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9.xml" ContentType="application/vnd.openxmlformats-officedocument.drawingml.chartshapes+xml"/>
  <Override PartName="/xl/drawings/drawing42.xml" ContentType="application/vnd.openxmlformats-officedocument.drawingml.chartshapes+xml"/>
  <Override PartName="/xl/drawings/drawing72.xml" ContentType="application/vnd.openxmlformats-officedocument.drawingml.chartshapes+xml"/>
  <Override PartName="/xl/drawings/drawing66.xml" ContentType="application/vnd.openxmlformats-officedocument.drawingml.chartshapes+xml"/>
  <Override PartName="/xl/drawings/drawing58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40.xml" ContentType="application/vnd.openxmlformats-officedocument.drawingml.chartshapes+xml"/>
  <Override PartName="/xl/drawings/drawing7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41.xml" ContentType="application/vnd.openxmlformats-officedocument.drawingml.chartshapes+xml"/>
  <Override PartName="/xl/drawings/drawing84.xml" ContentType="application/vnd.openxmlformats-officedocument.drawingml.chartshapes+xml"/>
  <Override PartName="/xl/drawings/drawing7.xml" ContentType="application/vnd.openxmlformats-officedocument.drawingml.chartshapes+xml"/>
  <Override PartName="/xl/drawings/drawing102.xml" ContentType="application/vnd.openxmlformats-officedocument.drawingml.chartshapes+xml"/>
  <Override PartName="/xl/drawings/drawing99.xml" ContentType="application/vnd.openxmlformats-officedocument.drawingml.chartshapes+xml"/>
  <Override PartName="/xl/drawings/drawing93.xml" ContentType="application/vnd.openxmlformats-officedocument.drawingml.chartshapes+xml"/>
  <Override PartName="/xl/drawings/drawing90.xml" ContentType="application/vnd.openxmlformats-officedocument.drawingml.chartshapes+xml"/>
  <Override PartName="/xl/drawings/drawing87.xml" ContentType="application/vnd.openxmlformats-officedocument.drawingml.chartshapes+xml"/>
  <Override PartName="/xl/drawings/drawing105.xml" ContentType="application/vnd.openxmlformats-officedocument.drawingml.chartshapes+xml"/>
  <Override PartName="/xl/drawings/drawing108.xml" ContentType="application/vnd.openxmlformats-officedocument.drawingml.chartshapes+xml"/>
  <Override PartName="/xl/drawings/drawing78.xml" ContentType="application/vnd.openxmlformats-officedocument.drawingml.chartshapes+xml"/>
  <Override PartName="/xl/workbook.xml" ContentType="application/vnd.openxmlformats-officedocument.spreadsheetml.sheet.main+xml"/>
  <Override PartName="/xl/worksheets/sheet6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Override9.xml" ContentType="application/vnd.openxmlformats-officedocument.themeOverride+xml"/>
  <Override PartName="/xl/drawings/drawing104.xml" ContentType="application/vnd.openxmlformats-officedocument.drawing+xml"/>
  <Override PartName="/xl/drawings/drawing103.xml" ContentType="application/vnd.openxmlformats-officedocument.drawing+xml"/>
  <Override PartName="/xl/worksheets/sheet1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worksheets/sheet25.xml" ContentType="application/vnd.openxmlformats-officedocument.spreadsheetml.worksheet+xml"/>
  <Override PartName="/xl/charts/chart40.xml" ContentType="application/vnd.openxmlformats-officedocument.drawingml.chart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101.xml" ContentType="application/vnd.openxmlformats-officedocument.drawing+xml"/>
  <Override PartName="/xl/worksheets/sheet26.xml" ContentType="application/vnd.openxmlformats-officedocument.spreadsheetml.worksheet+xml"/>
  <Override PartName="/xl/worksheets/sheet65.xml" ContentType="application/vnd.openxmlformats-officedocument.spreadsheetml.worksheet+xml"/>
  <Override PartName="/xl/theme/themeOverride5.xml" ContentType="application/vnd.openxmlformats-officedocument.themeOverride+xml"/>
  <Override PartName="/xl/charts/chart12.xml" ContentType="application/vnd.openxmlformats-officedocument.drawingml.chart+xml"/>
  <Override PartName="/xl/worksheets/sheet53.xml" ContentType="application/vnd.openxmlformats-officedocument.spreadsheetml.worksheet+xml"/>
  <Override PartName="/xl/theme/themeOverride4.xml" ContentType="application/vnd.openxmlformats-officedocument.themeOverride+xml"/>
  <Override PartName="/xl/charts/chart11.xml" ContentType="application/vnd.openxmlformats-officedocument.drawingml.chart+xml"/>
  <Override PartName="/xl/worksheets/sheet52.xml" ContentType="application/vnd.openxmlformats-officedocument.spreadsheetml.worksheet+xml"/>
  <Override PartName="/xl/charts/chart13.xml" ContentType="application/vnd.openxmlformats-officedocument.drawingml.chart+xml"/>
  <Override PartName="/xl/worksheets/sheet51.xml" ContentType="application/vnd.openxmlformats-officedocument.spreadsheetml.worksheet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drawings/drawing34.xml" ContentType="application/vnd.openxmlformats-officedocument.drawing+xml"/>
  <Override PartName="/xl/charts/chart9.xml" ContentType="application/vnd.openxmlformats-officedocument.drawingml.chart+xml"/>
  <Override PartName="/xl/drawings/drawing28.xml" ContentType="application/vnd.openxmlformats-officedocument.drawing+xml"/>
  <Override PartName="/xl/worksheets/sheet56.xml" ContentType="application/vnd.openxmlformats-officedocument.spreadsheetml.worksheet+xml"/>
  <Override PartName="/xl/charts/chart8.xml" ContentType="application/vnd.openxmlformats-officedocument.drawingml.chart+xml"/>
  <Override PartName="/xl/worksheets/sheet55.xml" ContentType="application/vnd.openxmlformats-officedocument.spreadsheetml.worksheet+xml"/>
  <Override PartName="/xl/drawings/drawing30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48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drawings/drawing53.xml" ContentType="application/vnd.openxmlformats-officedocument.drawing+xml"/>
  <Override PartName="/xl/drawings/drawing51.xml" ContentType="application/vnd.openxmlformats-officedocument.drawing+xml"/>
  <Override PartName="/xl/worksheets/sheet38.xml" ContentType="application/vnd.openxmlformats-officedocument.spreadsheetml.worksheet+xml"/>
  <Override PartName="/xl/drawings/drawing54.xml" ContentType="application/vnd.openxmlformats-officedocument.drawing+xml"/>
  <Override PartName="/xl/drawings/drawing57.xml" ContentType="application/vnd.openxmlformats-officedocument.drawing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drawings/drawing55.xml" ContentType="application/vnd.openxmlformats-officedocument.drawing+xml"/>
  <Override PartName="/xl/charts/chart26.xml" ContentType="application/vnd.openxmlformats-officedocument.drawingml.chart+xml"/>
  <Override PartName="/xl/worksheets/sheet39.xml" ContentType="application/vnd.openxmlformats-officedocument.spreadsheetml.worksheet+xml"/>
  <Override PartName="/xl/charts/chart25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charts/chart18.xml" ContentType="application/vnd.openxmlformats-officedocument.drawingml.chart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5.xml" ContentType="application/vnd.openxmlformats-officedocument.drawing+xml"/>
  <Override PartName="/xl/worksheets/sheet63.xml" ContentType="application/vnd.openxmlformats-officedocument.spreadsheetml.worksheet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62.xml" ContentType="application/vnd.openxmlformats-officedocument.spreadsheetml.worksheet+xml"/>
  <Override PartName="/xl/drawings/drawing3.xml" ContentType="application/vnd.openxmlformats-officedocument.drawing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58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59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worksheets/sheet57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60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worksheets/sheet61.xml" ContentType="application/vnd.openxmlformats-officedocument.spreadsheetml.workshee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drawings/drawing52.xml" ContentType="application/vnd.openxmlformats-officedocument.drawing+xml"/>
  <Override PartName="/xl/worksheets/sheet36.xml" ContentType="application/vnd.openxmlformats-officedocument.spreadsheetml.worksheet+xml"/>
  <Override PartName="/xl/charts/chart33.xml" ContentType="application/vnd.openxmlformats-officedocument.drawingml.chart+xml"/>
  <Override PartName="/xl/drawings/drawing83.xml" ContentType="application/vnd.openxmlformats-officedocument.drawing+xml"/>
  <Override PartName="/xl/drawings/drawing82.xml" ContentType="application/vnd.openxmlformats-officedocument.drawing+xml"/>
  <Override PartName="/xl/worksheets/sheet31.xml" ContentType="application/vnd.openxmlformats-officedocument.spreadsheetml.worksheet+xml"/>
  <Override PartName="/xl/drawings/drawing85.xml" ContentType="application/vnd.openxmlformats-officedocument.drawing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drawings/drawing86.xml" ContentType="application/vnd.openxmlformats-officedocument.drawing+xml"/>
  <Override PartName="/xl/charts/chart28.xml" ContentType="application/vnd.openxmlformats-officedocument.drawingml.chart+xml"/>
  <Override PartName="/xl/drawings/drawing81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worksheets/sheet33.xml" ContentType="application/vnd.openxmlformats-officedocument.spreadsheetml.worksheet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worksheets/sheet32.xml" ContentType="application/vnd.openxmlformats-officedocument.spreadsheetml.workshee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charts/chart37.xml" ContentType="application/vnd.openxmlformats-officedocument.drawingml.chart+xml"/>
  <Override PartName="/xl/drawings/drawing94.xml" ContentType="application/vnd.openxmlformats-officedocument.drawing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drawings/drawing91.xml" ContentType="application/vnd.openxmlformats-officedocument.drawing+xml"/>
  <Override PartName="/xl/theme/themeOverride8.xml" ContentType="application/vnd.openxmlformats-officedocument.themeOverride+xml"/>
  <Override PartName="/xl/charts/chart36.xml" ContentType="application/vnd.openxmlformats-officedocument.drawingml.chart+xml"/>
  <Override PartName="/xl/drawings/drawing92.xml" ContentType="application/vnd.openxmlformats-officedocument.drawing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charts/chart29.xml" ContentType="application/vnd.openxmlformats-officedocument.drawingml.chart+xml"/>
  <Override PartName="/xl/drawings/drawing65.xml" ContentType="application/vnd.openxmlformats-officedocument.drawing+xml"/>
  <Override PartName="/xl/worksheets/sheet35.xml" ContentType="application/vnd.openxmlformats-officedocument.spreadsheetml.worksheet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64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worksheets/sheet34.xml" ContentType="application/vnd.openxmlformats-officedocument.spreadsheetml.worksheet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drawings/drawing7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20" windowWidth="28515" windowHeight="1258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mensual'!$B$5:$F$118</definedName>
    <definedName name="_xlnm.Print_Area" localSheetId="15">'alojados tipolog y cat'!$B$5:$G$16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mensual'!$B$5:$F$118</definedName>
    <definedName name="_xlnm.Print_Area" localSheetId="61">'EM Tipología'!$B$5:$I$39</definedName>
    <definedName name="_xlnm.Print_Area" localSheetId="64">'EM tipología y categoría'!$B$5:$E$18</definedName>
    <definedName name="_xlnm.Print_Area" localSheetId="62">'EM zonas y tipología '!$B$5:$E$19</definedName>
    <definedName name="_xlnm.Print_Area" localSheetId="60">'evolución EM CAT'!$B$5:$J$105</definedName>
    <definedName name="_xlnm.Print_Area" localSheetId="58">'evolución EM zona'!$B$5:$K$106</definedName>
    <definedName name="_xlnm.Print_Area" localSheetId="49">'evolución IO CAT '!$B$5:$J$105</definedName>
    <definedName name="_xlnm.Print_Area" localSheetId="47">'evolución IO zona'!$B$5:$K$106</definedName>
    <definedName name="_xlnm.Print_Area" localSheetId="31">'EVOLUCIÓN NACIO CATEGORIA '!$B$5:$J$32</definedName>
    <definedName name="_xlnm.Print_Area" localSheetId="40">'evolución pernocta cat ev anual'!$B$5:$J$105</definedName>
    <definedName name="_xlnm.Print_Area" localSheetId="38">'evoución PERNOCTA zona'!$B$5:$K$106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mensual'!$B$5:$F$118</definedName>
    <definedName name="_xlnm.Print_Area" localSheetId="50">'IO Tipología'!$B$5:$I$39</definedName>
    <definedName name="_xlnm.Print_Area" localSheetId="53">'IO tipología y categoría'!$B$5:$E$18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'Nacionalidad-Alojamiento'!$B$5:$J$32</definedName>
    <definedName name="_xlnm.Print_Area" localSheetId="30">'Nacionalidad-Alojamiento(datos)'!$B$5:$R$32</definedName>
    <definedName name="_xlnm.Print_Area" localSheetId="25">'Nacionalidades '!$B$5:$F$30</definedName>
    <definedName name="_xlnm.Print_Area" localSheetId="24">'Nacionalidades  evolución mensu'!$B$5:$AV$118</definedName>
    <definedName name="_xlnm.Print_Area" localSheetId="32">'nacionalidades distribucion alo'!$B$5:$J$32</definedName>
    <definedName name="_xlnm.Print_Area" localSheetId="34">'Nacionalidad-evolución cuota'!$B$5:$Y$118</definedName>
    <definedName name="_xlnm.Print_Area" localSheetId="44">'Pernoctacion mensual'!$B$5:$F$118</definedName>
    <definedName name="_xlnm.Print_Area" localSheetId="42">'Pernoctaciones  tipolog y categ'!$B$5:$G$18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categoría'!$B$5:$J$41</definedName>
    <definedName name="_xlnm.Print_Area" localSheetId="3">'tab. Turistas alojados tip'!$B$5:$H$119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CAT'!$B$5:$R$118</definedName>
    <definedName name="_xlnm.Print_Area" localSheetId="57">'Tablas evol EM zona'!$B$5:$T$119</definedName>
    <definedName name="_xlnm.Print_Area" localSheetId="48">'tablas evol IO CAT '!$B$5:$R$118</definedName>
    <definedName name="_xlnm.Print_Area" localSheetId="46">'Tablas evol IO zona'!$B$5:$T$119</definedName>
    <definedName name="_xlnm.Print_Area" localSheetId="39">'tablas pernocta cat ev anual'!$B$5:$R$118</definedName>
    <definedName name="_xlnm.Print_Area" localSheetId="37">'Tablas PERNOCTA zona'!$B$5:$T$119</definedName>
    <definedName name="_xlnm.Print_Area" localSheetId="17">'tablas turistas por categorías '!$B$5:$R$118</definedName>
    <definedName name="_xlnm.Print_Area" localSheetId="7">'tablas turistas por Temporada'!$B$5:$J$28</definedName>
    <definedName name="_xlnm.Print_Area" localSheetId="10">'Tablas turistas zona y tip.'!$B$5:$T$119</definedName>
    <definedName name="_xlnm.Print_Area" localSheetId="12">'tablas Zonas mensual '!$B$5:$I$57</definedName>
    <definedName name="_xlnm.Print_Area" localSheetId="5">'var evolu x tipolo'!$B$5:$E$105</definedName>
    <definedName name="_xlnm.Print_Area" localSheetId="21">'VARIACIÓN EVOL POR CATEGORIA'!$B$5:$J$105</definedName>
    <definedName name="_xlnm.Print_Area" localSheetId="11">'variación x zonas tipo '!$B$5:$K$106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3" i="61"/>
  <c r="B13" i="60"/>
  <c r="B14" i="59"/>
  <c r="B14" i="58"/>
  <c r="B13" i="56"/>
  <c r="D6" i="54"/>
  <c r="C6" i="54"/>
  <c r="D6" i="52"/>
  <c r="C6" i="52"/>
  <c r="D6" i="51"/>
  <c r="C6" i="51"/>
  <c r="B13" i="50"/>
  <c r="B13" i="49"/>
  <c r="B14" i="48"/>
  <c r="B14" i="47"/>
  <c r="B13" i="45"/>
  <c r="E6" i="43"/>
  <c r="C6" i="43"/>
  <c r="E6" i="42"/>
  <c r="C6" i="42"/>
  <c r="B13" i="41"/>
  <c r="B13" i="40"/>
  <c r="B14" i="39"/>
  <c r="B14" i="38"/>
  <c r="B13" i="36"/>
  <c r="B13" i="35"/>
  <c r="B6" i="34"/>
  <c r="B6" i="33"/>
  <c r="B6" i="32"/>
  <c r="B31" i="31"/>
  <c r="B30" i="31"/>
  <c r="B30" i="33" s="1"/>
  <c r="B29" i="31"/>
  <c r="B29" i="32" s="1"/>
  <c r="B28" i="31"/>
  <c r="B27" i="31"/>
  <c r="B27" i="34" s="1"/>
  <c r="B26" i="31"/>
  <c r="B26" i="33" s="1"/>
  <c r="B25" i="31"/>
  <c r="B25" i="32" s="1"/>
  <c r="B24" i="31"/>
  <c r="B23" i="31"/>
  <c r="B22" i="31"/>
  <c r="B22" i="33" s="1"/>
  <c r="B21" i="31"/>
  <c r="B21" i="32" s="1"/>
  <c r="B20" i="31"/>
  <c r="B19" i="31"/>
  <c r="B18" i="31"/>
  <c r="B17" i="31"/>
  <c r="B17" i="32" s="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D6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3" i="22"/>
  <c r="B13" i="18"/>
  <c r="E6" i="16"/>
  <c r="C6" i="16"/>
  <c r="B14" i="12"/>
  <c r="B14" i="11"/>
  <c r="E6" i="9"/>
  <c r="C6" i="9"/>
  <c r="B13" i="6"/>
  <c r="B14" i="4"/>
  <c r="E6" i="3"/>
  <c r="C6" i="3"/>
  <c r="E39" i="2"/>
  <c r="D39" i="2"/>
  <c r="E23" i="2"/>
  <c r="D23" i="2"/>
  <c r="E7" i="2"/>
  <c r="D7" i="2"/>
  <c r="D6" i="1"/>
  <c r="G25" i="2" l="1"/>
  <c r="F25" i="2"/>
  <c r="G27" i="2"/>
  <c r="F27" i="2"/>
  <c r="G29" i="2"/>
  <c r="F29" i="2"/>
  <c r="G30" i="2"/>
  <c r="F30" i="2"/>
  <c r="G31" i="2"/>
  <c r="F31" i="2"/>
  <c r="G33" i="2"/>
  <c r="G8" i="3"/>
  <c r="F8" i="3"/>
  <c r="C7" i="6"/>
  <c r="D8" i="4"/>
  <c r="D8" i="6"/>
  <c r="F9" i="4"/>
  <c r="E9" i="6"/>
  <c r="H10" i="4"/>
  <c r="F11" i="4"/>
  <c r="D10" i="6"/>
  <c r="H12" i="4"/>
  <c r="E11" i="6"/>
  <c r="D12" i="6"/>
  <c r="F13" i="4"/>
  <c r="G8" i="9"/>
  <c r="F8" i="9"/>
  <c r="D10" i="9"/>
  <c r="G13" i="9"/>
  <c r="F13" i="9"/>
  <c r="D16" i="9"/>
  <c r="G18" i="9"/>
  <c r="F18" i="9"/>
  <c r="F15" i="11"/>
  <c r="D15" i="12"/>
  <c r="F15" i="12"/>
  <c r="J15" i="11"/>
  <c r="N15" i="11"/>
  <c r="H15" i="12"/>
  <c r="J15" i="12"/>
  <c r="R15" i="11"/>
  <c r="D16" i="11"/>
  <c r="C16" i="12"/>
  <c r="E16" i="12"/>
  <c r="H16" i="11"/>
  <c r="L16" i="11"/>
  <c r="G16" i="12"/>
  <c r="I16" i="12"/>
  <c r="P16" i="11"/>
  <c r="T16" i="11"/>
  <c r="K16" i="12"/>
  <c r="D17" i="12"/>
  <c r="F17" i="11"/>
  <c r="J17" i="11"/>
  <c r="F17" i="12"/>
  <c r="H17" i="12"/>
  <c r="N17" i="11"/>
  <c r="R17" i="11"/>
  <c r="J17" i="12"/>
  <c r="C18" i="12"/>
  <c r="D18" i="11"/>
  <c r="H18" i="11"/>
  <c r="E18" i="12"/>
  <c r="G18" i="12"/>
  <c r="L18" i="11"/>
  <c r="P18" i="11"/>
  <c r="I18" i="12"/>
  <c r="K18" i="12"/>
  <c r="T18" i="11"/>
  <c r="F19" i="11"/>
  <c r="D19" i="12"/>
  <c r="F19" i="12"/>
  <c r="J19" i="11"/>
  <c r="N19" i="11"/>
  <c r="H19" i="12"/>
  <c r="J19" i="12"/>
  <c r="R19" i="11"/>
  <c r="D20" i="11"/>
  <c r="C20" i="12"/>
  <c r="E20" i="12"/>
  <c r="H20" i="11"/>
  <c r="L20" i="11"/>
  <c r="G20" i="12"/>
  <c r="I20" i="12"/>
  <c r="P20" i="11"/>
  <c r="T20" i="11"/>
  <c r="K20" i="12"/>
  <c r="D21" i="12"/>
  <c r="F21" i="11"/>
  <c r="J21" i="11"/>
  <c r="F21" i="12"/>
  <c r="H21" i="12"/>
  <c r="N21" i="11"/>
  <c r="R21" i="11"/>
  <c r="J21" i="12"/>
  <c r="C22" i="12"/>
  <c r="D22" i="11"/>
  <c r="H22" i="11"/>
  <c r="E22" i="12"/>
  <c r="G22" i="12"/>
  <c r="L22" i="11"/>
  <c r="P22" i="11"/>
  <c r="I22" i="12"/>
  <c r="K22" i="12"/>
  <c r="T22" i="11"/>
  <c r="F23" i="11"/>
  <c r="D23" i="12"/>
  <c r="F23" i="12"/>
  <c r="J23" i="11"/>
  <c r="N23" i="11"/>
  <c r="H23" i="12"/>
  <c r="J23" i="12"/>
  <c r="R23" i="11"/>
  <c r="D24" i="11"/>
  <c r="C24" i="12"/>
  <c r="E24" i="12"/>
  <c r="H24" i="11"/>
  <c r="L24" i="11"/>
  <c r="G24" i="12"/>
  <c r="I24" i="12"/>
  <c r="P24" i="11"/>
  <c r="T24" i="11"/>
  <c r="K24" i="12"/>
  <c r="D25" i="12"/>
  <c r="F25" i="11"/>
  <c r="J25" i="11"/>
  <c r="F25" i="12"/>
  <c r="H25" i="12"/>
  <c r="N25" i="11"/>
  <c r="R25" i="11"/>
  <c r="J25" i="12"/>
  <c r="C26" i="12"/>
  <c r="D26" i="11"/>
  <c r="H26" i="11"/>
  <c r="E26" i="12"/>
  <c r="G26" i="12"/>
  <c r="L26" i="11"/>
  <c r="P26" i="11"/>
  <c r="I26" i="12"/>
  <c r="K26" i="12"/>
  <c r="T26" i="11"/>
  <c r="F27" i="11"/>
  <c r="D27" i="12"/>
  <c r="F27" i="12"/>
  <c r="J27" i="11"/>
  <c r="N27" i="11"/>
  <c r="H27" i="12"/>
  <c r="J27" i="12"/>
  <c r="R27" i="11"/>
  <c r="D28" i="11"/>
  <c r="C28" i="12"/>
  <c r="E28" i="12"/>
  <c r="H28" i="11"/>
  <c r="L28" i="11"/>
  <c r="G28" i="12"/>
  <c r="I28" i="12"/>
  <c r="P28" i="11"/>
  <c r="T28" i="11"/>
  <c r="K28" i="12"/>
  <c r="D29" i="12"/>
  <c r="F29" i="11"/>
  <c r="J29" i="11"/>
  <c r="F29" i="12"/>
  <c r="H29" i="12"/>
  <c r="N29" i="11"/>
  <c r="R29" i="11"/>
  <c r="J29" i="12"/>
  <c r="C30" i="12"/>
  <c r="D30" i="11"/>
  <c r="H30" i="11"/>
  <c r="E30" i="12"/>
  <c r="G30" i="12"/>
  <c r="L30" i="11"/>
  <c r="P30" i="11"/>
  <c r="I30" i="12"/>
  <c r="K30" i="12"/>
  <c r="T30" i="11"/>
  <c r="F31" i="11"/>
  <c r="D31" i="12"/>
  <c r="F31" i="12"/>
  <c r="J31" i="11"/>
  <c r="N31" i="11"/>
  <c r="H31" i="12"/>
  <c r="J31" i="12"/>
  <c r="R31" i="11"/>
  <c r="D32" i="11"/>
  <c r="C32" i="12"/>
  <c r="E32" i="12"/>
  <c r="H32" i="11"/>
  <c r="L32" i="11"/>
  <c r="G32" i="12"/>
  <c r="I32" i="12"/>
  <c r="P32" i="11"/>
  <c r="T32" i="11"/>
  <c r="K32" i="12"/>
  <c r="D33" i="12"/>
  <c r="F33" i="11"/>
  <c r="J33" i="11"/>
  <c r="F33" i="12"/>
  <c r="H33" i="12"/>
  <c r="N33" i="11"/>
  <c r="R33" i="11"/>
  <c r="J33" i="12"/>
  <c r="C34" i="12"/>
  <c r="D34" i="11"/>
  <c r="H34" i="11"/>
  <c r="E34" i="12"/>
  <c r="G34" i="12"/>
  <c r="L34" i="11"/>
  <c r="P34" i="11"/>
  <c r="I34" i="12"/>
  <c r="K34" i="12"/>
  <c r="T34" i="11"/>
  <c r="F35" i="11"/>
  <c r="D35" i="12"/>
  <c r="F35" i="12"/>
  <c r="J35" i="11"/>
  <c r="N35" i="11"/>
  <c r="H35" i="12"/>
  <c r="J35" i="12"/>
  <c r="R35" i="11"/>
  <c r="D36" i="11"/>
  <c r="C36" i="12"/>
  <c r="E36" i="12"/>
  <c r="H36" i="11"/>
  <c r="L36" i="11"/>
  <c r="G36" i="12"/>
  <c r="I36" i="12"/>
  <c r="P36" i="11"/>
  <c r="T36" i="11"/>
  <c r="K36" i="12"/>
  <c r="D37" i="12"/>
  <c r="F37" i="11"/>
  <c r="J37" i="11"/>
  <c r="F37" i="12"/>
  <c r="H37" i="12"/>
  <c r="N37" i="11"/>
  <c r="R37" i="11"/>
  <c r="J37" i="12"/>
  <c r="C38" i="12"/>
  <c r="D38" i="11"/>
  <c r="H38" i="11"/>
  <c r="E38" i="12"/>
  <c r="G38" i="12"/>
  <c r="L38" i="11"/>
  <c r="P38" i="11"/>
  <c r="I38" i="12"/>
  <c r="K38" i="12"/>
  <c r="T38" i="11"/>
  <c r="F39" i="11"/>
  <c r="D39" i="12"/>
  <c r="F39" i="12"/>
  <c r="J39" i="11"/>
  <c r="N39" i="11"/>
  <c r="H39" i="12"/>
  <c r="J39" i="12"/>
  <c r="R39" i="11"/>
  <c r="D40" i="11"/>
  <c r="C40" i="12"/>
  <c r="E40" i="12"/>
  <c r="H40" i="11"/>
  <c r="L40" i="11"/>
  <c r="G40" i="12"/>
  <c r="I40" i="12"/>
  <c r="P40" i="11"/>
  <c r="T40" i="11"/>
  <c r="K40" i="12"/>
  <c r="D41" i="12"/>
  <c r="F41" i="11"/>
  <c r="J41" i="11"/>
  <c r="F41" i="12"/>
  <c r="H41" i="12"/>
  <c r="N41" i="11"/>
  <c r="R41" i="11"/>
  <c r="J41" i="12"/>
  <c r="C42" i="12"/>
  <c r="D42" i="11"/>
  <c r="H42" i="11"/>
  <c r="E42" i="12"/>
  <c r="G42" i="12"/>
  <c r="L42" i="11"/>
  <c r="P42" i="11"/>
  <c r="I42" i="12"/>
  <c r="K42" i="12"/>
  <c r="T42" i="11"/>
  <c r="F43" i="11"/>
  <c r="D43" i="12"/>
  <c r="F43" i="12"/>
  <c r="J43" i="11"/>
  <c r="N43" i="11"/>
  <c r="H43" i="12"/>
  <c r="J43" i="12"/>
  <c r="R43" i="11"/>
  <c r="D44" i="11"/>
  <c r="C44" i="12"/>
  <c r="E44" i="12"/>
  <c r="H44" i="11"/>
  <c r="L44" i="11"/>
  <c r="G44" i="12"/>
  <c r="I44" i="12"/>
  <c r="P44" i="11"/>
  <c r="T44" i="11"/>
  <c r="K44" i="12"/>
  <c r="D45" i="12"/>
  <c r="F45" i="11"/>
  <c r="J45" i="11"/>
  <c r="F45" i="12"/>
  <c r="H45" i="12"/>
  <c r="N45" i="11"/>
  <c r="R45" i="11"/>
  <c r="J45" i="12"/>
  <c r="C46" i="12"/>
  <c r="D46" i="11"/>
  <c r="H46" i="11"/>
  <c r="E46" i="12"/>
  <c r="G46" i="12"/>
  <c r="L46" i="11"/>
  <c r="P46" i="11"/>
  <c r="I46" i="12"/>
  <c r="K46" i="12"/>
  <c r="T46" i="11"/>
  <c r="F47" i="11"/>
  <c r="D47" i="12"/>
  <c r="F47" i="12"/>
  <c r="J47" i="11"/>
  <c r="N47" i="11"/>
  <c r="H47" i="12"/>
  <c r="J47" i="12"/>
  <c r="R47" i="11"/>
  <c r="D48" i="11"/>
  <c r="C48" i="12"/>
  <c r="E48" i="12"/>
  <c r="H48" i="11"/>
  <c r="L48" i="11"/>
  <c r="G48" i="12"/>
  <c r="I48" i="12"/>
  <c r="P48" i="11"/>
  <c r="T48" i="11"/>
  <c r="K48" i="12"/>
  <c r="D49" i="12"/>
  <c r="F49" i="11"/>
  <c r="J49" i="11"/>
  <c r="F49" i="12"/>
  <c r="H49" i="12"/>
  <c r="N49" i="11"/>
  <c r="R49" i="11"/>
  <c r="J49" i="12"/>
  <c r="C50" i="12"/>
  <c r="D50" i="11"/>
  <c r="H50" i="11"/>
  <c r="E50" i="12"/>
  <c r="G50" i="12"/>
  <c r="L50" i="11"/>
  <c r="P50" i="11"/>
  <c r="I50" i="12"/>
  <c r="K50" i="12"/>
  <c r="T50" i="11"/>
  <c r="F51" i="11"/>
  <c r="D51" i="12"/>
  <c r="F51" i="12"/>
  <c r="J51" i="11"/>
  <c r="N51" i="11"/>
  <c r="H51" i="12"/>
  <c r="J51" i="12"/>
  <c r="R51" i="11"/>
  <c r="D52" i="11"/>
  <c r="C52" i="12"/>
  <c r="E52" i="12"/>
  <c r="H52" i="11"/>
  <c r="L52" i="11"/>
  <c r="G52" i="12"/>
  <c r="I52" i="12"/>
  <c r="P52" i="11"/>
  <c r="T52" i="11"/>
  <c r="K52" i="12"/>
  <c r="D53" i="12"/>
  <c r="F53" i="11"/>
  <c r="J53" i="11"/>
  <c r="F53" i="12"/>
  <c r="H53" i="12"/>
  <c r="N53" i="11"/>
  <c r="R53" i="11"/>
  <c r="J53" i="12"/>
  <c r="C54" i="12"/>
  <c r="D54" i="11"/>
  <c r="H54" i="11"/>
  <c r="E54" i="12"/>
  <c r="G54" i="12"/>
  <c r="L54" i="11"/>
  <c r="P54" i="11"/>
  <c r="I54" i="12"/>
  <c r="K54" i="12"/>
  <c r="T54" i="11"/>
  <c r="F55" i="11"/>
  <c r="D55" i="12"/>
  <c r="F55" i="12"/>
  <c r="J55" i="11"/>
  <c r="N55" i="11"/>
  <c r="H55" i="12"/>
  <c r="J55" i="12"/>
  <c r="R55" i="11"/>
  <c r="D56" i="11"/>
  <c r="C56" i="12"/>
  <c r="E56" i="12"/>
  <c r="H56" i="11"/>
  <c r="L56" i="11"/>
  <c r="G56" i="12"/>
  <c r="I56" i="12"/>
  <c r="P56" i="11"/>
  <c r="T56" i="11"/>
  <c r="K56" i="12"/>
  <c r="D57" i="12"/>
  <c r="F57" i="11"/>
  <c r="J57" i="11"/>
  <c r="F57" i="12"/>
  <c r="H57" i="12"/>
  <c r="N57" i="11"/>
  <c r="R57" i="11"/>
  <c r="J57" i="12"/>
  <c r="C58" i="12"/>
  <c r="D58" i="11"/>
  <c r="H58" i="11"/>
  <c r="E58" i="12"/>
  <c r="G58" i="12"/>
  <c r="L58" i="11"/>
  <c r="P58" i="11"/>
  <c r="I58" i="12"/>
  <c r="K58" i="12"/>
  <c r="T58" i="11"/>
  <c r="F59" i="11"/>
  <c r="D59" i="12"/>
  <c r="F59" i="12"/>
  <c r="J59" i="11"/>
  <c r="N59" i="11"/>
  <c r="H59" i="12"/>
  <c r="J59" i="12"/>
  <c r="R59" i="11"/>
  <c r="D60" i="11"/>
  <c r="C60" i="12"/>
  <c r="E60" i="12"/>
  <c r="H60" i="11"/>
  <c r="L60" i="11"/>
  <c r="G60" i="12"/>
  <c r="I60" i="12"/>
  <c r="P60" i="11"/>
  <c r="T60" i="11"/>
  <c r="K60" i="12"/>
  <c r="D61" i="12"/>
  <c r="F61" i="11"/>
  <c r="J61" i="11"/>
  <c r="F61" i="12"/>
  <c r="H61" i="12"/>
  <c r="N61" i="11"/>
  <c r="R61" i="11"/>
  <c r="J61" i="12"/>
  <c r="C62" i="12"/>
  <c r="D62" i="11"/>
  <c r="H62" i="11"/>
  <c r="E62" i="12"/>
  <c r="G62" i="12"/>
  <c r="L62" i="11"/>
  <c r="P62" i="11"/>
  <c r="I62" i="12"/>
  <c r="K62" i="12"/>
  <c r="T62" i="11"/>
  <c r="F63" i="11"/>
  <c r="D63" i="12"/>
  <c r="F63" i="12"/>
  <c r="J63" i="11"/>
  <c r="N63" i="11"/>
  <c r="H63" i="12"/>
  <c r="J63" i="12"/>
  <c r="R63" i="11"/>
  <c r="D64" i="11"/>
  <c r="C64" i="12"/>
  <c r="E64" i="12"/>
  <c r="H64" i="11"/>
  <c r="L64" i="11"/>
  <c r="G64" i="12"/>
  <c r="I64" i="12"/>
  <c r="P64" i="11"/>
  <c r="T64" i="11"/>
  <c r="K64" i="12"/>
  <c r="D65" i="12"/>
  <c r="F65" i="11"/>
  <c r="J65" i="11"/>
  <c r="F65" i="12"/>
  <c r="H65" i="12"/>
  <c r="N65" i="11"/>
  <c r="R65" i="11"/>
  <c r="J65" i="12"/>
  <c r="C66" i="12"/>
  <c r="D66" i="11"/>
  <c r="H66" i="11"/>
  <c r="E66" i="12"/>
  <c r="G66" i="12"/>
  <c r="L66" i="11"/>
  <c r="P66" i="11"/>
  <c r="I66" i="12"/>
  <c r="K66" i="12"/>
  <c r="T66" i="11"/>
  <c r="F67" i="11"/>
  <c r="D67" i="12"/>
  <c r="F67" i="12"/>
  <c r="J67" i="11"/>
  <c r="N67" i="11"/>
  <c r="H67" i="12"/>
  <c r="J67" i="12"/>
  <c r="R67" i="11"/>
  <c r="D68" i="11"/>
  <c r="C68" i="12"/>
  <c r="E68" i="12"/>
  <c r="H68" i="11"/>
  <c r="L68" i="11"/>
  <c r="G68" i="12"/>
  <c r="I68" i="12"/>
  <c r="P68" i="11"/>
  <c r="T68" i="11"/>
  <c r="K68" i="12"/>
  <c r="D69" i="12"/>
  <c r="F69" i="11"/>
  <c r="J69" i="11"/>
  <c r="F69" i="12"/>
  <c r="H69" i="12"/>
  <c r="N69" i="11"/>
  <c r="R69" i="11"/>
  <c r="J69" i="12"/>
  <c r="C70" i="12"/>
  <c r="D70" i="11"/>
  <c r="H70" i="11"/>
  <c r="E70" i="12"/>
  <c r="G70" i="12"/>
  <c r="L70" i="11"/>
  <c r="P70" i="11"/>
  <c r="I70" i="12"/>
  <c r="K70" i="12"/>
  <c r="T70" i="11"/>
  <c r="F71" i="11"/>
  <c r="D71" i="12"/>
  <c r="F71" i="12"/>
  <c r="J71" i="11"/>
  <c r="N71" i="11"/>
  <c r="H71" i="12"/>
  <c r="J71" i="12"/>
  <c r="R71" i="11"/>
  <c r="D72" i="11"/>
  <c r="C72" i="12"/>
  <c r="E72" i="12"/>
  <c r="H72" i="11"/>
  <c r="L72" i="11"/>
  <c r="G72" i="12"/>
  <c r="I72" i="12"/>
  <c r="P72" i="11"/>
  <c r="T72" i="11"/>
  <c r="K72" i="12"/>
  <c r="D73" i="12"/>
  <c r="F73" i="11"/>
  <c r="J73" i="11"/>
  <c r="F73" i="12"/>
  <c r="H73" i="12"/>
  <c r="N73" i="11"/>
  <c r="R73" i="11"/>
  <c r="J73" i="12"/>
  <c r="C74" i="12"/>
  <c r="D74" i="11"/>
  <c r="H74" i="11"/>
  <c r="E74" i="12"/>
  <c r="G74" i="12"/>
  <c r="L74" i="11"/>
  <c r="P74" i="11"/>
  <c r="I74" i="12"/>
  <c r="K74" i="12"/>
  <c r="T74" i="11"/>
  <c r="F75" i="11"/>
  <c r="D75" i="12"/>
  <c r="F75" i="12"/>
  <c r="J75" i="11"/>
  <c r="N75" i="11"/>
  <c r="H75" i="12"/>
  <c r="J75" i="12"/>
  <c r="R75" i="11"/>
  <c r="D76" i="11"/>
  <c r="C76" i="12"/>
  <c r="E76" i="12"/>
  <c r="H76" i="11"/>
  <c r="L76" i="11"/>
  <c r="G76" i="12"/>
  <c r="I76" i="12"/>
  <c r="P76" i="11"/>
  <c r="T76" i="11"/>
  <c r="K76" i="12"/>
  <c r="D77" i="12"/>
  <c r="F77" i="11"/>
  <c r="J77" i="11"/>
  <c r="F77" i="12"/>
  <c r="H77" i="12"/>
  <c r="N77" i="11"/>
  <c r="R77" i="11"/>
  <c r="J77" i="12"/>
  <c r="C78" i="12"/>
  <c r="D78" i="11"/>
  <c r="H78" i="11"/>
  <c r="E78" i="12"/>
  <c r="G78" i="12"/>
  <c r="L78" i="11"/>
  <c r="P78" i="11"/>
  <c r="I78" i="12"/>
  <c r="K78" i="12"/>
  <c r="T78" i="11"/>
  <c r="F79" i="11"/>
  <c r="D79" i="12"/>
  <c r="F79" i="12"/>
  <c r="J79" i="11"/>
  <c r="N79" i="11"/>
  <c r="H79" i="12"/>
  <c r="J79" i="12"/>
  <c r="R79" i="11"/>
  <c r="D80" i="11"/>
  <c r="C80" i="12"/>
  <c r="E80" i="12"/>
  <c r="H80" i="11"/>
  <c r="L80" i="11"/>
  <c r="G80" i="12"/>
  <c r="I80" i="12"/>
  <c r="P80" i="11"/>
  <c r="T80" i="11"/>
  <c r="K80" i="12"/>
  <c r="D81" i="12"/>
  <c r="F81" i="11"/>
  <c r="J81" i="11"/>
  <c r="F81" i="12"/>
  <c r="H81" i="12"/>
  <c r="N81" i="11"/>
  <c r="R81" i="11"/>
  <c r="J81" i="12"/>
  <c r="C82" i="12"/>
  <c r="D82" i="11"/>
  <c r="H82" i="11"/>
  <c r="E82" i="12"/>
  <c r="G82" i="12"/>
  <c r="L82" i="11"/>
  <c r="P82" i="11"/>
  <c r="I82" i="12"/>
  <c r="K82" i="12"/>
  <c r="T82" i="11"/>
  <c r="F83" i="11"/>
  <c r="D83" i="12"/>
  <c r="F83" i="12"/>
  <c r="J83" i="11"/>
  <c r="N83" i="11"/>
  <c r="H83" i="12"/>
  <c r="J83" i="12"/>
  <c r="R83" i="11"/>
  <c r="D84" i="11"/>
  <c r="C84" i="12"/>
  <c r="E84" i="12"/>
  <c r="H84" i="11"/>
  <c r="L84" i="11"/>
  <c r="G84" i="12"/>
  <c r="I84" i="12"/>
  <c r="P84" i="11"/>
  <c r="T84" i="11"/>
  <c r="K84" i="12"/>
  <c r="D85" i="12"/>
  <c r="F85" i="11"/>
  <c r="J85" i="11"/>
  <c r="F85" i="12"/>
  <c r="H85" i="12"/>
  <c r="N85" i="11"/>
  <c r="R85" i="11"/>
  <c r="J85" i="12"/>
  <c r="C86" i="12"/>
  <c r="D86" i="11"/>
  <c r="H86" i="11"/>
  <c r="E86" i="12"/>
  <c r="G86" i="12"/>
  <c r="L86" i="11"/>
  <c r="P86" i="11"/>
  <c r="I86" i="12"/>
  <c r="K86" i="12"/>
  <c r="T86" i="11"/>
  <c r="F87" i="11"/>
  <c r="D87" i="12"/>
  <c r="F87" i="12"/>
  <c r="J87" i="11"/>
  <c r="N87" i="11"/>
  <c r="H87" i="12"/>
  <c r="J87" i="12"/>
  <c r="R87" i="11"/>
  <c r="D88" i="11"/>
  <c r="C88" i="12"/>
  <c r="E88" i="12"/>
  <c r="H88" i="11"/>
  <c r="L88" i="11"/>
  <c r="G88" i="12"/>
  <c r="I88" i="12"/>
  <c r="P88" i="11"/>
  <c r="T88" i="11"/>
  <c r="K88" i="12"/>
  <c r="D89" i="12"/>
  <c r="F89" i="11"/>
  <c r="J89" i="11"/>
  <c r="F89" i="12"/>
  <c r="H89" i="12"/>
  <c r="N89" i="11"/>
  <c r="R89" i="11"/>
  <c r="J89" i="12"/>
  <c r="C90" i="12"/>
  <c r="D90" i="11"/>
  <c r="H90" i="11"/>
  <c r="E90" i="12"/>
  <c r="G90" i="12"/>
  <c r="L90" i="11"/>
  <c r="P90" i="11"/>
  <c r="I90" i="12"/>
  <c r="K90" i="12"/>
  <c r="T90" i="11"/>
  <c r="F91" i="11"/>
  <c r="D91" i="12"/>
  <c r="F91" i="12"/>
  <c r="J91" i="11"/>
  <c r="H91" i="12"/>
  <c r="N91" i="11"/>
  <c r="R91" i="11"/>
  <c r="J91" i="12"/>
  <c r="C92" i="12"/>
  <c r="D92" i="11"/>
  <c r="E92" i="12"/>
  <c r="H92" i="11"/>
  <c r="L92" i="11"/>
  <c r="G92" i="12"/>
  <c r="I92" i="12"/>
  <c r="P92" i="11"/>
  <c r="K92" i="12"/>
  <c r="T92" i="11"/>
  <c r="D93" i="12"/>
  <c r="F93" i="11"/>
  <c r="J93" i="11"/>
  <c r="F93" i="12"/>
  <c r="H93" i="12"/>
  <c r="N93" i="11"/>
  <c r="J93" i="12"/>
  <c r="R93" i="11"/>
  <c r="C94" i="12"/>
  <c r="D94" i="11"/>
  <c r="H94" i="11"/>
  <c r="E94" i="12"/>
  <c r="G94" i="12"/>
  <c r="L94" i="11"/>
  <c r="I94" i="12"/>
  <c r="P94" i="11"/>
  <c r="K94" i="12"/>
  <c r="T94" i="11"/>
  <c r="F95" i="11"/>
  <c r="D95" i="12"/>
  <c r="F95" i="12"/>
  <c r="J95" i="11"/>
  <c r="H95" i="12"/>
  <c r="N95" i="11"/>
  <c r="J95" i="12"/>
  <c r="R95" i="11"/>
  <c r="D96" i="11"/>
  <c r="C96" i="12"/>
  <c r="E96" i="12"/>
  <c r="H96" i="11"/>
  <c r="G96" i="12"/>
  <c r="L96" i="11"/>
  <c r="I96" i="12"/>
  <c r="P96" i="11"/>
  <c r="T96" i="11"/>
  <c r="K96" i="12"/>
  <c r="D97" i="12"/>
  <c r="F97" i="11"/>
  <c r="F97" i="12"/>
  <c r="J97" i="11"/>
  <c r="H97" i="12"/>
  <c r="N97" i="11"/>
  <c r="R97" i="11"/>
  <c r="J97" i="12"/>
  <c r="C98" i="12"/>
  <c r="D98" i="11"/>
  <c r="E98" i="12"/>
  <c r="H98" i="11"/>
  <c r="G98" i="12"/>
  <c r="L98" i="11"/>
  <c r="P98" i="11"/>
  <c r="I98" i="12"/>
  <c r="K98" i="12"/>
  <c r="T98" i="11"/>
  <c r="D99" i="12"/>
  <c r="F99" i="11"/>
  <c r="F99" i="12"/>
  <c r="J99" i="11"/>
  <c r="N99" i="11"/>
  <c r="H99" i="12"/>
  <c r="J99" i="12"/>
  <c r="R99" i="11"/>
  <c r="C100" i="12"/>
  <c r="D100" i="11"/>
  <c r="E100" i="12"/>
  <c r="H100" i="11"/>
  <c r="L100" i="11"/>
  <c r="G100" i="12"/>
  <c r="I100" i="12"/>
  <c r="P100" i="11"/>
  <c r="K100" i="12"/>
  <c r="T100" i="11"/>
  <c r="D101" i="12"/>
  <c r="F101" i="11"/>
  <c r="J101" i="11"/>
  <c r="F101" i="12"/>
  <c r="H101" i="12"/>
  <c r="N101" i="11"/>
  <c r="J101" i="12"/>
  <c r="R101" i="11"/>
  <c r="C102" i="12"/>
  <c r="D102" i="11"/>
  <c r="H102" i="11"/>
  <c r="E102" i="12"/>
  <c r="G102" i="12"/>
  <c r="L102" i="11"/>
  <c r="I102" i="12"/>
  <c r="P102" i="11"/>
  <c r="K102" i="12"/>
  <c r="T102" i="11"/>
  <c r="F103" i="11"/>
  <c r="D103" i="12"/>
  <c r="F103" i="12"/>
  <c r="J103" i="11"/>
  <c r="H103" i="12"/>
  <c r="N103" i="11"/>
  <c r="J103" i="12"/>
  <c r="R103" i="11"/>
  <c r="D104" i="11"/>
  <c r="C104" i="12"/>
  <c r="E104" i="12"/>
  <c r="H104" i="11"/>
  <c r="G104" i="12"/>
  <c r="L104" i="11"/>
  <c r="I104" i="12"/>
  <c r="P104" i="11"/>
  <c r="T104" i="11"/>
  <c r="K104" i="12"/>
  <c r="D105" i="12"/>
  <c r="F105" i="11"/>
  <c r="F105" i="12"/>
  <c r="J105" i="11"/>
  <c r="H105" i="12"/>
  <c r="N105" i="11"/>
  <c r="R105" i="11"/>
  <c r="J105" i="12"/>
  <c r="G18" i="2"/>
  <c r="G24" i="2"/>
  <c r="F24" i="2"/>
  <c r="G26" i="2"/>
  <c r="F26" i="2"/>
  <c r="G28" i="2"/>
  <c r="F28" i="2"/>
  <c r="G32" i="2"/>
  <c r="F32" i="2"/>
  <c r="H8" i="4"/>
  <c r="E7" i="6"/>
  <c r="D10" i="4"/>
  <c r="C9" i="6"/>
  <c r="C11" i="6"/>
  <c r="D12" i="4"/>
  <c r="G8" i="2"/>
  <c r="F8" i="2"/>
  <c r="G9" i="2"/>
  <c r="F9" i="2"/>
  <c r="G10" i="2"/>
  <c r="F10" i="2"/>
  <c r="G11" i="2"/>
  <c r="F11" i="2"/>
  <c r="G12" i="2"/>
  <c r="F12" i="2"/>
  <c r="G13" i="2"/>
  <c r="F13" i="2"/>
  <c r="G14" i="2"/>
  <c r="F14" i="2"/>
  <c r="G15" i="2"/>
  <c r="F15" i="2"/>
  <c r="G16" i="2"/>
  <c r="F16" i="2"/>
  <c r="G17" i="2"/>
  <c r="G51" i="2"/>
  <c r="D7" i="3"/>
  <c r="G9" i="3"/>
  <c r="F9" i="3"/>
  <c r="F15" i="4"/>
  <c r="D14" i="6"/>
  <c r="C15" i="6"/>
  <c r="D16" i="4"/>
  <c r="H16" i="4"/>
  <c r="E15" i="6"/>
  <c r="D16" i="6"/>
  <c r="F17" i="4"/>
  <c r="D18" i="4"/>
  <c r="C17" i="6"/>
  <c r="E17" i="6"/>
  <c r="H18" i="4"/>
  <c r="F19" i="4"/>
  <c r="D18" i="6"/>
  <c r="C19" i="6"/>
  <c r="D20" i="4"/>
  <c r="H20" i="4"/>
  <c r="E19" i="6"/>
  <c r="D20" i="6"/>
  <c r="F21" i="4"/>
  <c r="D22" i="4"/>
  <c r="C21" i="6"/>
  <c r="E21" i="6"/>
  <c r="H22" i="4"/>
  <c r="F23" i="4"/>
  <c r="D22" i="6"/>
  <c r="C23" i="6"/>
  <c r="D24" i="4"/>
  <c r="H24" i="4"/>
  <c r="E23" i="6"/>
  <c r="D24" i="6"/>
  <c r="F25" i="4"/>
  <c r="D26" i="4"/>
  <c r="C25" i="6"/>
  <c r="E25" i="6"/>
  <c r="H26" i="4"/>
  <c r="F27" i="4"/>
  <c r="D26" i="6"/>
  <c r="C27" i="6"/>
  <c r="D28" i="4"/>
  <c r="H28" i="4"/>
  <c r="E27" i="6"/>
  <c r="D28" i="6"/>
  <c r="F29" i="4"/>
  <c r="D30" i="4"/>
  <c r="C29" i="6"/>
  <c r="E29" i="6"/>
  <c r="H30" i="4"/>
  <c r="F31" i="4"/>
  <c r="D30" i="6"/>
  <c r="C31" i="6"/>
  <c r="D32" i="4"/>
  <c r="H32" i="4"/>
  <c r="E31" i="6"/>
  <c r="D32" i="6"/>
  <c r="F33" i="4"/>
  <c r="D34" i="4"/>
  <c r="C33" i="6"/>
  <c r="E33" i="6"/>
  <c r="H34" i="4"/>
  <c r="F35" i="4"/>
  <c r="D34" i="6"/>
  <c r="C35" i="6"/>
  <c r="D36" i="4"/>
  <c r="H36" i="4"/>
  <c r="E35" i="6"/>
  <c r="D36" i="6"/>
  <c r="F37" i="4"/>
  <c r="D38" i="4"/>
  <c r="C37" i="6"/>
  <c r="E37" i="6"/>
  <c r="H38" i="4"/>
  <c r="F39" i="4"/>
  <c r="D38" i="6"/>
  <c r="C39" i="6"/>
  <c r="D40" i="4"/>
  <c r="H40" i="4"/>
  <c r="E39" i="6"/>
  <c r="D40" i="6"/>
  <c r="F41" i="4"/>
  <c r="D42" i="4"/>
  <c r="C41" i="6"/>
  <c r="E41" i="6"/>
  <c r="H42" i="4"/>
  <c r="F43" i="4"/>
  <c r="D42" i="6"/>
  <c r="C43" i="6"/>
  <c r="D44" i="4"/>
  <c r="H44" i="4"/>
  <c r="E43" i="6"/>
  <c r="D44" i="6"/>
  <c r="F45" i="4"/>
  <c r="D46" i="4"/>
  <c r="C45" i="6"/>
  <c r="E45" i="6"/>
  <c r="H46" i="4"/>
  <c r="F47" i="4"/>
  <c r="D46" i="6"/>
  <c r="C47" i="6"/>
  <c r="D48" i="4"/>
  <c r="H48" i="4"/>
  <c r="E47" i="6"/>
  <c r="D48" i="6"/>
  <c r="F49" i="4"/>
  <c r="D50" i="4"/>
  <c r="C49" i="6"/>
  <c r="E49" i="6"/>
  <c r="H50" i="4"/>
  <c r="F51" i="4"/>
  <c r="D50" i="6"/>
  <c r="C51" i="6"/>
  <c r="D52" i="4"/>
  <c r="H52" i="4"/>
  <c r="E51" i="6"/>
  <c r="D52" i="6"/>
  <c r="F53" i="4"/>
  <c r="D54" i="4"/>
  <c r="C53" i="6"/>
  <c r="E53" i="6"/>
  <c r="H54" i="4"/>
  <c r="F55" i="4"/>
  <c r="D54" i="6"/>
  <c r="C55" i="6"/>
  <c r="D56" i="4"/>
  <c r="H56" i="4"/>
  <c r="E55" i="6"/>
  <c r="D56" i="6"/>
  <c r="F57" i="4"/>
  <c r="D58" i="4"/>
  <c r="C57" i="6"/>
  <c r="E57" i="6"/>
  <c r="H58" i="4"/>
  <c r="F59" i="4"/>
  <c r="D58" i="6"/>
  <c r="C59" i="6"/>
  <c r="D60" i="4"/>
  <c r="H60" i="4"/>
  <c r="E59" i="6"/>
  <c r="D60" i="6"/>
  <c r="F61" i="4"/>
  <c r="D62" i="4"/>
  <c r="C61" i="6"/>
  <c r="E61" i="6"/>
  <c r="H62" i="4"/>
  <c r="F63" i="4"/>
  <c r="D62" i="6"/>
  <c r="C63" i="6"/>
  <c r="D64" i="4"/>
  <c r="H64" i="4"/>
  <c r="E63" i="6"/>
  <c r="D64" i="6"/>
  <c r="F65" i="4"/>
  <c r="D66" i="4"/>
  <c r="C65" i="6"/>
  <c r="E65" i="6"/>
  <c r="H66" i="4"/>
  <c r="F67" i="4"/>
  <c r="D66" i="6"/>
  <c r="C67" i="6"/>
  <c r="D68" i="4"/>
  <c r="H68" i="4"/>
  <c r="E67" i="6"/>
  <c r="D68" i="6"/>
  <c r="F69" i="4"/>
  <c r="D70" i="4"/>
  <c r="C69" i="6"/>
  <c r="E69" i="6"/>
  <c r="H70" i="4"/>
  <c r="F71" i="4"/>
  <c r="D70" i="6"/>
  <c r="C71" i="6"/>
  <c r="D72" i="4"/>
  <c r="H72" i="4"/>
  <c r="E71" i="6"/>
  <c r="D72" i="6"/>
  <c r="F73" i="4"/>
  <c r="D74" i="4"/>
  <c r="C73" i="6"/>
  <c r="E73" i="6"/>
  <c r="H74" i="4"/>
  <c r="F75" i="4"/>
  <c r="D74" i="6"/>
  <c r="C75" i="6"/>
  <c r="D76" i="4"/>
  <c r="H76" i="4"/>
  <c r="E75" i="6"/>
  <c r="D76" i="6"/>
  <c r="F77" i="4"/>
  <c r="D78" i="4"/>
  <c r="C77" i="6"/>
  <c r="E77" i="6"/>
  <c r="H78" i="4"/>
  <c r="F79" i="4"/>
  <c r="D78" i="6"/>
  <c r="C79" i="6"/>
  <c r="D80" i="4"/>
  <c r="H80" i="4"/>
  <c r="E79" i="6"/>
  <c r="D80" i="6"/>
  <c r="F81" i="4"/>
  <c r="D82" i="4"/>
  <c r="C81" i="6"/>
  <c r="E81" i="6"/>
  <c r="H82" i="4"/>
  <c r="F83" i="4"/>
  <c r="D82" i="6"/>
  <c r="C83" i="6"/>
  <c r="D84" i="4"/>
  <c r="H84" i="4"/>
  <c r="E83" i="6"/>
  <c r="D84" i="6"/>
  <c r="F85" i="4"/>
  <c r="D86" i="4"/>
  <c r="C85" i="6"/>
  <c r="E85" i="6"/>
  <c r="H86" i="4"/>
  <c r="F87" i="4"/>
  <c r="D86" i="6"/>
  <c r="C87" i="6"/>
  <c r="D88" i="4"/>
  <c r="H88" i="4"/>
  <c r="E87" i="6"/>
  <c r="D88" i="6"/>
  <c r="F89" i="4"/>
  <c r="D90" i="4"/>
  <c r="C89" i="6"/>
  <c r="E89" i="6"/>
  <c r="H90" i="4"/>
  <c r="F91" i="4"/>
  <c r="D90" i="6"/>
  <c r="C91" i="6"/>
  <c r="D92" i="4"/>
  <c r="H92" i="4"/>
  <c r="E91" i="6"/>
  <c r="D92" i="6"/>
  <c r="F93" i="4"/>
  <c r="D94" i="4"/>
  <c r="C93" i="6"/>
  <c r="E93" i="6"/>
  <c r="H94" i="4"/>
  <c r="F95" i="4"/>
  <c r="D94" i="6"/>
  <c r="C95" i="6"/>
  <c r="D96" i="4"/>
  <c r="H96" i="4"/>
  <c r="E95" i="6"/>
  <c r="D96" i="6"/>
  <c r="F97" i="4"/>
  <c r="D98" i="4"/>
  <c r="C97" i="6"/>
  <c r="E97" i="6"/>
  <c r="H98" i="4"/>
  <c r="F99" i="4"/>
  <c r="D98" i="6"/>
  <c r="C99" i="6"/>
  <c r="D100" i="4"/>
  <c r="H100" i="4"/>
  <c r="E99" i="6"/>
  <c r="D100" i="6"/>
  <c r="F101" i="4"/>
  <c r="D102" i="4"/>
  <c r="C101" i="6"/>
  <c r="E101" i="6"/>
  <c r="H102" i="4"/>
  <c r="F103" i="4"/>
  <c r="D102" i="6"/>
  <c r="C103" i="6"/>
  <c r="D104" i="4"/>
  <c r="H104" i="4"/>
  <c r="E103" i="6"/>
  <c r="D104" i="6"/>
  <c r="F105" i="4"/>
  <c r="G9" i="9"/>
  <c r="F9" i="9"/>
  <c r="D12" i="9"/>
  <c r="G14" i="9"/>
  <c r="F14" i="9"/>
  <c r="D17" i="9"/>
  <c r="F8" i="11"/>
  <c r="D8" i="12"/>
  <c r="F8" i="12"/>
  <c r="J8" i="11"/>
  <c r="N8" i="11"/>
  <c r="H8" i="12"/>
  <c r="J8" i="12"/>
  <c r="R8" i="11"/>
  <c r="D9" i="11"/>
  <c r="C9" i="12"/>
  <c r="E9" i="12"/>
  <c r="H9" i="11"/>
  <c r="L9" i="11"/>
  <c r="G9" i="12"/>
  <c r="I9" i="12"/>
  <c r="P9" i="11"/>
  <c r="T9" i="11"/>
  <c r="K9" i="12"/>
  <c r="D10" i="12"/>
  <c r="F10" i="11"/>
  <c r="J10" i="11"/>
  <c r="F10" i="12"/>
  <c r="H10" i="12"/>
  <c r="N10" i="11"/>
  <c r="R10" i="11"/>
  <c r="J10" i="12"/>
  <c r="C11" i="12"/>
  <c r="D11" i="11"/>
  <c r="H11" i="11"/>
  <c r="E11" i="12"/>
  <c r="G11" i="12"/>
  <c r="L11" i="11"/>
  <c r="P11" i="11"/>
  <c r="I11" i="12"/>
  <c r="K11" i="12"/>
  <c r="T11" i="11"/>
  <c r="F12" i="11"/>
  <c r="D12" i="12"/>
  <c r="F12" i="12"/>
  <c r="J12" i="11"/>
  <c r="N12" i="11"/>
  <c r="H12" i="12"/>
  <c r="J12" i="12"/>
  <c r="R12" i="11"/>
  <c r="D13" i="11"/>
  <c r="C13" i="12"/>
  <c r="E13" i="12"/>
  <c r="H13" i="11"/>
  <c r="L13" i="11"/>
  <c r="G13" i="12"/>
  <c r="I13" i="12"/>
  <c r="P13" i="11"/>
  <c r="T13" i="11"/>
  <c r="K13" i="12"/>
  <c r="G50" i="2"/>
  <c r="D7" i="6"/>
  <c r="F8" i="4"/>
  <c r="E8" i="6"/>
  <c r="H9" i="4"/>
  <c r="C10" i="6"/>
  <c r="D11" i="4"/>
  <c r="H11" i="4"/>
  <c r="E10" i="6"/>
  <c r="D11" i="6"/>
  <c r="F12" i="4"/>
  <c r="E12" i="6"/>
  <c r="H13" i="4"/>
  <c r="D8" i="9"/>
  <c r="F10" i="9"/>
  <c r="G10" i="9"/>
  <c r="D13" i="9"/>
  <c r="F16" i="9"/>
  <c r="G16" i="9"/>
  <c r="D18" i="9"/>
  <c r="C15" i="12"/>
  <c r="D15" i="11"/>
  <c r="H15" i="11"/>
  <c r="E15" i="12"/>
  <c r="G15" i="12"/>
  <c r="L15" i="11"/>
  <c r="P15" i="11"/>
  <c r="I15" i="12"/>
  <c r="K15" i="12"/>
  <c r="T15" i="11"/>
  <c r="F16" i="11"/>
  <c r="D16" i="12"/>
  <c r="F16" i="12"/>
  <c r="J16" i="11"/>
  <c r="N16" i="11"/>
  <c r="H16" i="12"/>
  <c r="J16" i="12"/>
  <c r="R16" i="11"/>
  <c r="D17" i="11"/>
  <c r="C17" i="12"/>
  <c r="E17" i="12"/>
  <c r="H17" i="11"/>
  <c r="L17" i="11"/>
  <c r="G17" i="12"/>
  <c r="I17" i="12"/>
  <c r="P17" i="11"/>
  <c r="T17" i="11"/>
  <c r="K17" i="12"/>
  <c r="D18" i="12"/>
  <c r="F18" i="11"/>
  <c r="J18" i="11"/>
  <c r="F18" i="12"/>
  <c r="H18" i="12"/>
  <c r="N18" i="11"/>
  <c r="R18" i="11"/>
  <c r="J18" i="12"/>
  <c r="C19" i="12"/>
  <c r="D19" i="11"/>
  <c r="H19" i="11"/>
  <c r="E19" i="12"/>
  <c r="G19" i="12"/>
  <c r="L19" i="11"/>
  <c r="P19" i="11"/>
  <c r="I19" i="12"/>
  <c r="K19" i="12"/>
  <c r="T19" i="11"/>
  <c r="F20" i="11"/>
  <c r="D20" i="12"/>
  <c r="F20" i="12"/>
  <c r="J20" i="11"/>
  <c r="N20" i="11"/>
  <c r="H20" i="12"/>
  <c r="J20" i="12"/>
  <c r="R20" i="11"/>
  <c r="D21" i="11"/>
  <c r="C21" i="12"/>
  <c r="E21" i="12"/>
  <c r="H21" i="11"/>
  <c r="L21" i="11"/>
  <c r="G21" i="12"/>
  <c r="I21" i="12"/>
  <c r="P21" i="11"/>
  <c r="T21" i="11"/>
  <c r="K21" i="12"/>
  <c r="D22" i="12"/>
  <c r="F22" i="11"/>
  <c r="J22" i="11"/>
  <c r="F22" i="12"/>
  <c r="H22" i="12"/>
  <c r="N22" i="11"/>
  <c r="R22" i="11"/>
  <c r="J22" i="12"/>
  <c r="C23" i="12"/>
  <c r="D23" i="11"/>
  <c r="H23" i="11"/>
  <c r="E23" i="12"/>
  <c r="G23" i="12"/>
  <c r="L23" i="11"/>
  <c r="P23" i="11"/>
  <c r="I23" i="12"/>
  <c r="K23" i="12"/>
  <c r="T23" i="11"/>
  <c r="F24" i="11"/>
  <c r="D24" i="12"/>
  <c r="F24" i="12"/>
  <c r="J24" i="11"/>
  <c r="N24" i="11"/>
  <c r="H24" i="12"/>
  <c r="J24" i="12"/>
  <c r="R24" i="11"/>
  <c r="D25" i="11"/>
  <c r="C25" i="12"/>
  <c r="E25" i="12"/>
  <c r="H25" i="11"/>
  <c r="L25" i="11"/>
  <c r="G25" i="12"/>
  <c r="I25" i="12"/>
  <c r="P25" i="11"/>
  <c r="T25" i="11"/>
  <c r="K25" i="12"/>
  <c r="D26" i="12"/>
  <c r="F26" i="11"/>
  <c r="J26" i="11"/>
  <c r="F26" i="12"/>
  <c r="H26" i="12"/>
  <c r="N26" i="11"/>
  <c r="R26" i="11"/>
  <c r="J26" i="12"/>
  <c r="C27" i="12"/>
  <c r="D27" i="11"/>
  <c r="H27" i="11"/>
  <c r="E27" i="12"/>
  <c r="G27" i="12"/>
  <c r="L27" i="11"/>
  <c r="P27" i="11"/>
  <c r="I27" i="12"/>
  <c r="K27" i="12"/>
  <c r="T27" i="11"/>
  <c r="F28" i="11"/>
  <c r="D28" i="12"/>
  <c r="F28" i="12"/>
  <c r="J28" i="11"/>
  <c r="N28" i="11"/>
  <c r="H28" i="12"/>
  <c r="J28" i="12"/>
  <c r="R28" i="11"/>
  <c r="D29" i="11"/>
  <c r="C29" i="12"/>
  <c r="E29" i="12"/>
  <c r="H29" i="11"/>
  <c r="L29" i="11"/>
  <c r="G29" i="12"/>
  <c r="I29" i="12"/>
  <c r="P29" i="11"/>
  <c r="T29" i="11"/>
  <c r="K29" i="12"/>
  <c r="D30" i="12"/>
  <c r="F30" i="11"/>
  <c r="J30" i="11"/>
  <c r="F30" i="12"/>
  <c r="H30" i="12"/>
  <c r="N30" i="11"/>
  <c r="R30" i="11"/>
  <c r="J30" i="12"/>
  <c r="C31" i="12"/>
  <c r="D31" i="11"/>
  <c r="H31" i="11"/>
  <c r="E31" i="12"/>
  <c r="G31" i="12"/>
  <c r="L31" i="11"/>
  <c r="P31" i="11"/>
  <c r="I31" i="12"/>
  <c r="K31" i="12"/>
  <c r="T31" i="11"/>
  <c r="F32" i="11"/>
  <c r="D32" i="12"/>
  <c r="F32" i="12"/>
  <c r="J32" i="11"/>
  <c r="N32" i="11"/>
  <c r="H32" i="12"/>
  <c r="J32" i="12"/>
  <c r="R32" i="11"/>
  <c r="D33" i="11"/>
  <c r="C33" i="12"/>
  <c r="E33" i="12"/>
  <c r="H33" i="11"/>
  <c r="L33" i="11"/>
  <c r="G33" i="12"/>
  <c r="I33" i="12"/>
  <c r="P33" i="11"/>
  <c r="T33" i="11"/>
  <c r="K33" i="12"/>
  <c r="D34" i="12"/>
  <c r="F34" i="11"/>
  <c r="J34" i="11"/>
  <c r="F34" i="12"/>
  <c r="H34" i="12"/>
  <c r="N34" i="11"/>
  <c r="R34" i="11"/>
  <c r="J34" i="12"/>
  <c r="C35" i="12"/>
  <c r="D35" i="11"/>
  <c r="H35" i="11"/>
  <c r="E35" i="12"/>
  <c r="G35" i="12"/>
  <c r="L35" i="11"/>
  <c r="P35" i="11"/>
  <c r="I35" i="12"/>
  <c r="K35" i="12"/>
  <c r="T35" i="11"/>
  <c r="F36" i="11"/>
  <c r="D36" i="12"/>
  <c r="F36" i="12"/>
  <c r="J36" i="11"/>
  <c r="N36" i="11"/>
  <c r="H36" i="12"/>
  <c r="J36" i="12"/>
  <c r="R36" i="11"/>
  <c r="D37" i="11"/>
  <c r="C37" i="12"/>
  <c r="E37" i="12"/>
  <c r="H37" i="11"/>
  <c r="L37" i="11"/>
  <c r="G37" i="12"/>
  <c r="I37" i="12"/>
  <c r="P37" i="11"/>
  <c r="T37" i="11"/>
  <c r="K37" i="12"/>
  <c r="D38" i="12"/>
  <c r="F38" i="11"/>
  <c r="J38" i="11"/>
  <c r="F38" i="12"/>
  <c r="H38" i="12"/>
  <c r="N38" i="11"/>
  <c r="R38" i="11"/>
  <c r="J38" i="12"/>
  <c r="C39" i="12"/>
  <c r="D39" i="11"/>
  <c r="H39" i="11"/>
  <c r="E39" i="12"/>
  <c r="G39" i="12"/>
  <c r="L39" i="11"/>
  <c r="P39" i="11"/>
  <c r="I39" i="12"/>
  <c r="K39" i="12"/>
  <c r="T39" i="11"/>
  <c r="F40" i="11"/>
  <c r="D40" i="12"/>
  <c r="F40" i="12"/>
  <c r="J40" i="11"/>
  <c r="N40" i="11"/>
  <c r="H40" i="12"/>
  <c r="J40" i="12"/>
  <c r="R40" i="11"/>
  <c r="D41" i="11"/>
  <c r="C41" i="12"/>
  <c r="E41" i="12"/>
  <c r="H41" i="11"/>
  <c r="L41" i="11"/>
  <c r="G41" i="12"/>
  <c r="I41" i="12"/>
  <c r="P41" i="11"/>
  <c r="T41" i="11"/>
  <c r="K41" i="12"/>
  <c r="D42" i="12"/>
  <c r="F42" i="11"/>
  <c r="J42" i="11"/>
  <c r="F42" i="12"/>
  <c r="H42" i="12"/>
  <c r="N42" i="11"/>
  <c r="R42" i="11"/>
  <c r="J42" i="12"/>
  <c r="C43" i="12"/>
  <c r="D43" i="11"/>
  <c r="H43" i="11"/>
  <c r="E43" i="12"/>
  <c r="G43" i="12"/>
  <c r="L43" i="11"/>
  <c r="P43" i="11"/>
  <c r="I43" i="12"/>
  <c r="K43" i="12"/>
  <c r="T43" i="11"/>
  <c r="F44" i="11"/>
  <c r="D44" i="12"/>
  <c r="F44" i="12"/>
  <c r="J44" i="11"/>
  <c r="N44" i="11"/>
  <c r="H44" i="12"/>
  <c r="J44" i="12"/>
  <c r="R44" i="11"/>
  <c r="D45" i="11"/>
  <c r="C45" i="12"/>
  <c r="E45" i="12"/>
  <c r="H45" i="11"/>
  <c r="L45" i="11"/>
  <c r="G45" i="12"/>
  <c r="I45" i="12"/>
  <c r="P45" i="11"/>
  <c r="T45" i="11"/>
  <c r="K45" i="12"/>
  <c r="D46" i="12"/>
  <c r="F46" i="11"/>
  <c r="J46" i="11"/>
  <c r="F46" i="12"/>
  <c r="H46" i="12"/>
  <c r="N46" i="11"/>
  <c r="R46" i="11"/>
  <c r="J46" i="12"/>
  <c r="C47" i="12"/>
  <c r="D47" i="11"/>
  <c r="H47" i="11"/>
  <c r="E47" i="12"/>
  <c r="G47" i="12"/>
  <c r="L47" i="11"/>
  <c r="P47" i="11"/>
  <c r="I47" i="12"/>
  <c r="K47" i="12"/>
  <c r="T47" i="11"/>
  <c r="F48" i="11"/>
  <c r="D48" i="12"/>
  <c r="F48" i="12"/>
  <c r="J48" i="11"/>
  <c r="N48" i="11"/>
  <c r="H48" i="12"/>
  <c r="J48" i="12"/>
  <c r="R48" i="11"/>
  <c r="D49" i="11"/>
  <c r="C49" i="12"/>
  <c r="E49" i="12"/>
  <c r="H49" i="11"/>
  <c r="L49" i="11"/>
  <c r="G49" i="12"/>
  <c r="I49" i="12"/>
  <c r="P49" i="11"/>
  <c r="T49" i="11"/>
  <c r="K49" i="12"/>
  <c r="D50" i="12"/>
  <c r="F50" i="11"/>
  <c r="J50" i="11"/>
  <c r="F50" i="12"/>
  <c r="H50" i="12"/>
  <c r="N50" i="11"/>
  <c r="R50" i="11"/>
  <c r="J50" i="12"/>
  <c r="C51" i="12"/>
  <c r="D51" i="11"/>
  <c r="H51" i="11"/>
  <c r="E51" i="12"/>
  <c r="G51" i="12"/>
  <c r="L51" i="11"/>
  <c r="P51" i="11"/>
  <c r="I51" i="12"/>
  <c r="K51" i="12"/>
  <c r="T51" i="11"/>
  <c r="F52" i="11"/>
  <c r="D52" i="12"/>
  <c r="F52" i="12"/>
  <c r="J52" i="11"/>
  <c r="N52" i="11"/>
  <c r="H52" i="12"/>
  <c r="J52" i="12"/>
  <c r="R52" i="11"/>
  <c r="D53" i="11"/>
  <c r="C53" i="12"/>
  <c r="E53" i="12"/>
  <c r="H53" i="11"/>
  <c r="L53" i="11"/>
  <c r="G53" i="12"/>
  <c r="I53" i="12"/>
  <c r="P53" i="11"/>
  <c r="T53" i="11"/>
  <c r="K53" i="12"/>
  <c r="D54" i="12"/>
  <c r="F54" i="11"/>
  <c r="J54" i="11"/>
  <c r="F54" i="12"/>
  <c r="H54" i="12"/>
  <c r="N54" i="11"/>
  <c r="R54" i="11"/>
  <c r="J54" i="12"/>
  <c r="C55" i="12"/>
  <c r="D55" i="11"/>
  <c r="H55" i="11"/>
  <c r="E55" i="12"/>
  <c r="G55" i="12"/>
  <c r="L55" i="11"/>
  <c r="P55" i="11"/>
  <c r="I55" i="12"/>
  <c r="K55" i="12"/>
  <c r="T55" i="11"/>
  <c r="F56" i="11"/>
  <c r="D56" i="12"/>
  <c r="F56" i="12"/>
  <c r="J56" i="11"/>
  <c r="N56" i="11"/>
  <c r="H56" i="12"/>
  <c r="J56" i="12"/>
  <c r="R56" i="11"/>
  <c r="D57" i="11"/>
  <c r="C57" i="12"/>
  <c r="E57" i="12"/>
  <c r="H57" i="11"/>
  <c r="L57" i="11"/>
  <c r="G57" i="12"/>
  <c r="I57" i="12"/>
  <c r="P57" i="11"/>
  <c r="T57" i="11"/>
  <c r="K57" i="12"/>
  <c r="D58" i="12"/>
  <c r="F58" i="11"/>
  <c r="J58" i="11"/>
  <c r="F58" i="12"/>
  <c r="H58" i="12"/>
  <c r="N58" i="11"/>
  <c r="R58" i="11"/>
  <c r="J58" i="12"/>
  <c r="C59" i="12"/>
  <c r="D59" i="11"/>
  <c r="H59" i="11"/>
  <c r="E59" i="12"/>
  <c r="G59" i="12"/>
  <c r="L59" i="11"/>
  <c r="P59" i="11"/>
  <c r="I59" i="12"/>
  <c r="K59" i="12"/>
  <c r="T59" i="11"/>
  <c r="F60" i="11"/>
  <c r="D60" i="12"/>
  <c r="F60" i="12"/>
  <c r="J60" i="11"/>
  <c r="N60" i="11"/>
  <c r="H60" i="12"/>
  <c r="J60" i="12"/>
  <c r="R60" i="11"/>
  <c r="D61" i="11"/>
  <c r="C61" i="12"/>
  <c r="E61" i="12"/>
  <c r="H61" i="11"/>
  <c r="L61" i="11"/>
  <c r="G61" i="12"/>
  <c r="I61" i="12"/>
  <c r="P61" i="11"/>
  <c r="T61" i="11"/>
  <c r="K61" i="12"/>
  <c r="D62" i="12"/>
  <c r="F62" i="11"/>
  <c r="J62" i="11"/>
  <c r="F62" i="12"/>
  <c r="H62" i="12"/>
  <c r="N62" i="11"/>
  <c r="R62" i="11"/>
  <c r="J62" i="12"/>
  <c r="C63" i="12"/>
  <c r="D63" i="11"/>
  <c r="H63" i="11"/>
  <c r="E63" i="12"/>
  <c r="G63" i="12"/>
  <c r="L63" i="11"/>
  <c r="P63" i="11"/>
  <c r="I63" i="12"/>
  <c r="K63" i="12"/>
  <c r="T63" i="11"/>
  <c r="F64" i="11"/>
  <c r="D64" i="12"/>
  <c r="F64" i="12"/>
  <c r="J64" i="11"/>
  <c r="N64" i="11"/>
  <c r="H64" i="12"/>
  <c r="J64" i="12"/>
  <c r="R64" i="11"/>
  <c r="D65" i="11"/>
  <c r="C65" i="12"/>
  <c r="E65" i="12"/>
  <c r="H65" i="11"/>
  <c r="L65" i="11"/>
  <c r="G65" i="12"/>
  <c r="I65" i="12"/>
  <c r="P65" i="11"/>
  <c r="T65" i="11"/>
  <c r="K65" i="12"/>
  <c r="D66" i="12"/>
  <c r="F66" i="11"/>
  <c r="J66" i="11"/>
  <c r="F66" i="12"/>
  <c r="H66" i="12"/>
  <c r="N66" i="11"/>
  <c r="R66" i="11"/>
  <c r="J66" i="12"/>
  <c r="C67" i="12"/>
  <c r="D67" i="11"/>
  <c r="H67" i="11"/>
  <c r="E67" i="12"/>
  <c r="G67" i="12"/>
  <c r="L67" i="11"/>
  <c r="P67" i="11"/>
  <c r="I67" i="12"/>
  <c r="K67" i="12"/>
  <c r="T67" i="11"/>
  <c r="F68" i="11"/>
  <c r="D68" i="12"/>
  <c r="F68" i="12"/>
  <c r="J68" i="11"/>
  <c r="N68" i="11"/>
  <c r="H68" i="12"/>
  <c r="J68" i="12"/>
  <c r="R68" i="11"/>
  <c r="D69" i="11"/>
  <c r="C69" i="12"/>
  <c r="E69" i="12"/>
  <c r="H69" i="11"/>
  <c r="L69" i="11"/>
  <c r="G69" i="12"/>
  <c r="I69" i="12"/>
  <c r="P69" i="11"/>
  <c r="T69" i="11"/>
  <c r="K69" i="12"/>
  <c r="D70" i="12"/>
  <c r="F70" i="11"/>
  <c r="J70" i="11"/>
  <c r="F70" i="12"/>
  <c r="H70" i="12"/>
  <c r="N70" i="11"/>
  <c r="R70" i="11"/>
  <c r="J70" i="12"/>
  <c r="C71" i="12"/>
  <c r="D71" i="11"/>
  <c r="H71" i="11"/>
  <c r="E71" i="12"/>
  <c r="G71" i="12"/>
  <c r="L71" i="11"/>
  <c r="P71" i="11"/>
  <c r="I71" i="12"/>
  <c r="K71" i="12"/>
  <c r="T71" i="11"/>
  <c r="F72" i="11"/>
  <c r="D72" i="12"/>
  <c r="F72" i="12"/>
  <c r="J72" i="11"/>
  <c r="N72" i="11"/>
  <c r="H72" i="12"/>
  <c r="J72" i="12"/>
  <c r="R72" i="11"/>
  <c r="D73" i="11"/>
  <c r="C73" i="12"/>
  <c r="E73" i="12"/>
  <c r="H73" i="11"/>
  <c r="L73" i="11"/>
  <c r="G73" i="12"/>
  <c r="I73" i="12"/>
  <c r="P73" i="11"/>
  <c r="T73" i="11"/>
  <c r="K73" i="12"/>
  <c r="D74" i="12"/>
  <c r="F74" i="11"/>
  <c r="J74" i="11"/>
  <c r="F74" i="12"/>
  <c r="H74" i="12"/>
  <c r="N74" i="11"/>
  <c r="R74" i="11"/>
  <c r="J74" i="12"/>
  <c r="C75" i="12"/>
  <c r="D75" i="11"/>
  <c r="H75" i="11"/>
  <c r="E75" i="12"/>
  <c r="G75" i="12"/>
  <c r="L75" i="11"/>
  <c r="P75" i="11"/>
  <c r="I75" i="12"/>
  <c r="K75" i="12"/>
  <c r="T75" i="11"/>
  <c r="F76" i="11"/>
  <c r="D76" i="12"/>
  <c r="F76" i="12"/>
  <c r="J76" i="11"/>
  <c r="N76" i="11"/>
  <c r="H76" i="12"/>
  <c r="J76" i="12"/>
  <c r="R76" i="11"/>
  <c r="D77" i="11"/>
  <c r="C77" i="12"/>
  <c r="E77" i="12"/>
  <c r="H77" i="11"/>
  <c r="L77" i="11"/>
  <c r="G77" i="12"/>
  <c r="I77" i="12"/>
  <c r="P77" i="11"/>
  <c r="T77" i="11"/>
  <c r="K77" i="12"/>
  <c r="D78" i="12"/>
  <c r="F78" i="11"/>
  <c r="J78" i="11"/>
  <c r="F78" i="12"/>
  <c r="H78" i="12"/>
  <c r="N78" i="11"/>
  <c r="R78" i="11"/>
  <c r="J78" i="12"/>
  <c r="C79" i="12"/>
  <c r="D79" i="11"/>
  <c r="H79" i="11"/>
  <c r="E79" i="12"/>
  <c r="G79" i="12"/>
  <c r="L79" i="11"/>
  <c r="P79" i="11"/>
  <c r="I79" i="12"/>
  <c r="K79" i="12"/>
  <c r="T79" i="11"/>
  <c r="F80" i="11"/>
  <c r="D80" i="12"/>
  <c r="F80" i="12"/>
  <c r="J80" i="11"/>
  <c r="N80" i="11"/>
  <c r="H80" i="12"/>
  <c r="J80" i="12"/>
  <c r="R80" i="11"/>
  <c r="D81" i="11"/>
  <c r="C81" i="12"/>
  <c r="E81" i="12"/>
  <c r="H81" i="11"/>
  <c r="L81" i="11"/>
  <c r="G81" i="12"/>
  <c r="I81" i="12"/>
  <c r="P81" i="11"/>
  <c r="T81" i="11"/>
  <c r="K81" i="12"/>
  <c r="D82" i="12"/>
  <c r="F82" i="11"/>
  <c r="J82" i="11"/>
  <c r="F82" i="12"/>
  <c r="H82" i="12"/>
  <c r="N82" i="11"/>
  <c r="R82" i="11"/>
  <c r="J82" i="12"/>
  <c r="C83" i="12"/>
  <c r="D83" i="11"/>
  <c r="H83" i="11"/>
  <c r="E83" i="12"/>
  <c r="G83" i="12"/>
  <c r="L83" i="11"/>
  <c r="P83" i="11"/>
  <c r="I83" i="12"/>
  <c r="K83" i="12"/>
  <c r="T83" i="11"/>
  <c r="F84" i="11"/>
  <c r="D84" i="12"/>
  <c r="F84" i="12"/>
  <c r="J84" i="11"/>
  <c r="N84" i="11"/>
  <c r="H84" i="12"/>
  <c r="J84" i="12"/>
  <c r="R84" i="11"/>
  <c r="D85" i="11"/>
  <c r="C85" i="12"/>
  <c r="E85" i="12"/>
  <c r="H85" i="11"/>
  <c r="L85" i="11"/>
  <c r="G85" i="12"/>
  <c r="I85" i="12"/>
  <c r="P85" i="11"/>
  <c r="T85" i="11"/>
  <c r="K85" i="12"/>
  <c r="D86" i="12"/>
  <c r="F86" i="11"/>
  <c r="J86" i="11"/>
  <c r="F86" i="12"/>
  <c r="H86" i="12"/>
  <c r="N86" i="11"/>
  <c r="R86" i="11"/>
  <c r="J86" i="12"/>
  <c r="C87" i="12"/>
  <c r="D87" i="11"/>
  <c r="H87" i="11"/>
  <c r="E87" i="12"/>
  <c r="G87" i="12"/>
  <c r="L87" i="11"/>
  <c r="P87" i="11"/>
  <c r="I87" i="12"/>
  <c r="K87" i="12"/>
  <c r="T87" i="11"/>
  <c r="F88" i="11"/>
  <c r="D88" i="12"/>
  <c r="F88" i="12"/>
  <c r="J88" i="11"/>
  <c r="N88" i="11"/>
  <c r="H88" i="12"/>
  <c r="J88" i="12"/>
  <c r="R88" i="11"/>
  <c r="D89" i="11"/>
  <c r="C89" i="12"/>
  <c r="E89" i="12"/>
  <c r="H89" i="11"/>
  <c r="L89" i="11"/>
  <c r="G89" i="12"/>
  <c r="I89" i="12"/>
  <c r="P89" i="11"/>
  <c r="T89" i="11"/>
  <c r="K89" i="12"/>
  <c r="D90" i="12"/>
  <c r="F90" i="11"/>
  <c r="J90" i="11"/>
  <c r="F90" i="12"/>
  <c r="H90" i="12"/>
  <c r="N90" i="11"/>
  <c r="R90" i="11"/>
  <c r="J90" i="12"/>
  <c r="C91" i="12"/>
  <c r="D91" i="11"/>
  <c r="E91" i="12"/>
  <c r="H91" i="11"/>
  <c r="L91" i="11"/>
  <c r="G91" i="12"/>
  <c r="I91" i="12"/>
  <c r="P91" i="11"/>
  <c r="T91" i="11"/>
  <c r="K91" i="12"/>
  <c r="D92" i="12"/>
  <c r="F92" i="11"/>
  <c r="F92" i="12"/>
  <c r="J92" i="11"/>
  <c r="H92" i="12"/>
  <c r="N92" i="11"/>
  <c r="J92" i="12"/>
  <c r="R92" i="11"/>
  <c r="C93" i="12"/>
  <c r="D93" i="11"/>
  <c r="E93" i="12"/>
  <c r="H93" i="11"/>
  <c r="G93" i="12"/>
  <c r="L93" i="11"/>
  <c r="I93" i="12"/>
  <c r="P93" i="11"/>
  <c r="K93" i="12"/>
  <c r="T93" i="11"/>
  <c r="D94" i="12"/>
  <c r="F94" i="11"/>
  <c r="F94" i="12"/>
  <c r="J94" i="11"/>
  <c r="H94" i="12"/>
  <c r="N94" i="11"/>
  <c r="J94" i="12"/>
  <c r="R94" i="11"/>
  <c r="C95" i="12"/>
  <c r="D95" i="11"/>
  <c r="E95" i="12"/>
  <c r="H95" i="11"/>
  <c r="G95" i="12"/>
  <c r="L95" i="11"/>
  <c r="I95" i="12"/>
  <c r="P95" i="11"/>
  <c r="K95" i="12"/>
  <c r="T95" i="11"/>
  <c r="D96" i="12"/>
  <c r="F96" i="11"/>
  <c r="F96" i="12"/>
  <c r="J96" i="11"/>
  <c r="H96" i="12"/>
  <c r="N96" i="11"/>
  <c r="J96" i="12"/>
  <c r="R96" i="11"/>
  <c r="C97" i="12"/>
  <c r="D97" i="11"/>
  <c r="E97" i="12"/>
  <c r="H97" i="11"/>
  <c r="G97" i="12"/>
  <c r="L97" i="11"/>
  <c r="I97" i="12"/>
  <c r="P97" i="11"/>
  <c r="K97" i="12"/>
  <c r="T97" i="11"/>
  <c r="D98" i="12"/>
  <c r="F98" i="11"/>
  <c r="F98" i="12"/>
  <c r="J98" i="11"/>
  <c r="H98" i="12"/>
  <c r="N98" i="11"/>
  <c r="J98" i="12"/>
  <c r="R98" i="11"/>
  <c r="C99" i="12"/>
  <c r="D99" i="11"/>
  <c r="E99" i="12"/>
  <c r="H99" i="11"/>
  <c r="G99" i="12"/>
  <c r="L99" i="11"/>
  <c r="I99" i="12"/>
  <c r="P99" i="11"/>
  <c r="K99" i="12"/>
  <c r="T99" i="11"/>
  <c r="D100" i="12"/>
  <c r="F100" i="11"/>
  <c r="F100" i="12"/>
  <c r="J100" i="11"/>
  <c r="H100" i="12"/>
  <c r="N100" i="11"/>
  <c r="J100" i="12"/>
  <c r="R100" i="11"/>
  <c r="C101" i="12"/>
  <c r="D101" i="11"/>
  <c r="E101" i="12"/>
  <c r="H101" i="11"/>
  <c r="G101" i="12"/>
  <c r="L101" i="11"/>
  <c r="I101" i="12"/>
  <c r="P101" i="11"/>
  <c r="K101" i="12"/>
  <c r="T101" i="11"/>
  <c r="D102" i="12"/>
  <c r="F102" i="11"/>
  <c r="F102" i="12"/>
  <c r="J102" i="11"/>
  <c r="H102" i="12"/>
  <c r="N102" i="11"/>
  <c r="J102" i="12"/>
  <c r="R102" i="11"/>
  <c r="C103" i="12"/>
  <c r="D103" i="11"/>
  <c r="E103" i="12"/>
  <c r="H103" i="11"/>
  <c r="G103" i="12"/>
  <c r="L103" i="11"/>
  <c r="I103" i="12"/>
  <c r="P103" i="11"/>
  <c r="K103" i="12"/>
  <c r="T103" i="11"/>
  <c r="D104" i="12"/>
  <c r="F104" i="11"/>
  <c r="F104" i="12"/>
  <c r="J104" i="11"/>
  <c r="H104" i="12"/>
  <c r="N104" i="11"/>
  <c r="J104" i="12"/>
  <c r="R104" i="11"/>
  <c r="C105" i="12"/>
  <c r="D105" i="11"/>
  <c r="E105" i="12"/>
  <c r="H105" i="11"/>
  <c r="G105" i="12"/>
  <c r="L105" i="11"/>
  <c r="I105" i="12"/>
  <c r="P105" i="11"/>
  <c r="K105" i="12"/>
  <c r="T105" i="11"/>
  <c r="G35" i="2"/>
  <c r="D8" i="3"/>
  <c r="D9" i="4"/>
  <c r="C8" i="6"/>
  <c r="F10" i="4"/>
  <c r="D9" i="6"/>
  <c r="D13" i="4"/>
  <c r="C12" i="6"/>
  <c r="G19" i="2"/>
  <c r="G34" i="2"/>
  <c r="G40" i="2"/>
  <c r="F40" i="2"/>
  <c r="G41" i="2"/>
  <c r="F41" i="2"/>
  <c r="G42" i="2"/>
  <c r="F42" i="2"/>
  <c r="G43" i="2"/>
  <c r="F43" i="2"/>
  <c r="G44" i="2"/>
  <c r="F44" i="2"/>
  <c r="G45" i="2"/>
  <c r="F45" i="2"/>
  <c r="G46" i="2"/>
  <c r="F46" i="2"/>
  <c r="G47" i="2"/>
  <c r="F47" i="2"/>
  <c r="G48" i="2"/>
  <c r="F48" i="2"/>
  <c r="G49" i="2"/>
  <c r="G7" i="3"/>
  <c r="F7" i="3"/>
  <c r="D9" i="3"/>
  <c r="C14" i="6"/>
  <c r="D15" i="4"/>
  <c r="E14" i="6"/>
  <c r="H15" i="4"/>
  <c r="D15" i="6"/>
  <c r="F16" i="4"/>
  <c r="C16" i="6"/>
  <c r="D17" i="4"/>
  <c r="E16" i="6"/>
  <c r="H17" i="4"/>
  <c r="D17" i="6"/>
  <c r="F18" i="4"/>
  <c r="D19" i="4"/>
  <c r="C18" i="6"/>
  <c r="E18" i="6"/>
  <c r="H19" i="4"/>
  <c r="D19" i="6"/>
  <c r="F20" i="4"/>
  <c r="C20" i="6"/>
  <c r="D21" i="4"/>
  <c r="E20" i="6"/>
  <c r="H21" i="4"/>
  <c r="D21" i="6"/>
  <c r="F22" i="4"/>
  <c r="C22" i="6"/>
  <c r="D23" i="4"/>
  <c r="E22" i="6"/>
  <c r="H23" i="4"/>
  <c r="D23" i="6"/>
  <c r="F24" i="4"/>
  <c r="C24" i="6"/>
  <c r="D25" i="4"/>
  <c r="E24" i="6"/>
  <c r="H25" i="4"/>
  <c r="D25" i="6"/>
  <c r="F26" i="4"/>
  <c r="C26" i="6"/>
  <c r="D27" i="4"/>
  <c r="E26" i="6"/>
  <c r="H27" i="4"/>
  <c r="D27" i="6"/>
  <c r="F28" i="4"/>
  <c r="C28" i="6"/>
  <c r="D29" i="4"/>
  <c r="E28" i="6"/>
  <c r="H29" i="4"/>
  <c r="D29" i="6"/>
  <c r="F30" i="4"/>
  <c r="C30" i="6"/>
  <c r="D31" i="4"/>
  <c r="E30" i="6"/>
  <c r="H31" i="4"/>
  <c r="D31" i="6"/>
  <c r="F32" i="4"/>
  <c r="C32" i="6"/>
  <c r="D33" i="4"/>
  <c r="E32" i="6"/>
  <c r="H33" i="4"/>
  <c r="D33" i="6"/>
  <c r="F34" i="4"/>
  <c r="C34" i="6"/>
  <c r="D35" i="4"/>
  <c r="E34" i="6"/>
  <c r="H35" i="4"/>
  <c r="D35" i="6"/>
  <c r="F36" i="4"/>
  <c r="C36" i="6"/>
  <c r="D37" i="4"/>
  <c r="E36" i="6"/>
  <c r="H37" i="4"/>
  <c r="D37" i="6"/>
  <c r="F38" i="4"/>
  <c r="C38" i="6"/>
  <c r="D39" i="4"/>
  <c r="E38" i="6"/>
  <c r="H39" i="4"/>
  <c r="D39" i="6"/>
  <c r="F40" i="4"/>
  <c r="C40" i="6"/>
  <c r="D41" i="4"/>
  <c r="E40" i="6"/>
  <c r="H41" i="4"/>
  <c r="D41" i="6"/>
  <c r="F42" i="4"/>
  <c r="C42" i="6"/>
  <c r="D43" i="4"/>
  <c r="E42" i="6"/>
  <c r="H43" i="4"/>
  <c r="D43" i="6"/>
  <c r="F44" i="4"/>
  <c r="C44" i="6"/>
  <c r="D45" i="4"/>
  <c r="E44" i="6"/>
  <c r="H45" i="4"/>
  <c r="D45" i="6"/>
  <c r="F46" i="4"/>
  <c r="C46" i="6"/>
  <c r="D47" i="4"/>
  <c r="E46" i="6"/>
  <c r="H47" i="4"/>
  <c r="D47" i="6"/>
  <c r="F48" i="4"/>
  <c r="C48" i="6"/>
  <c r="D49" i="4"/>
  <c r="E48" i="6"/>
  <c r="H49" i="4"/>
  <c r="D49" i="6"/>
  <c r="F50" i="4"/>
  <c r="C50" i="6"/>
  <c r="D51" i="4"/>
  <c r="E50" i="6"/>
  <c r="H51" i="4"/>
  <c r="D51" i="6"/>
  <c r="F52" i="4"/>
  <c r="C52" i="6"/>
  <c r="D53" i="4"/>
  <c r="E52" i="6"/>
  <c r="H53" i="4"/>
  <c r="D53" i="6"/>
  <c r="F54" i="4"/>
  <c r="C54" i="6"/>
  <c r="D55" i="4"/>
  <c r="E54" i="6"/>
  <c r="H55" i="4"/>
  <c r="D55" i="6"/>
  <c r="F56" i="4"/>
  <c r="C56" i="6"/>
  <c r="D57" i="4"/>
  <c r="E56" i="6"/>
  <c r="H57" i="4"/>
  <c r="D57" i="6"/>
  <c r="F58" i="4"/>
  <c r="C58" i="6"/>
  <c r="D59" i="4"/>
  <c r="E58" i="6"/>
  <c r="H59" i="4"/>
  <c r="D59" i="6"/>
  <c r="F60" i="4"/>
  <c r="C60" i="6"/>
  <c r="D61" i="4"/>
  <c r="E60" i="6"/>
  <c r="H61" i="4"/>
  <c r="D61" i="6"/>
  <c r="F62" i="4"/>
  <c r="C62" i="6"/>
  <c r="D63" i="4"/>
  <c r="E62" i="6"/>
  <c r="H63" i="4"/>
  <c r="D63" i="6"/>
  <c r="F64" i="4"/>
  <c r="C64" i="6"/>
  <c r="D65" i="4"/>
  <c r="E64" i="6"/>
  <c r="H65" i="4"/>
  <c r="D65" i="6"/>
  <c r="F66" i="4"/>
  <c r="C66" i="6"/>
  <c r="D67" i="4"/>
  <c r="E66" i="6"/>
  <c r="H67" i="4"/>
  <c r="D67" i="6"/>
  <c r="F68" i="4"/>
  <c r="C68" i="6"/>
  <c r="D69" i="4"/>
  <c r="E68" i="6"/>
  <c r="H69" i="4"/>
  <c r="D69" i="6"/>
  <c r="F70" i="4"/>
  <c r="C70" i="6"/>
  <c r="D71" i="4"/>
  <c r="E70" i="6"/>
  <c r="H71" i="4"/>
  <c r="D71" i="6"/>
  <c r="F72" i="4"/>
  <c r="C72" i="6"/>
  <c r="D73" i="4"/>
  <c r="E72" i="6"/>
  <c r="H73" i="4"/>
  <c r="D73" i="6"/>
  <c r="F74" i="4"/>
  <c r="C74" i="6"/>
  <c r="D75" i="4"/>
  <c r="E74" i="6"/>
  <c r="H75" i="4"/>
  <c r="D75" i="6"/>
  <c r="F76" i="4"/>
  <c r="C76" i="6"/>
  <c r="D77" i="4"/>
  <c r="E76" i="6"/>
  <c r="H77" i="4"/>
  <c r="D77" i="6"/>
  <c r="F78" i="4"/>
  <c r="C78" i="6"/>
  <c r="D79" i="4"/>
  <c r="E78" i="6"/>
  <c r="H79" i="4"/>
  <c r="D79" i="6"/>
  <c r="F80" i="4"/>
  <c r="C80" i="6"/>
  <c r="D81" i="4"/>
  <c r="E80" i="6"/>
  <c r="H81" i="4"/>
  <c r="D81" i="6"/>
  <c r="F82" i="4"/>
  <c r="C82" i="6"/>
  <c r="D83" i="4"/>
  <c r="E82" i="6"/>
  <c r="H83" i="4"/>
  <c r="D83" i="6"/>
  <c r="F84" i="4"/>
  <c r="C84" i="6"/>
  <c r="D85" i="4"/>
  <c r="E84" i="6"/>
  <c r="H85" i="4"/>
  <c r="D85" i="6"/>
  <c r="F86" i="4"/>
  <c r="C86" i="6"/>
  <c r="D87" i="4"/>
  <c r="E86" i="6"/>
  <c r="H87" i="4"/>
  <c r="D87" i="6"/>
  <c r="F88" i="4"/>
  <c r="C88" i="6"/>
  <c r="D89" i="4"/>
  <c r="E88" i="6"/>
  <c r="H89" i="4"/>
  <c r="D89" i="6"/>
  <c r="F90" i="4"/>
  <c r="C90" i="6"/>
  <c r="D91" i="4"/>
  <c r="E90" i="6"/>
  <c r="H91" i="4"/>
  <c r="D91" i="6"/>
  <c r="F92" i="4"/>
  <c r="C92" i="6"/>
  <c r="D93" i="4"/>
  <c r="E92" i="6"/>
  <c r="H93" i="4"/>
  <c r="D93" i="6"/>
  <c r="F94" i="4"/>
  <c r="C94" i="6"/>
  <c r="D95" i="4"/>
  <c r="E94" i="6"/>
  <c r="H95" i="4"/>
  <c r="D95" i="6"/>
  <c r="F96" i="4"/>
  <c r="C96" i="6"/>
  <c r="D97" i="4"/>
  <c r="E96" i="6"/>
  <c r="H97" i="4"/>
  <c r="D97" i="6"/>
  <c r="F98" i="4"/>
  <c r="C98" i="6"/>
  <c r="D99" i="4"/>
  <c r="E98" i="6"/>
  <c r="H99" i="4"/>
  <c r="D99" i="6"/>
  <c r="F100" i="4"/>
  <c r="C100" i="6"/>
  <c r="D101" i="4"/>
  <c r="E100" i="6"/>
  <c r="H101" i="4"/>
  <c r="D101" i="6"/>
  <c r="F102" i="4"/>
  <c r="C102" i="6"/>
  <c r="D103" i="4"/>
  <c r="E102" i="6"/>
  <c r="H103" i="4"/>
  <c r="D103" i="6"/>
  <c r="F104" i="4"/>
  <c r="C104" i="6"/>
  <c r="D105" i="4"/>
  <c r="E104" i="6"/>
  <c r="H105" i="4"/>
  <c r="D9" i="9"/>
  <c r="G12" i="9"/>
  <c r="F12" i="9"/>
  <c r="D14" i="9"/>
  <c r="G17" i="9"/>
  <c r="F17" i="9"/>
  <c r="C8" i="12"/>
  <c r="D8" i="11"/>
  <c r="E8" i="12"/>
  <c r="H8" i="11"/>
  <c r="G8" i="12"/>
  <c r="L8" i="11"/>
  <c r="I8" i="12"/>
  <c r="P8" i="11"/>
  <c r="K8" i="12"/>
  <c r="T8" i="11"/>
  <c r="D9" i="12"/>
  <c r="F9" i="11"/>
  <c r="F9" i="12"/>
  <c r="J9" i="11"/>
  <c r="H9" i="12"/>
  <c r="N9" i="11"/>
  <c r="J9" i="12"/>
  <c r="R9" i="11"/>
  <c r="C10" i="12"/>
  <c r="D10" i="11"/>
  <c r="E10" i="12"/>
  <c r="H10" i="11"/>
  <c r="G10" i="12"/>
  <c r="L10" i="11"/>
  <c r="I10" i="12"/>
  <c r="P10" i="11"/>
  <c r="K10" i="12"/>
  <c r="T10" i="11"/>
  <c r="D11" i="12"/>
  <c r="F11" i="11"/>
  <c r="F11" i="12"/>
  <c r="J11" i="11"/>
  <c r="H11" i="12"/>
  <c r="N11" i="11"/>
  <c r="J11" i="12"/>
  <c r="R11" i="11"/>
  <c r="C12" i="12"/>
  <c r="D12" i="11"/>
  <c r="E12" i="12"/>
  <c r="H12" i="11"/>
  <c r="G12" i="12"/>
  <c r="L12" i="11"/>
  <c r="I12" i="12"/>
  <c r="P12" i="11"/>
  <c r="K12" i="12"/>
  <c r="T12" i="11"/>
  <c r="D13" i="12"/>
  <c r="F13" i="11"/>
  <c r="F13" i="12"/>
  <c r="J13" i="11"/>
  <c r="H13" i="12"/>
  <c r="N13" i="11"/>
  <c r="J13" i="12"/>
  <c r="R13" i="11"/>
  <c r="D10" i="16"/>
  <c r="G12" i="16"/>
  <c r="F12" i="16"/>
  <c r="D15" i="16"/>
  <c r="G13" i="18"/>
  <c r="F14" i="18"/>
  <c r="D14" i="22"/>
  <c r="F14" i="22"/>
  <c r="G14" i="18"/>
  <c r="J14" i="18"/>
  <c r="N14" i="18"/>
  <c r="H14" i="22"/>
  <c r="J14" i="22"/>
  <c r="R14" i="18"/>
  <c r="F15" i="18"/>
  <c r="D15" i="22"/>
  <c r="F15" i="22"/>
  <c r="G15" i="18"/>
  <c r="J15" i="18"/>
  <c r="N15" i="18"/>
  <c r="H15" i="22"/>
  <c r="J15" i="22"/>
  <c r="R15" i="18"/>
  <c r="F16" i="18"/>
  <c r="D16" i="22"/>
  <c r="F16" i="22"/>
  <c r="G16" i="18"/>
  <c r="J16" i="18"/>
  <c r="N16" i="18"/>
  <c r="H16" i="22"/>
  <c r="J16" i="22"/>
  <c r="R16" i="18"/>
  <c r="F17" i="18"/>
  <c r="D17" i="22"/>
  <c r="F17" i="22"/>
  <c r="G17" i="18"/>
  <c r="J17" i="18"/>
  <c r="N17" i="18"/>
  <c r="H17" i="22"/>
  <c r="J17" i="22"/>
  <c r="R17" i="18"/>
  <c r="F18" i="18"/>
  <c r="D18" i="22"/>
  <c r="F18" i="22"/>
  <c r="G18" i="18"/>
  <c r="J18" i="18"/>
  <c r="N18" i="18"/>
  <c r="H18" i="22"/>
  <c r="J18" i="22"/>
  <c r="R18" i="18"/>
  <c r="F19" i="18"/>
  <c r="D19" i="22"/>
  <c r="F19" i="22"/>
  <c r="G19" i="18"/>
  <c r="J19" i="18"/>
  <c r="N19" i="18"/>
  <c r="H19" i="22"/>
  <c r="J19" i="22"/>
  <c r="R19" i="18"/>
  <c r="F20" i="18"/>
  <c r="D20" i="22"/>
  <c r="F20" i="22"/>
  <c r="G20" i="18"/>
  <c r="J20" i="18"/>
  <c r="N20" i="18"/>
  <c r="H20" i="22"/>
  <c r="J20" i="22"/>
  <c r="R20" i="18"/>
  <c r="F21" i="18"/>
  <c r="D21" i="22"/>
  <c r="F21" i="22"/>
  <c r="G21" i="18"/>
  <c r="J21" i="18"/>
  <c r="N21" i="18"/>
  <c r="H21" i="22"/>
  <c r="J21" i="22"/>
  <c r="R21" i="18"/>
  <c r="F22" i="18"/>
  <c r="D22" i="22"/>
  <c r="F22" i="22"/>
  <c r="G22" i="18"/>
  <c r="J22" i="18"/>
  <c r="N22" i="18"/>
  <c r="H22" i="22"/>
  <c r="J22" i="22"/>
  <c r="R22" i="18"/>
  <c r="F23" i="18"/>
  <c r="D23" i="22"/>
  <c r="F23" i="22"/>
  <c r="G23" i="18"/>
  <c r="J23" i="18"/>
  <c r="N23" i="18"/>
  <c r="H23" i="22"/>
  <c r="J23" i="22"/>
  <c r="R23" i="18"/>
  <c r="F24" i="18"/>
  <c r="D24" i="22"/>
  <c r="F24" i="22"/>
  <c r="G24" i="18"/>
  <c r="J24" i="18"/>
  <c r="N24" i="18"/>
  <c r="H24" i="22"/>
  <c r="J24" i="22"/>
  <c r="R24" i="18"/>
  <c r="F25" i="18"/>
  <c r="D25" i="22"/>
  <c r="F25" i="22"/>
  <c r="G25" i="18"/>
  <c r="J25" i="18"/>
  <c r="N25" i="18"/>
  <c r="H25" i="22"/>
  <c r="J25" i="22"/>
  <c r="R25" i="18"/>
  <c r="F26" i="18"/>
  <c r="D26" i="22"/>
  <c r="F26" i="22"/>
  <c r="G26" i="18"/>
  <c r="J26" i="18"/>
  <c r="N26" i="18"/>
  <c r="H26" i="22"/>
  <c r="J26" i="22"/>
  <c r="R26" i="18"/>
  <c r="F27" i="18"/>
  <c r="D27" i="22"/>
  <c r="F27" i="22"/>
  <c r="G27" i="18"/>
  <c r="J27" i="18"/>
  <c r="N27" i="18"/>
  <c r="H27" i="22"/>
  <c r="J27" i="22"/>
  <c r="R27" i="18"/>
  <c r="F28" i="18"/>
  <c r="D28" i="22"/>
  <c r="F28" i="22"/>
  <c r="G28" i="18"/>
  <c r="J28" i="18"/>
  <c r="N28" i="18"/>
  <c r="H28" i="22"/>
  <c r="J28" i="22"/>
  <c r="R28" i="18"/>
  <c r="F29" i="18"/>
  <c r="D29" i="22"/>
  <c r="F29" i="22"/>
  <c r="G29" i="18"/>
  <c r="J29" i="18"/>
  <c r="N29" i="18"/>
  <c r="H29" i="22"/>
  <c r="J29" i="22"/>
  <c r="R29" i="18"/>
  <c r="F30" i="18"/>
  <c r="D30" i="22"/>
  <c r="F30" i="22"/>
  <c r="G30" i="18"/>
  <c r="J30" i="18"/>
  <c r="N30" i="18"/>
  <c r="H30" i="22"/>
  <c r="J30" i="22"/>
  <c r="R30" i="18"/>
  <c r="F31" i="18"/>
  <c r="D31" i="22"/>
  <c r="F31" i="22"/>
  <c r="G31" i="18"/>
  <c r="J31" i="18"/>
  <c r="N31" i="18"/>
  <c r="H31" i="22"/>
  <c r="J31" i="22"/>
  <c r="R31" i="18"/>
  <c r="F32" i="18"/>
  <c r="D32" i="22"/>
  <c r="F32" i="22"/>
  <c r="G32" i="18"/>
  <c r="J32" i="18"/>
  <c r="N32" i="18"/>
  <c r="H32" i="22"/>
  <c r="J32" i="22"/>
  <c r="R32" i="18"/>
  <c r="F33" i="18"/>
  <c r="D33" i="22"/>
  <c r="F33" i="22"/>
  <c r="G33" i="18"/>
  <c r="J33" i="18"/>
  <c r="N33" i="18"/>
  <c r="H33" i="22"/>
  <c r="J33" i="22"/>
  <c r="R33" i="18"/>
  <c r="F34" i="18"/>
  <c r="D34" i="22"/>
  <c r="F34" i="22"/>
  <c r="G34" i="18"/>
  <c r="J34" i="18"/>
  <c r="N34" i="18"/>
  <c r="H34" i="22"/>
  <c r="J34" i="22"/>
  <c r="R34" i="18"/>
  <c r="F35" i="18"/>
  <c r="D35" i="22"/>
  <c r="F35" i="22"/>
  <c r="G35" i="18"/>
  <c r="J35" i="18"/>
  <c r="N35" i="18"/>
  <c r="H35" i="22"/>
  <c r="J35" i="22"/>
  <c r="R35" i="18"/>
  <c r="F36" i="18"/>
  <c r="D36" i="22"/>
  <c r="F36" i="22"/>
  <c r="G36" i="18"/>
  <c r="J36" i="18"/>
  <c r="N36" i="18"/>
  <c r="H36" i="22"/>
  <c r="J36" i="22"/>
  <c r="R36" i="18"/>
  <c r="F37" i="18"/>
  <c r="D37" i="22"/>
  <c r="F37" i="22"/>
  <c r="G37" i="18"/>
  <c r="J37" i="18"/>
  <c r="N37" i="18"/>
  <c r="H37" i="22"/>
  <c r="J37" i="22"/>
  <c r="R37" i="18"/>
  <c r="F38" i="18"/>
  <c r="D38" i="22"/>
  <c r="F38" i="22"/>
  <c r="G38" i="18"/>
  <c r="J38" i="18"/>
  <c r="N38" i="18"/>
  <c r="H38" i="22"/>
  <c r="J38" i="22"/>
  <c r="R38" i="18"/>
  <c r="F39" i="18"/>
  <c r="D39" i="22"/>
  <c r="F39" i="22"/>
  <c r="G39" i="18"/>
  <c r="J39" i="18"/>
  <c r="N39" i="18"/>
  <c r="H39" i="22"/>
  <c r="J39" i="22"/>
  <c r="R39" i="18"/>
  <c r="F40" i="18"/>
  <c r="D40" i="22"/>
  <c r="F40" i="22"/>
  <c r="G40" i="18"/>
  <c r="J40" i="18"/>
  <c r="N40" i="18"/>
  <c r="H40" i="22"/>
  <c r="J40" i="22"/>
  <c r="R40" i="18"/>
  <c r="F41" i="18"/>
  <c r="D41" i="22"/>
  <c r="F41" i="22"/>
  <c r="G41" i="18"/>
  <c r="J41" i="18"/>
  <c r="N41" i="18"/>
  <c r="H41" i="22"/>
  <c r="J41" i="22"/>
  <c r="R41" i="18"/>
  <c r="F42" i="18"/>
  <c r="D42" i="22"/>
  <c r="F42" i="22"/>
  <c r="G42" i="18"/>
  <c r="J42" i="18"/>
  <c r="N42" i="18"/>
  <c r="H42" i="22"/>
  <c r="J42" i="22"/>
  <c r="R42" i="18"/>
  <c r="F43" i="18"/>
  <c r="D43" i="22"/>
  <c r="F43" i="22"/>
  <c r="G43" i="18"/>
  <c r="J43" i="18"/>
  <c r="N43" i="18"/>
  <c r="H43" i="22"/>
  <c r="J43" i="22"/>
  <c r="R43" i="18"/>
  <c r="F44" i="18"/>
  <c r="D44" i="22"/>
  <c r="F44" i="22"/>
  <c r="G44" i="18"/>
  <c r="J44" i="18"/>
  <c r="N44" i="18"/>
  <c r="H44" i="22"/>
  <c r="J44" i="22"/>
  <c r="R44" i="18"/>
  <c r="F45" i="18"/>
  <c r="D45" i="22"/>
  <c r="F45" i="22"/>
  <c r="G45" i="18"/>
  <c r="J45" i="18"/>
  <c r="N45" i="18"/>
  <c r="H45" i="22"/>
  <c r="J45" i="22"/>
  <c r="R45" i="18"/>
  <c r="F46" i="18"/>
  <c r="D46" i="22"/>
  <c r="F46" i="22"/>
  <c r="G46" i="18"/>
  <c r="J46" i="18"/>
  <c r="N46" i="18"/>
  <c r="H46" i="22"/>
  <c r="J46" i="22"/>
  <c r="R46" i="18"/>
  <c r="F47" i="18"/>
  <c r="D47" i="22"/>
  <c r="F47" i="22"/>
  <c r="G47" i="18"/>
  <c r="J47" i="18"/>
  <c r="N47" i="18"/>
  <c r="H47" i="22"/>
  <c r="J47" i="22"/>
  <c r="R47" i="18"/>
  <c r="F48" i="18"/>
  <c r="D48" i="22"/>
  <c r="F48" i="22"/>
  <c r="G48" i="18"/>
  <c r="J48" i="18"/>
  <c r="N48" i="18"/>
  <c r="H48" i="22"/>
  <c r="J48" i="22"/>
  <c r="R48" i="18"/>
  <c r="F49" i="18"/>
  <c r="D49" i="22"/>
  <c r="F49" i="22"/>
  <c r="G49" i="18"/>
  <c r="J49" i="18"/>
  <c r="N49" i="18"/>
  <c r="H49" i="22"/>
  <c r="J49" i="22"/>
  <c r="R49" i="18"/>
  <c r="F50" i="18"/>
  <c r="D50" i="22"/>
  <c r="F50" i="22"/>
  <c r="G50" i="18"/>
  <c r="J50" i="18"/>
  <c r="N50" i="18"/>
  <c r="H50" i="22"/>
  <c r="J50" i="22"/>
  <c r="R50" i="18"/>
  <c r="F51" i="18"/>
  <c r="D51" i="22"/>
  <c r="F51" i="22"/>
  <c r="G51" i="18"/>
  <c r="J51" i="18"/>
  <c r="N51" i="18"/>
  <c r="H51" i="22"/>
  <c r="J51" i="22"/>
  <c r="R51" i="18"/>
  <c r="F52" i="18"/>
  <c r="D52" i="22"/>
  <c r="F52" i="22"/>
  <c r="G52" i="18"/>
  <c r="J52" i="18"/>
  <c r="N52" i="18"/>
  <c r="H52" i="22"/>
  <c r="J52" i="22"/>
  <c r="R52" i="18"/>
  <c r="F53" i="18"/>
  <c r="D53" i="22"/>
  <c r="F53" i="22"/>
  <c r="G53" i="18"/>
  <c r="J53" i="18"/>
  <c r="N53" i="18"/>
  <c r="H53" i="22"/>
  <c r="J53" i="22"/>
  <c r="R53" i="18"/>
  <c r="F54" i="18"/>
  <c r="D54" i="22"/>
  <c r="F54" i="22"/>
  <c r="G54" i="18"/>
  <c r="J54" i="18"/>
  <c r="N54" i="18"/>
  <c r="H54" i="22"/>
  <c r="J54" i="22"/>
  <c r="R54" i="18"/>
  <c r="F55" i="18"/>
  <c r="D55" i="22"/>
  <c r="F55" i="22"/>
  <c r="G55" i="18"/>
  <c r="J55" i="18"/>
  <c r="N55" i="18"/>
  <c r="H55" i="22"/>
  <c r="J55" i="22"/>
  <c r="R55" i="18"/>
  <c r="F56" i="18"/>
  <c r="D56" i="22"/>
  <c r="F56" i="22"/>
  <c r="G56" i="18"/>
  <c r="J56" i="18"/>
  <c r="N56" i="18"/>
  <c r="H56" i="22"/>
  <c r="J56" i="22"/>
  <c r="R56" i="18"/>
  <c r="F57" i="18"/>
  <c r="D57" i="22"/>
  <c r="F57" i="22"/>
  <c r="G57" i="18"/>
  <c r="J57" i="18"/>
  <c r="N57" i="18"/>
  <c r="H57" i="22"/>
  <c r="J57" i="22"/>
  <c r="R57" i="18"/>
  <c r="F58" i="18"/>
  <c r="D58" i="22"/>
  <c r="F58" i="22"/>
  <c r="G58" i="18"/>
  <c r="J58" i="18"/>
  <c r="N58" i="18"/>
  <c r="H58" i="22"/>
  <c r="J58" i="22"/>
  <c r="R58" i="18"/>
  <c r="F59" i="18"/>
  <c r="D59" i="22"/>
  <c r="F59" i="22"/>
  <c r="G59" i="18"/>
  <c r="J59" i="18"/>
  <c r="N59" i="18"/>
  <c r="H59" i="22"/>
  <c r="J59" i="22"/>
  <c r="R59" i="18"/>
  <c r="F60" i="18"/>
  <c r="D60" i="22"/>
  <c r="F60" i="22"/>
  <c r="G60" i="18"/>
  <c r="J60" i="18"/>
  <c r="N60" i="18"/>
  <c r="H60" i="22"/>
  <c r="J60" i="22"/>
  <c r="R60" i="18"/>
  <c r="F61" i="18"/>
  <c r="D61" i="22"/>
  <c r="F61" i="22"/>
  <c r="G61" i="18"/>
  <c r="J61" i="18"/>
  <c r="N61" i="18"/>
  <c r="H61" i="22"/>
  <c r="J61" i="22"/>
  <c r="R61" i="18"/>
  <c r="F62" i="18"/>
  <c r="D62" i="22"/>
  <c r="F62" i="22"/>
  <c r="G62" i="18"/>
  <c r="J62" i="18"/>
  <c r="N62" i="18"/>
  <c r="H62" i="22"/>
  <c r="J62" i="22"/>
  <c r="R62" i="18"/>
  <c r="F63" i="18"/>
  <c r="D63" i="22"/>
  <c r="F63" i="22"/>
  <c r="G63" i="18"/>
  <c r="J63" i="18"/>
  <c r="N63" i="18"/>
  <c r="H63" i="22"/>
  <c r="J63" i="22"/>
  <c r="R63" i="18"/>
  <c r="F64" i="18"/>
  <c r="D64" i="22"/>
  <c r="F64" i="22"/>
  <c r="G64" i="18"/>
  <c r="J64" i="18"/>
  <c r="N64" i="18"/>
  <c r="H64" i="22"/>
  <c r="J64" i="22"/>
  <c r="R64" i="18"/>
  <c r="F65" i="18"/>
  <c r="D65" i="22"/>
  <c r="F65" i="22"/>
  <c r="G65" i="18"/>
  <c r="J65" i="18"/>
  <c r="N65" i="18"/>
  <c r="H65" i="22"/>
  <c r="J65" i="22"/>
  <c r="R65" i="18"/>
  <c r="F66" i="18"/>
  <c r="D66" i="22"/>
  <c r="F66" i="22"/>
  <c r="G66" i="18"/>
  <c r="J66" i="18"/>
  <c r="N66" i="18"/>
  <c r="H66" i="22"/>
  <c r="J66" i="22"/>
  <c r="R66" i="18"/>
  <c r="F67" i="18"/>
  <c r="D67" i="22"/>
  <c r="F67" i="22"/>
  <c r="G67" i="18"/>
  <c r="J67" i="18"/>
  <c r="N67" i="18"/>
  <c r="H67" i="22"/>
  <c r="J67" i="22"/>
  <c r="R67" i="18"/>
  <c r="F68" i="18"/>
  <c r="D68" i="22"/>
  <c r="F68" i="22"/>
  <c r="G68" i="18"/>
  <c r="J68" i="18"/>
  <c r="N68" i="18"/>
  <c r="H68" i="22"/>
  <c r="J68" i="22"/>
  <c r="R68" i="18"/>
  <c r="F69" i="18"/>
  <c r="D69" i="22"/>
  <c r="F69" i="22"/>
  <c r="G69" i="18"/>
  <c r="J69" i="18"/>
  <c r="N69" i="18"/>
  <c r="H69" i="22"/>
  <c r="J69" i="22"/>
  <c r="R69" i="18"/>
  <c r="F70" i="18"/>
  <c r="D70" i="22"/>
  <c r="F70" i="22"/>
  <c r="G70" i="18"/>
  <c r="J70" i="18"/>
  <c r="N70" i="18"/>
  <c r="H70" i="22"/>
  <c r="J70" i="22"/>
  <c r="R70" i="18"/>
  <c r="F71" i="18"/>
  <c r="D71" i="22"/>
  <c r="F71" i="22"/>
  <c r="G71" i="18"/>
  <c r="J71" i="18"/>
  <c r="N71" i="18"/>
  <c r="H71" i="22"/>
  <c r="J71" i="22"/>
  <c r="R71" i="18"/>
  <c r="F72" i="18"/>
  <c r="D72" i="22"/>
  <c r="F72" i="22"/>
  <c r="G72" i="18"/>
  <c r="J72" i="18"/>
  <c r="N72" i="18"/>
  <c r="H72" i="22"/>
  <c r="J72" i="22"/>
  <c r="R72" i="18"/>
  <c r="F73" i="18"/>
  <c r="D73" i="22"/>
  <c r="F73" i="22"/>
  <c r="G73" i="18"/>
  <c r="J73" i="18"/>
  <c r="N73" i="18"/>
  <c r="H73" i="22"/>
  <c r="J73" i="22"/>
  <c r="R73" i="18"/>
  <c r="F74" i="18"/>
  <c r="D74" i="22"/>
  <c r="F74" i="22"/>
  <c r="G74" i="18"/>
  <c r="J74" i="18"/>
  <c r="N74" i="18"/>
  <c r="H74" i="22"/>
  <c r="J74" i="22"/>
  <c r="R74" i="18"/>
  <c r="F75" i="18"/>
  <c r="D75" i="22"/>
  <c r="F75" i="22"/>
  <c r="G75" i="18"/>
  <c r="J75" i="18"/>
  <c r="N75" i="18"/>
  <c r="H75" i="22"/>
  <c r="J75" i="22"/>
  <c r="R75" i="18"/>
  <c r="F76" i="18"/>
  <c r="D76" i="22"/>
  <c r="F76" i="22"/>
  <c r="G76" i="18"/>
  <c r="J76" i="18"/>
  <c r="N76" i="18"/>
  <c r="H76" i="22"/>
  <c r="J76" i="22"/>
  <c r="R76" i="18"/>
  <c r="F77" i="18"/>
  <c r="D77" i="22"/>
  <c r="F77" i="22"/>
  <c r="G77" i="18"/>
  <c r="J77" i="18"/>
  <c r="N77" i="18"/>
  <c r="H77" i="22"/>
  <c r="J77" i="22"/>
  <c r="R77" i="18"/>
  <c r="F78" i="18"/>
  <c r="D78" i="22"/>
  <c r="F78" i="22"/>
  <c r="G78" i="18"/>
  <c r="J78" i="18"/>
  <c r="N78" i="18"/>
  <c r="H78" i="22"/>
  <c r="J78" i="22"/>
  <c r="R78" i="18"/>
  <c r="F79" i="18"/>
  <c r="D79" i="22"/>
  <c r="F79" i="22"/>
  <c r="G79" i="18"/>
  <c r="J79" i="18"/>
  <c r="N79" i="18"/>
  <c r="H79" i="22"/>
  <c r="J79" i="22"/>
  <c r="R79" i="18"/>
  <c r="F80" i="18"/>
  <c r="D80" i="22"/>
  <c r="F80" i="22"/>
  <c r="G80" i="18"/>
  <c r="J80" i="18"/>
  <c r="N80" i="18"/>
  <c r="H80" i="22"/>
  <c r="J80" i="22"/>
  <c r="R80" i="18"/>
  <c r="F81" i="18"/>
  <c r="D81" i="22"/>
  <c r="F81" i="22"/>
  <c r="G81" i="18"/>
  <c r="J81" i="18"/>
  <c r="N81" i="18"/>
  <c r="H81" i="22"/>
  <c r="J81" i="22"/>
  <c r="R81" i="18"/>
  <c r="F82" i="18"/>
  <c r="D82" i="22"/>
  <c r="F82" i="22"/>
  <c r="G82" i="18"/>
  <c r="J82" i="18"/>
  <c r="N82" i="18"/>
  <c r="H82" i="22"/>
  <c r="J82" i="22"/>
  <c r="R82" i="18"/>
  <c r="F83" i="18"/>
  <c r="D83" i="22"/>
  <c r="F83" i="22"/>
  <c r="G83" i="18"/>
  <c r="J83" i="18"/>
  <c r="N83" i="18"/>
  <c r="H83" i="22"/>
  <c r="J83" i="22"/>
  <c r="R83" i="18"/>
  <c r="F84" i="18"/>
  <c r="D84" i="22"/>
  <c r="F84" i="22"/>
  <c r="G84" i="18"/>
  <c r="J84" i="18"/>
  <c r="N84" i="18"/>
  <c r="H84" i="22"/>
  <c r="J84" i="22"/>
  <c r="R84" i="18"/>
  <c r="F85" i="18"/>
  <c r="D85" i="22"/>
  <c r="F85" i="22"/>
  <c r="G85" i="18"/>
  <c r="J85" i="18"/>
  <c r="N85" i="18"/>
  <c r="H85" i="22"/>
  <c r="J85" i="22"/>
  <c r="R85" i="18"/>
  <c r="F86" i="18"/>
  <c r="D86" i="22"/>
  <c r="F86" i="22"/>
  <c r="G86" i="18"/>
  <c r="J86" i="18"/>
  <c r="N86" i="18"/>
  <c r="H86" i="22"/>
  <c r="J86" i="22"/>
  <c r="R86" i="18"/>
  <c r="F87" i="18"/>
  <c r="D87" i="22"/>
  <c r="F87" i="22"/>
  <c r="G87" i="18"/>
  <c r="J87" i="18"/>
  <c r="N87" i="18"/>
  <c r="H87" i="22"/>
  <c r="J87" i="22"/>
  <c r="R87" i="18"/>
  <c r="F88" i="18"/>
  <c r="D88" i="22"/>
  <c r="F88" i="22"/>
  <c r="G88" i="18"/>
  <c r="J88" i="18"/>
  <c r="N88" i="18"/>
  <c r="H88" i="22"/>
  <c r="J88" i="22"/>
  <c r="R88" i="18"/>
  <c r="F89" i="18"/>
  <c r="D89" i="22"/>
  <c r="F89" i="22"/>
  <c r="G89" i="18"/>
  <c r="J89" i="18"/>
  <c r="N89" i="18"/>
  <c r="H89" i="22"/>
  <c r="J89" i="22"/>
  <c r="R89" i="18"/>
  <c r="F90" i="18"/>
  <c r="D90" i="22"/>
  <c r="F90" i="22"/>
  <c r="G90" i="18"/>
  <c r="J90" i="18"/>
  <c r="N90" i="18"/>
  <c r="H90" i="22"/>
  <c r="J90" i="22"/>
  <c r="R90" i="18"/>
  <c r="F91" i="18"/>
  <c r="D91" i="22"/>
  <c r="F91" i="22"/>
  <c r="G91" i="18"/>
  <c r="J91" i="18"/>
  <c r="N91" i="18"/>
  <c r="H91" i="22"/>
  <c r="J91" i="22"/>
  <c r="R91" i="18"/>
  <c r="F92" i="18"/>
  <c r="D92" i="22"/>
  <c r="F92" i="22"/>
  <c r="G92" i="18"/>
  <c r="J92" i="18"/>
  <c r="N92" i="18"/>
  <c r="H92" i="22"/>
  <c r="J92" i="22"/>
  <c r="R92" i="18"/>
  <c r="F93" i="18"/>
  <c r="D93" i="22"/>
  <c r="F93" i="22"/>
  <c r="G93" i="18"/>
  <c r="J93" i="18"/>
  <c r="N93" i="18"/>
  <c r="H93" i="22"/>
  <c r="J93" i="22"/>
  <c r="R93" i="18"/>
  <c r="F94" i="18"/>
  <c r="D94" i="22"/>
  <c r="F94" i="22"/>
  <c r="G94" i="18"/>
  <c r="J94" i="18"/>
  <c r="N94" i="18"/>
  <c r="H94" i="22"/>
  <c r="J94" i="22"/>
  <c r="R94" i="18"/>
  <c r="F95" i="18"/>
  <c r="D95" i="22"/>
  <c r="F95" i="22"/>
  <c r="G95" i="18"/>
  <c r="J95" i="18"/>
  <c r="N95" i="18"/>
  <c r="H95" i="22"/>
  <c r="J95" i="22"/>
  <c r="R95" i="18"/>
  <c r="F96" i="18"/>
  <c r="D96" i="22"/>
  <c r="F96" i="22"/>
  <c r="G96" i="18"/>
  <c r="J96" i="18"/>
  <c r="N96" i="18"/>
  <c r="H96" i="22"/>
  <c r="J96" i="22"/>
  <c r="R96" i="18"/>
  <c r="F97" i="18"/>
  <c r="D97" i="22"/>
  <c r="F97" i="22"/>
  <c r="G97" i="18"/>
  <c r="J97" i="18"/>
  <c r="N97" i="18"/>
  <c r="H97" i="22"/>
  <c r="J97" i="22"/>
  <c r="R97" i="18"/>
  <c r="F98" i="18"/>
  <c r="D98" i="22"/>
  <c r="F98" i="22"/>
  <c r="G98" i="18"/>
  <c r="J98" i="18"/>
  <c r="N98" i="18"/>
  <c r="H98" i="22"/>
  <c r="J98" i="22"/>
  <c r="R98" i="18"/>
  <c r="F99" i="18"/>
  <c r="D99" i="22"/>
  <c r="F99" i="22"/>
  <c r="G99" i="18"/>
  <c r="J99" i="18"/>
  <c r="N99" i="18"/>
  <c r="H99" i="22"/>
  <c r="J99" i="22"/>
  <c r="R99" i="18"/>
  <c r="F100" i="18"/>
  <c r="D100" i="22"/>
  <c r="F100" i="22"/>
  <c r="G100" i="18"/>
  <c r="J100" i="18"/>
  <c r="N100" i="18"/>
  <c r="H100" i="22"/>
  <c r="J100" i="22"/>
  <c r="R100" i="18"/>
  <c r="F101" i="18"/>
  <c r="D101" i="22"/>
  <c r="F101" i="22"/>
  <c r="G101" i="18"/>
  <c r="J101" i="18"/>
  <c r="N101" i="18"/>
  <c r="H101" i="22"/>
  <c r="J101" i="22"/>
  <c r="R101" i="18"/>
  <c r="F102" i="18"/>
  <c r="D102" i="22"/>
  <c r="F102" i="22"/>
  <c r="G102" i="18"/>
  <c r="J102" i="18"/>
  <c r="N102" i="18"/>
  <c r="H102" i="22"/>
  <c r="J102" i="22"/>
  <c r="R102" i="18"/>
  <c r="F103" i="18"/>
  <c r="D103" i="22"/>
  <c r="F103" i="22"/>
  <c r="G103" i="18"/>
  <c r="J103" i="18"/>
  <c r="N103" i="18"/>
  <c r="H103" i="22"/>
  <c r="J103" i="22"/>
  <c r="R103" i="18"/>
  <c r="F104" i="18"/>
  <c r="D104" i="22"/>
  <c r="F104" i="22"/>
  <c r="G104" i="18"/>
  <c r="J104" i="18"/>
  <c r="N104" i="18"/>
  <c r="H104" i="22"/>
  <c r="J104" i="22"/>
  <c r="R104" i="18"/>
  <c r="J15" i="34"/>
  <c r="J15" i="33"/>
  <c r="J20" i="33"/>
  <c r="J20" i="34"/>
  <c r="G8" i="16"/>
  <c r="F8" i="16"/>
  <c r="D11" i="16"/>
  <c r="G13" i="16"/>
  <c r="F13" i="16"/>
  <c r="C7" i="22"/>
  <c r="D7" i="18"/>
  <c r="G7" i="22"/>
  <c r="L7" i="18"/>
  <c r="P7" i="18"/>
  <c r="I7" i="22"/>
  <c r="C8" i="22"/>
  <c r="D8" i="18"/>
  <c r="G8" i="22"/>
  <c r="L8" i="18"/>
  <c r="P8" i="18"/>
  <c r="I8" i="22"/>
  <c r="C9" i="22"/>
  <c r="D9" i="18"/>
  <c r="G9" i="22"/>
  <c r="L9" i="18"/>
  <c r="P9" i="18"/>
  <c r="I9" i="22"/>
  <c r="C10" i="22"/>
  <c r="D10" i="18"/>
  <c r="G10" i="22"/>
  <c r="L10" i="18"/>
  <c r="P10" i="18"/>
  <c r="I10" i="22"/>
  <c r="C11" i="22"/>
  <c r="D11" i="18"/>
  <c r="G11" i="22"/>
  <c r="L11" i="18"/>
  <c r="P11" i="18"/>
  <c r="I11" i="22"/>
  <c r="C12" i="22"/>
  <c r="D12" i="18"/>
  <c r="G12" i="22"/>
  <c r="L12" i="18"/>
  <c r="P12" i="18"/>
  <c r="I12" i="22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J12" i="34"/>
  <c r="F10" i="16"/>
  <c r="G10" i="16"/>
  <c r="D12" i="16"/>
  <c r="F15" i="16"/>
  <c r="G15" i="16"/>
  <c r="C14" i="22"/>
  <c r="D14" i="18"/>
  <c r="G14" i="22"/>
  <c r="L14" i="18"/>
  <c r="P14" i="18"/>
  <c r="I14" i="22"/>
  <c r="C15" i="22"/>
  <c r="D15" i="18"/>
  <c r="G15" i="22"/>
  <c r="L15" i="18"/>
  <c r="P15" i="18"/>
  <c r="I15" i="22"/>
  <c r="C16" i="22"/>
  <c r="D16" i="18"/>
  <c r="G16" i="22"/>
  <c r="L16" i="18"/>
  <c r="P16" i="18"/>
  <c r="I16" i="22"/>
  <c r="C17" i="22"/>
  <c r="D17" i="18"/>
  <c r="G17" i="22"/>
  <c r="L17" i="18"/>
  <c r="P17" i="18"/>
  <c r="I17" i="22"/>
  <c r="C18" i="22"/>
  <c r="D18" i="18"/>
  <c r="G18" i="22"/>
  <c r="L18" i="18"/>
  <c r="P18" i="18"/>
  <c r="I18" i="22"/>
  <c r="C19" i="22"/>
  <c r="D19" i="18"/>
  <c r="G19" i="22"/>
  <c r="L19" i="18"/>
  <c r="P19" i="18"/>
  <c r="I19" i="22"/>
  <c r="C20" i="22"/>
  <c r="D20" i="18"/>
  <c r="G20" i="22"/>
  <c r="L20" i="18"/>
  <c r="P20" i="18"/>
  <c r="I20" i="22"/>
  <c r="C21" i="22"/>
  <c r="D21" i="18"/>
  <c r="G21" i="22"/>
  <c r="L21" i="18"/>
  <c r="P21" i="18"/>
  <c r="I21" i="22"/>
  <c r="C22" i="22"/>
  <c r="D22" i="18"/>
  <c r="G22" i="22"/>
  <c r="L22" i="18"/>
  <c r="P22" i="18"/>
  <c r="I22" i="22"/>
  <c r="C23" i="22"/>
  <c r="D23" i="18"/>
  <c r="G23" i="22"/>
  <c r="L23" i="18"/>
  <c r="P23" i="18"/>
  <c r="I23" i="22"/>
  <c r="C24" i="22"/>
  <c r="D24" i="18"/>
  <c r="G24" i="22"/>
  <c r="L24" i="18"/>
  <c r="P24" i="18"/>
  <c r="I24" i="22"/>
  <c r="C25" i="22"/>
  <c r="D25" i="18"/>
  <c r="G25" i="22"/>
  <c r="L25" i="18"/>
  <c r="P25" i="18"/>
  <c r="I25" i="22"/>
  <c r="C26" i="22"/>
  <c r="D26" i="18"/>
  <c r="G26" i="22"/>
  <c r="L26" i="18"/>
  <c r="P26" i="18"/>
  <c r="I26" i="22"/>
  <c r="C27" i="22"/>
  <c r="D27" i="18"/>
  <c r="G27" i="22"/>
  <c r="L27" i="18"/>
  <c r="P27" i="18"/>
  <c r="I27" i="22"/>
  <c r="C28" i="22"/>
  <c r="D28" i="18"/>
  <c r="G28" i="22"/>
  <c r="L28" i="18"/>
  <c r="P28" i="18"/>
  <c r="I28" i="22"/>
  <c r="C29" i="22"/>
  <c r="D29" i="18"/>
  <c r="G29" i="22"/>
  <c r="L29" i="18"/>
  <c r="P29" i="18"/>
  <c r="I29" i="22"/>
  <c r="C30" i="22"/>
  <c r="D30" i="18"/>
  <c r="G30" i="22"/>
  <c r="L30" i="18"/>
  <c r="P30" i="18"/>
  <c r="I30" i="22"/>
  <c r="C31" i="22"/>
  <c r="D31" i="18"/>
  <c r="G31" i="22"/>
  <c r="L31" i="18"/>
  <c r="P31" i="18"/>
  <c r="I31" i="22"/>
  <c r="C32" i="22"/>
  <c r="D32" i="18"/>
  <c r="G32" i="22"/>
  <c r="L32" i="18"/>
  <c r="P32" i="18"/>
  <c r="I32" i="22"/>
  <c r="C33" i="22"/>
  <c r="D33" i="18"/>
  <c r="G33" i="22"/>
  <c r="L33" i="18"/>
  <c r="P33" i="18"/>
  <c r="I33" i="22"/>
  <c r="C34" i="22"/>
  <c r="D34" i="18"/>
  <c r="G34" i="22"/>
  <c r="L34" i="18"/>
  <c r="P34" i="18"/>
  <c r="I34" i="22"/>
  <c r="C35" i="22"/>
  <c r="D35" i="18"/>
  <c r="G35" i="22"/>
  <c r="L35" i="18"/>
  <c r="P35" i="18"/>
  <c r="I35" i="22"/>
  <c r="C36" i="22"/>
  <c r="D36" i="18"/>
  <c r="G36" i="22"/>
  <c r="L36" i="18"/>
  <c r="P36" i="18"/>
  <c r="I36" i="22"/>
  <c r="C37" i="22"/>
  <c r="D37" i="18"/>
  <c r="G37" i="22"/>
  <c r="L37" i="18"/>
  <c r="P37" i="18"/>
  <c r="I37" i="22"/>
  <c r="C38" i="22"/>
  <c r="D38" i="18"/>
  <c r="G38" i="22"/>
  <c r="L38" i="18"/>
  <c r="P38" i="18"/>
  <c r="I38" i="22"/>
  <c r="C39" i="22"/>
  <c r="D39" i="18"/>
  <c r="G39" i="22"/>
  <c r="L39" i="18"/>
  <c r="P39" i="18"/>
  <c r="I39" i="22"/>
  <c r="C40" i="22"/>
  <c r="D40" i="18"/>
  <c r="G40" i="22"/>
  <c r="L40" i="18"/>
  <c r="P40" i="18"/>
  <c r="I40" i="22"/>
  <c r="C41" i="22"/>
  <c r="D41" i="18"/>
  <c r="G41" i="22"/>
  <c r="L41" i="18"/>
  <c r="P41" i="18"/>
  <c r="I41" i="22"/>
  <c r="C42" i="22"/>
  <c r="D42" i="18"/>
  <c r="G42" i="22"/>
  <c r="L42" i="18"/>
  <c r="P42" i="18"/>
  <c r="I42" i="22"/>
  <c r="C43" i="22"/>
  <c r="D43" i="18"/>
  <c r="G43" i="22"/>
  <c r="L43" i="18"/>
  <c r="P43" i="18"/>
  <c r="I43" i="22"/>
  <c r="C44" i="22"/>
  <c r="D44" i="18"/>
  <c r="G44" i="22"/>
  <c r="L44" i="18"/>
  <c r="P44" i="18"/>
  <c r="I44" i="22"/>
  <c r="C45" i="22"/>
  <c r="D45" i="18"/>
  <c r="G45" i="22"/>
  <c r="L45" i="18"/>
  <c r="P45" i="18"/>
  <c r="I45" i="22"/>
  <c r="C46" i="22"/>
  <c r="D46" i="18"/>
  <c r="G46" i="22"/>
  <c r="L46" i="18"/>
  <c r="P46" i="18"/>
  <c r="I46" i="22"/>
  <c r="C47" i="22"/>
  <c r="D47" i="18"/>
  <c r="G47" i="22"/>
  <c r="L47" i="18"/>
  <c r="P47" i="18"/>
  <c r="I47" i="22"/>
  <c r="C48" i="22"/>
  <c r="D48" i="18"/>
  <c r="G48" i="22"/>
  <c r="L48" i="18"/>
  <c r="P48" i="18"/>
  <c r="I48" i="22"/>
  <c r="C49" i="22"/>
  <c r="D49" i="18"/>
  <c r="G49" i="22"/>
  <c r="L49" i="18"/>
  <c r="P49" i="18"/>
  <c r="I49" i="22"/>
  <c r="C50" i="22"/>
  <c r="D50" i="18"/>
  <c r="G50" i="22"/>
  <c r="L50" i="18"/>
  <c r="P50" i="18"/>
  <c r="I50" i="22"/>
  <c r="C51" i="22"/>
  <c r="D51" i="18"/>
  <c r="G51" i="22"/>
  <c r="L51" i="18"/>
  <c r="P51" i="18"/>
  <c r="I51" i="22"/>
  <c r="C52" i="22"/>
  <c r="D52" i="18"/>
  <c r="G52" i="22"/>
  <c r="L52" i="18"/>
  <c r="P52" i="18"/>
  <c r="I52" i="22"/>
  <c r="C53" i="22"/>
  <c r="D53" i="18"/>
  <c r="G53" i="22"/>
  <c r="L53" i="18"/>
  <c r="P53" i="18"/>
  <c r="I53" i="22"/>
  <c r="C54" i="22"/>
  <c r="D54" i="18"/>
  <c r="G54" i="22"/>
  <c r="L54" i="18"/>
  <c r="P54" i="18"/>
  <c r="I54" i="22"/>
  <c r="C55" i="22"/>
  <c r="D55" i="18"/>
  <c r="G55" i="22"/>
  <c r="L55" i="18"/>
  <c r="P55" i="18"/>
  <c r="I55" i="22"/>
  <c r="C56" i="22"/>
  <c r="D56" i="18"/>
  <c r="G56" i="22"/>
  <c r="L56" i="18"/>
  <c r="P56" i="18"/>
  <c r="I56" i="22"/>
  <c r="C57" i="22"/>
  <c r="D57" i="18"/>
  <c r="G57" i="22"/>
  <c r="L57" i="18"/>
  <c r="P57" i="18"/>
  <c r="I57" i="22"/>
  <c r="C58" i="22"/>
  <c r="D58" i="18"/>
  <c r="G58" i="22"/>
  <c r="L58" i="18"/>
  <c r="P58" i="18"/>
  <c r="I58" i="22"/>
  <c r="C59" i="22"/>
  <c r="D59" i="18"/>
  <c r="G59" i="22"/>
  <c r="L59" i="18"/>
  <c r="P59" i="18"/>
  <c r="I59" i="22"/>
  <c r="C60" i="22"/>
  <c r="D60" i="18"/>
  <c r="G60" i="22"/>
  <c r="L60" i="18"/>
  <c r="P60" i="18"/>
  <c r="I60" i="22"/>
  <c r="C61" i="22"/>
  <c r="D61" i="18"/>
  <c r="G61" i="22"/>
  <c r="L61" i="18"/>
  <c r="P61" i="18"/>
  <c r="I61" i="22"/>
  <c r="C62" i="22"/>
  <c r="D62" i="18"/>
  <c r="G62" i="22"/>
  <c r="L62" i="18"/>
  <c r="P62" i="18"/>
  <c r="I62" i="22"/>
  <c r="C63" i="22"/>
  <c r="D63" i="18"/>
  <c r="G63" i="22"/>
  <c r="L63" i="18"/>
  <c r="P63" i="18"/>
  <c r="I63" i="22"/>
  <c r="C64" i="22"/>
  <c r="D64" i="18"/>
  <c r="G64" i="22"/>
  <c r="L64" i="18"/>
  <c r="P64" i="18"/>
  <c r="I64" i="22"/>
  <c r="C65" i="22"/>
  <c r="D65" i="18"/>
  <c r="G65" i="22"/>
  <c r="L65" i="18"/>
  <c r="P65" i="18"/>
  <c r="I65" i="22"/>
  <c r="C66" i="22"/>
  <c r="D66" i="18"/>
  <c r="G66" i="22"/>
  <c r="L66" i="18"/>
  <c r="P66" i="18"/>
  <c r="I66" i="22"/>
  <c r="C67" i="22"/>
  <c r="D67" i="18"/>
  <c r="G67" i="22"/>
  <c r="L67" i="18"/>
  <c r="P67" i="18"/>
  <c r="I67" i="22"/>
  <c r="C68" i="22"/>
  <c r="D68" i="18"/>
  <c r="G68" i="22"/>
  <c r="L68" i="18"/>
  <c r="P68" i="18"/>
  <c r="I68" i="22"/>
  <c r="C69" i="22"/>
  <c r="D69" i="18"/>
  <c r="G69" i="22"/>
  <c r="L69" i="18"/>
  <c r="P69" i="18"/>
  <c r="I69" i="22"/>
  <c r="C70" i="22"/>
  <c r="D70" i="18"/>
  <c r="G70" i="22"/>
  <c r="L70" i="18"/>
  <c r="P70" i="18"/>
  <c r="I70" i="22"/>
  <c r="C71" i="22"/>
  <c r="D71" i="18"/>
  <c r="G71" i="22"/>
  <c r="L71" i="18"/>
  <c r="P71" i="18"/>
  <c r="I71" i="22"/>
  <c r="C72" i="22"/>
  <c r="D72" i="18"/>
  <c r="G72" i="22"/>
  <c r="L72" i="18"/>
  <c r="P72" i="18"/>
  <c r="I72" i="22"/>
  <c r="C73" i="22"/>
  <c r="D73" i="18"/>
  <c r="G73" i="22"/>
  <c r="L73" i="18"/>
  <c r="P73" i="18"/>
  <c r="I73" i="22"/>
  <c r="C74" i="22"/>
  <c r="D74" i="18"/>
  <c r="G74" i="22"/>
  <c r="L74" i="18"/>
  <c r="P74" i="18"/>
  <c r="I74" i="22"/>
  <c r="C75" i="22"/>
  <c r="D75" i="18"/>
  <c r="G75" i="22"/>
  <c r="L75" i="18"/>
  <c r="P75" i="18"/>
  <c r="I75" i="22"/>
  <c r="C76" i="22"/>
  <c r="D76" i="18"/>
  <c r="G76" i="22"/>
  <c r="L76" i="18"/>
  <c r="P76" i="18"/>
  <c r="I76" i="22"/>
  <c r="C77" i="22"/>
  <c r="D77" i="18"/>
  <c r="G77" i="22"/>
  <c r="L77" i="18"/>
  <c r="P77" i="18"/>
  <c r="I77" i="22"/>
  <c r="C78" i="22"/>
  <c r="D78" i="18"/>
  <c r="G78" i="22"/>
  <c r="L78" i="18"/>
  <c r="P78" i="18"/>
  <c r="I78" i="22"/>
  <c r="C79" i="22"/>
  <c r="D79" i="18"/>
  <c r="G79" i="22"/>
  <c r="L79" i="18"/>
  <c r="P79" i="18"/>
  <c r="I79" i="22"/>
  <c r="C80" i="22"/>
  <c r="D80" i="18"/>
  <c r="G80" i="22"/>
  <c r="L80" i="18"/>
  <c r="P80" i="18"/>
  <c r="I80" i="22"/>
  <c r="C81" i="22"/>
  <c r="D81" i="18"/>
  <c r="G81" i="22"/>
  <c r="L81" i="18"/>
  <c r="P81" i="18"/>
  <c r="I81" i="22"/>
  <c r="C82" i="22"/>
  <c r="D82" i="18"/>
  <c r="G82" i="22"/>
  <c r="L82" i="18"/>
  <c r="P82" i="18"/>
  <c r="I82" i="22"/>
  <c r="C83" i="22"/>
  <c r="D83" i="18"/>
  <c r="G83" i="22"/>
  <c r="L83" i="18"/>
  <c r="P83" i="18"/>
  <c r="I83" i="22"/>
  <c r="C84" i="22"/>
  <c r="D84" i="18"/>
  <c r="G84" i="22"/>
  <c r="L84" i="18"/>
  <c r="P84" i="18"/>
  <c r="I84" i="22"/>
  <c r="C85" i="22"/>
  <c r="D85" i="18"/>
  <c r="G85" i="22"/>
  <c r="L85" i="18"/>
  <c r="P85" i="18"/>
  <c r="I85" i="22"/>
  <c r="C86" i="22"/>
  <c r="D86" i="18"/>
  <c r="G86" i="22"/>
  <c r="L86" i="18"/>
  <c r="P86" i="18"/>
  <c r="I86" i="22"/>
  <c r="C87" i="22"/>
  <c r="D87" i="18"/>
  <c r="G87" i="22"/>
  <c r="L87" i="18"/>
  <c r="P87" i="18"/>
  <c r="I87" i="22"/>
  <c r="C88" i="22"/>
  <c r="D88" i="18"/>
  <c r="G88" i="22"/>
  <c r="L88" i="18"/>
  <c r="P88" i="18"/>
  <c r="I88" i="22"/>
  <c r="C89" i="22"/>
  <c r="D89" i="18"/>
  <c r="G89" i="22"/>
  <c r="L89" i="18"/>
  <c r="P89" i="18"/>
  <c r="I89" i="22"/>
  <c r="C90" i="22"/>
  <c r="D90" i="18"/>
  <c r="G90" i="22"/>
  <c r="L90" i="18"/>
  <c r="P90" i="18"/>
  <c r="I90" i="22"/>
  <c r="C91" i="22"/>
  <c r="D91" i="18"/>
  <c r="G91" i="22"/>
  <c r="L91" i="18"/>
  <c r="P91" i="18"/>
  <c r="I91" i="22"/>
  <c r="C92" i="22"/>
  <c r="D92" i="18"/>
  <c r="G92" i="22"/>
  <c r="L92" i="18"/>
  <c r="P92" i="18"/>
  <c r="I92" i="22"/>
  <c r="C93" i="22"/>
  <c r="D93" i="18"/>
  <c r="G93" i="22"/>
  <c r="L93" i="18"/>
  <c r="P93" i="18"/>
  <c r="I93" i="22"/>
  <c r="C94" i="22"/>
  <c r="D94" i="18"/>
  <c r="G94" i="22"/>
  <c r="L94" i="18"/>
  <c r="P94" i="18"/>
  <c r="I94" i="22"/>
  <c r="C95" i="22"/>
  <c r="D95" i="18"/>
  <c r="G95" i="22"/>
  <c r="L95" i="18"/>
  <c r="P95" i="18"/>
  <c r="I95" i="22"/>
  <c r="C96" i="22"/>
  <c r="D96" i="18"/>
  <c r="G96" i="22"/>
  <c r="L96" i="18"/>
  <c r="P96" i="18"/>
  <c r="I96" i="22"/>
  <c r="C97" i="22"/>
  <c r="D97" i="18"/>
  <c r="G97" i="22"/>
  <c r="L97" i="18"/>
  <c r="P97" i="18"/>
  <c r="I97" i="22"/>
  <c r="C98" i="22"/>
  <c r="D98" i="18"/>
  <c r="G98" i="22"/>
  <c r="L98" i="18"/>
  <c r="P98" i="18"/>
  <c r="I98" i="22"/>
  <c r="C99" i="22"/>
  <c r="D99" i="18"/>
  <c r="G99" i="22"/>
  <c r="L99" i="18"/>
  <c r="P99" i="18"/>
  <c r="I99" i="22"/>
  <c r="C100" i="22"/>
  <c r="D100" i="18"/>
  <c r="G100" i="22"/>
  <c r="L100" i="18"/>
  <c r="P100" i="18"/>
  <c r="I100" i="22"/>
  <c r="C101" i="22"/>
  <c r="D101" i="18"/>
  <c r="G101" i="22"/>
  <c r="L101" i="18"/>
  <c r="P101" i="18"/>
  <c r="I101" i="22"/>
  <c r="C102" i="22"/>
  <c r="D102" i="18"/>
  <c r="G102" i="22"/>
  <c r="L102" i="18"/>
  <c r="P102" i="18"/>
  <c r="I102" i="22"/>
  <c r="C103" i="22"/>
  <c r="D103" i="18"/>
  <c r="G103" i="22"/>
  <c r="L103" i="18"/>
  <c r="P103" i="18"/>
  <c r="I103" i="22"/>
  <c r="C104" i="22"/>
  <c r="D104" i="18"/>
  <c r="G104" i="22"/>
  <c r="L104" i="18"/>
  <c r="P104" i="18"/>
  <c r="I104" i="22"/>
  <c r="I9" i="32"/>
  <c r="J13" i="33"/>
  <c r="J13" i="34"/>
  <c r="D8" i="16"/>
  <c r="G11" i="16"/>
  <c r="F11" i="16"/>
  <c r="D13" i="16"/>
  <c r="D7" i="22"/>
  <c r="F7" i="18"/>
  <c r="F7" i="22"/>
  <c r="G7" i="18"/>
  <c r="J7" i="18"/>
  <c r="H7" i="22"/>
  <c r="N7" i="18"/>
  <c r="J7" i="22"/>
  <c r="R7" i="18"/>
  <c r="D8" i="22"/>
  <c r="F8" i="18"/>
  <c r="F8" i="22"/>
  <c r="G8" i="18"/>
  <c r="J8" i="18"/>
  <c r="H8" i="22"/>
  <c r="N8" i="18"/>
  <c r="J8" i="22"/>
  <c r="R8" i="18"/>
  <c r="D9" i="22"/>
  <c r="F9" i="18"/>
  <c r="F9" i="22"/>
  <c r="G9" i="18"/>
  <c r="J9" i="18"/>
  <c r="H9" i="22"/>
  <c r="N9" i="18"/>
  <c r="J9" i="22"/>
  <c r="R9" i="18"/>
  <c r="D10" i="22"/>
  <c r="F10" i="18"/>
  <c r="F10" i="22"/>
  <c r="G10" i="18"/>
  <c r="J10" i="18"/>
  <c r="H10" i="22"/>
  <c r="N10" i="18"/>
  <c r="J10" i="22"/>
  <c r="R10" i="18"/>
  <c r="D11" i="22"/>
  <c r="F11" i="18"/>
  <c r="F11" i="22"/>
  <c r="G11" i="18"/>
  <c r="J11" i="18"/>
  <c r="H11" i="22"/>
  <c r="N11" i="18"/>
  <c r="J11" i="22"/>
  <c r="R11" i="18"/>
  <c r="D12" i="22"/>
  <c r="F12" i="18"/>
  <c r="F12" i="22"/>
  <c r="G12" i="18"/>
  <c r="J12" i="18"/>
  <c r="H12" i="22"/>
  <c r="N12" i="18"/>
  <c r="J12" i="22"/>
  <c r="R12" i="18"/>
  <c r="I14" i="32"/>
  <c r="I18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8"/>
  <c r="C9" i="33"/>
  <c r="C9" i="34"/>
  <c r="E9" i="33"/>
  <c r="E9" i="34"/>
  <c r="G9" i="33"/>
  <c r="G9" i="34"/>
  <c r="I9" i="33"/>
  <c r="I9" i="34"/>
  <c r="D11" i="33"/>
  <c r="D11" i="34"/>
  <c r="F11" i="34"/>
  <c r="F11" i="33"/>
  <c r="H11" i="33"/>
  <c r="H11" i="34"/>
  <c r="J11" i="34"/>
  <c r="J11" i="33"/>
  <c r="C12" i="32"/>
  <c r="E12" i="32"/>
  <c r="G12" i="32"/>
  <c r="I12" i="32"/>
  <c r="C13" i="33"/>
  <c r="C13" i="34"/>
  <c r="E13" i="33"/>
  <c r="E13" i="34"/>
  <c r="G13" i="33"/>
  <c r="G13" i="34"/>
  <c r="I13" i="32"/>
  <c r="C14" i="32"/>
  <c r="F14" i="32"/>
  <c r="I14" i="34"/>
  <c r="C15" i="33"/>
  <c r="C15" i="34"/>
  <c r="F15" i="34"/>
  <c r="F15" i="33"/>
  <c r="H15" i="32"/>
  <c r="D17" i="34"/>
  <c r="D17" i="33"/>
  <c r="G17" i="33"/>
  <c r="G17" i="34"/>
  <c r="I17" i="32"/>
  <c r="C18" i="32"/>
  <c r="F18" i="32"/>
  <c r="I18" i="34"/>
  <c r="C20" i="33"/>
  <c r="C20" i="34"/>
  <c r="F20" i="33"/>
  <c r="F20" i="34"/>
  <c r="H20" i="32"/>
  <c r="C21" i="32"/>
  <c r="G21" i="32"/>
  <c r="E22" i="33"/>
  <c r="E22" i="34"/>
  <c r="D23" i="32"/>
  <c r="E31" i="32"/>
  <c r="F7" i="26"/>
  <c r="E7" i="26"/>
  <c r="D8" i="28"/>
  <c r="D7" i="27"/>
  <c r="D8" i="27"/>
  <c r="F8" i="26"/>
  <c r="E8" i="26"/>
  <c r="D9" i="28"/>
  <c r="D10" i="28"/>
  <c r="F9" i="26"/>
  <c r="D9" i="27"/>
  <c r="E9" i="26"/>
  <c r="F10" i="26"/>
  <c r="D11" i="28"/>
  <c r="E10" i="26"/>
  <c r="D10" i="27"/>
  <c r="F11" i="26"/>
  <c r="E11" i="26"/>
  <c r="D12" i="28"/>
  <c r="D11" i="27"/>
  <c r="D12" i="27"/>
  <c r="F12" i="26"/>
  <c r="E12" i="26"/>
  <c r="D13" i="28"/>
  <c r="D14" i="28"/>
  <c r="F13" i="26"/>
  <c r="D13" i="27"/>
  <c r="E13" i="26"/>
  <c r="F14" i="26"/>
  <c r="D15" i="28"/>
  <c r="E14" i="26"/>
  <c r="D14" i="27"/>
  <c r="F15" i="26"/>
  <c r="E15" i="26"/>
  <c r="D16" i="28"/>
  <c r="D15" i="27"/>
  <c r="D16" i="27"/>
  <c r="F16" i="26"/>
  <c r="E16" i="26"/>
  <c r="D17" i="28"/>
  <c r="D18" i="28"/>
  <c r="F17" i="26"/>
  <c r="D17" i="27"/>
  <c r="E17" i="26"/>
  <c r="F18" i="26"/>
  <c r="D19" i="28"/>
  <c r="E18" i="26"/>
  <c r="D18" i="27"/>
  <c r="F19" i="26"/>
  <c r="E19" i="26"/>
  <c r="D20" i="28"/>
  <c r="D19" i="27"/>
  <c r="D20" i="27"/>
  <c r="F20" i="26"/>
  <c r="E20" i="26"/>
  <c r="D21" i="28"/>
  <c r="D22" i="28"/>
  <c r="F21" i="26"/>
  <c r="D21" i="27"/>
  <c r="E21" i="26"/>
  <c r="F22" i="26"/>
  <c r="D23" i="28"/>
  <c r="E22" i="26"/>
  <c r="D22" i="27"/>
  <c r="F23" i="26"/>
  <c r="E23" i="26"/>
  <c r="D24" i="28"/>
  <c r="D23" i="27"/>
  <c r="D24" i="27"/>
  <c r="F24" i="26"/>
  <c r="E24" i="26"/>
  <c r="D25" i="28"/>
  <c r="D26" i="28"/>
  <c r="F25" i="26"/>
  <c r="D25" i="27"/>
  <c r="E25" i="26"/>
  <c r="F26" i="26"/>
  <c r="D27" i="28"/>
  <c r="E26" i="26"/>
  <c r="D26" i="27"/>
  <c r="F27" i="26"/>
  <c r="E27" i="26"/>
  <c r="D28" i="28"/>
  <c r="D27" i="27"/>
  <c r="D29" i="28"/>
  <c r="F28" i="26"/>
  <c r="D28" i="27"/>
  <c r="E28" i="26"/>
  <c r="F29" i="26"/>
  <c r="E29" i="26"/>
  <c r="D30" i="28"/>
  <c r="D29" i="27"/>
  <c r="E17" i="33"/>
  <c r="E17" i="34"/>
  <c r="G17" i="32"/>
  <c r="J17" i="33"/>
  <c r="J17" i="34"/>
  <c r="D21" i="34"/>
  <c r="D21" i="33"/>
  <c r="I21" i="32"/>
  <c r="G22" i="34"/>
  <c r="G22" i="33"/>
  <c r="I24" i="34"/>
  <c r="I28" i="34"/>
  <c r="D9" i="34"/>
  <c r="D9" i="33"/>
  <c r="F9" i="33"/>
  <c r="F9" i="34"/>
  <c r="H9" i="34"/>
  <c r="H9" i="33"/>
  <c r="J9" i="33"/>
  <c r="J9" i="34"/>
  <c r="C11" i="33"/>
  <c r="C11" i="34"/>
  <c r="E11" i="33"/>
  <c r="E11" i="34"/>
  <c r="G11" i="33"/>
  <c r="G11" i="34"/>
  <c r="I11" i="33"/>
  <c r="I11" i="34"/>
  <c r="D13" i="34"/>
  <c r="D13" i="33"/>
  <c r="F13" i="33"/>
  <c r="F13" i="34"/>
  <c r="H13" i="34"/>
  <c r="H13" i="33"/>
  <c r="D15" i="32"/>
  <c r="C17" i="33"/>
  <c r="C17" i="34"/>
  <c r="E17" i="32"/>
  <c r="H17" i="34"/>
  <c r="H17" i="33"/>
  <c r="E21" i="32"/>
  <c r="I22" i="33"/>
  <c r="I22" i="34"/>
  <c r="C11" i="32"/>
  <c r="E11" i="32"/>
  <c r="C17" i="32"/>
  <c r="F17" i="33"/>
  <c r="F17" i="34"/>
  <c r="I17" i="33"/>
  <c r="I17" i="34"/>
  <c r="F21" i="33"/>
  <c r="F21" i="34"/>
  <c r="C22" i="34"/>
  <c r="C22" i="33"/>
  <c r="C21" i="33"/>
  <c r="C21" i="34"/>
  <c r="E21" i="33"/>
  <c r="E21" i="34"/>
  <c r="G21" i="33"/>
  <c r="G21" i="34"/>
  <c r="I21" i="33"/>
  <c r="I21" i="34"/>
  <c r="C25" i="33"/>
  <c r="C25" i="34"/>
  <c r="E25" i="33"/>
  <c r="E25" i="34"/>
  <c r="G25" i="33"/>
  <c r="G25" i="34"/>
  <c r="I25" i="33"/>
  <c r="I25" i="34"/>
  <c r="C29" i="33"/>
  <c r="C29" i="34"/>
  <c r="E29" i="33"/>
  <c r="E29" i="34"/>
  <c r="G29" i="33"/>
  <c r="G29" i="34"/>
  <c r="I29" i="33"/>
  <c r="I29" i="34"/>
  <c r="D30" i="32"/>
  <c r="F30" i="32"/>
  <c r="H30" i="32"/>
  <c r="J30" i="32"/>
  <c r="D31" i="33"/>
  <c r="D31" i="34"/>
  <c r="F31" i="33"/>
  <c r="F31" i="34"/>
  <c r="H31" i="33"/>
  <c r="H31" i="34"/>
  <c r="J31" i="33"/>
  <c r="J31" i="34"/>
  <c r="F8" i="36"/>
  <c r="D8" i="36"/>
  <c r="E8" i="36"/>
  <c r="F10" i="36"/>
  <c r="D10" i="36"/>
  <c r="E10" i="36"/>
  <c r="F12" i="36"/>
  <c r="D12" i="36"/>
  <c r="E12" i="36"/>
  <c r="F53" i="36"/>
  <c r="D53" i="36"/>
  <c r="E53" i="36"/>
  <c r="F55" i="36"/>
  <c r="D55" i="36"/>
  <c r="E55" i="36"/>
  <c r="F57" i="36"/>
  <c r="D57" i="36"/>
  <c r="E57" i="36"/>
  <c r="F59" i="36"/>
  <c r="D59" i="36"/>
  <c r="E59" i="36"/>
  <c r="F61" i="36"/>
  <c r="D61" i="36"/>
  <c r="E61" i="36"/>
  <c r="F63" i="36"/>
  <c r="D63" i="36"/>
  <c r="E63" i="36"/>
  <c r="E65" i="36"/>
  <c r="F65" i="36"/>
  <c r="D94" i="36"/>
  <c r="E94" i="36"/>
  <c r="D102" i="36"/>
  <c r="E102" i="36"/>
  <c r="D24" i="34"/>
  <c r="F24" i="34"/>
  <c r="H24" i="34"/>
  <c r="J24" i="34"/>
  <c r="C25" i="32"/>
  <c r="E25" i="32"/>
  <c r="G25" i="32"/>
  <c r="I25" i="32"/>
  <c r="C26" i="34"/>
  <c r="C26" i="33"/>
  <c r="E26" i="33"/>
  <c r="E26" i="34"/>
  <c r="G26" i="34"/>
  <c r="G26" i="33"/>
  <c r="I26" i="33"/>
  <c r="I26" i="34"/>
  <c r="D28" i="34"/>
  <c r="C29" i="32"/>
  <c r="E29" i="32"/>
  <c r="G29" i="32"/>
  <c r="I29" i="32"/>
  <c r="C30" i="34"/>
  <c r="C30" i="33"/>
  <c r="E30" i="33"/>
  <c r="E30" i="34"/>
  <c r="G30" i="34"/>
  <c r="G30" i="33"/>
  <c r="I30" i="33"/>
  <c r="I30" i="34"/>
  <c r="D31" i="32"/>
  <c r="F31" i="32"/>
  <c r="H31" i="32"/>
  <c r="J31" i="32"/>
  <c r="D27" i="36"/>
  <c r="F27" i="36"/>
  <c r="E27" i="36"/>
  <c r="D29" i="36"/>
  <c r="F29" i="36"/>
  <c r="E29" i="36"/>
  <c r="D31" i="36"/>
  <c r="F31" i="36"/>
  <c r="E31" i="36"/>
  <c r="D33" i="36"/>
  <c r="F33" i="36"/>
  <c r="E33" i="36"/>
  <c r="D35" i="36"/>
  <c r="F35" i="36"/>
  <c r="E35" i="36"/>
  <c r="D37" i="36"/>
  <c r="F37" i="36"/>
  <c r="E37" i="36"/>
  <c r="E39" i="36"/>
  <c r="F39" i="36"/>
  <c r="D80" i="36"/>
  <c r="F80" i="36"/>
  <c r="E80" i="36"/>
  <c r="D82" i="36"/>
  <c r="F82" i="36"/>
  <c r="E82" i="36"/>
  <c r="D84" i="36"/>
  <c r="F84" i="36"/>
  <c r="E84" i="36"/>
  <c r="D86" i="36"/>
  <c r="F86" i="36"/>
  <c r="E86" i="36"/>
  <c r="D88" i="36"/>
  <c r="F88" i="36"/>
  <c r="E88" i="36"/>
  <c r="D90" i="36"/>
  <c r="F90" i="36"/>
  <c r="E90" i="36"/>
  <c r="D100" i="36"/>
  <c r="E100" i="36"/>
  <c r="H21" i="34"/>
  <c r="H21" i="33"/>
  <c r="J21" i="33"/>
  <c r="J21" i="34"/>
  <c r="C22" i="32"/>
  <c r="E22" i="32"/>
  <c r="D25" i="34"/>
  <c r="D25" i="33"/>
  <c r="F25" i="33"/>
  <c r="F25" i="34"/>
  <c r="H25" i="34"/>
  <c r="H25" i="33"/>
  <c r="J25" i="33"/>
  <c r="J25" i="34"/>
  <c r="C26" i="32"/>
  <c r="D29" i="34"/>
  <c r="D29" i="33"/>
  <c r="F29" i="33"/>
  <c r="F29" i="34"/>
  <c r="H29" i="34"/>
  <c r="H29" i="33"/>
  <c r="J29" i="33"/>
  <c r="J29" i="34"/>
  <c r="C30" i="32"/>
  <c r="E30" i="32"/>
  <c r="G30" i="32"/>
  <c r="I30" i="32"/>
  <c r="C31" i="34"/>
  <c r="C31" i="33"/>
  <c r="E31" i="33"/>
  <c r="E31" i="34"/>
  <c r="G31" i="34"/>
  <c r="G31" i="33"/>
  <c r="I31" i="33"/>
  <c r="I31" i="34"/>
  <c r="F7" i="36"/>
  <c r="D7" i="36"/>
  <c r="E7" i="36"/>
  <c r="F9" i="36"/>
  <c r="D9" i="36"/>
  <c r="E9" i="36"/>
  <c r="F11" i="36"/>
  <c r="D11" i="36"/>
  <c r="E11" i="36"/>
  <c r="F54" i="36"/>
  <c r="D54" i="36"/>
  <c r="E54" i="36"/>
  <c r="F56" i="36"/>
  <c r="D56" i="36"/>
  <c r="E56" i="36"/>
  <c r="F58" i="36"/>
  <c r="D58" i="36"/>
  <c r="E58" i="36"/>
  <c r="F60" i="36"/>
  <c r="D60" i="36"/>
  <c r="E60" i="36"/>
  <c r="F62" i="36"/>
  <c r="D62" i="36"/>
  <c r="E62" i="36"/>
  <c r="F64" i="36"/>
  <c r="D64" i="36"/>
  <c r="E64" i="36"/>
  <c r="D98" i="36"/>
  <c r="E98" i="36"/>
  <c r="D30" i="33"/>
  <c r="D30" i="34"/>
  <c r="F30" i="33"/>
  <c r="F30" i="34"/>
  <c r="H30" i="33"/>
  <c r="H30" i="34"/>
  <c r="J30" i="33"/>
  <c r="J30" i="34"/>
  <c r="C31" i="32"/>
  <c r="G31" i="32"/>
  <c r="I31" i="32"/>
  <c r="D28" i="36"/>
  <c r="F28" i="36"/>
  <c r="E28" i="36"/>
  <c r="D30" i="36"/>
  <c r="F30" i="36"/>
  <c r="E30" i="36"/>
  <c r="D32" i="36"/>
  <c r="F32" i="36"/>
  <c r="E32" i="36"/>
  <c r="D34" i="36"/>
  <c r="F34" i="36"/>
  <c r="E34" i="36"/>
  <c r="D36" i="36"/>
  <c r="F36" i="36"/>
  <c r="E36" i="36"/>
  <c r="D38" i="36"/>
  <c r="F38" i="36"/>
  <c r="E38" i="36"/>
  <c r="D79" i="36"/>
  <c r="F79" i="36"/>
  <c r="E79" i="36"/>
  <c r="D81" i="36"/>
  <c r="F81" i="36"/>
  <c r="E81" i="36"/>
  <c r="D83" i="36"/>
  <c r="F83" i="36"/>
  <c r="E83" i="36"/>
  <c r="D85" i="36"/>
  <c r="F85" i="36"/>
  <c r="E85" i="36"/>
  <c r="D87" i="36"/>
  <c r="F87" i="36"/>
  <c r="E87" i="36"/>
  <c r="D89" i="36"/>
  <c r="F89" i="36"/>
  <c r="E89" i="36"/>
  <c r="E91" i="36"/>
  <c r="F91" i="36"/>
  <c r="D96" i="36"/>
  <c r="E96" i="36"/>
  <c r="E104" i="36"/>
  <c r="F104" i="36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C17" i="39"/>
  <c r="D17" i="38"/>
  <c r="E17" i="39"/>
  <c r="H17" i="38"/>
  <c r="G17" i="39"/>
  <c r="L17" i="38"/>
  <c r="I17" i="39"/>
  <c r="P17" i="38"/>
  <c r="K17" i="39"/>
  <c r="T17" i="38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D20" i="39"/>
  <c r="F20" i="38"/>
  <c r="F20" i="39"/>
  <c r="J20" i="38"/>
  <c r="H20" i="39"/>
  <c r="N20" i="38"/>
  <c r="J20" i="39"/>
  <c r="R20" i="38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G39" i="39"/>
  <c r="L39" i="38"/>
  <c r="I39" i="39"/>
  <c r="P39" i="38"/>
  <c r="K39" i="39"/>
  <c r="T39" i="38"/>
  <c r="D40" i="39"/>
  <c r="F40" i="38"/>
  <c r="F40" i="39"/>
  <c r="J40" i="38"/>
  <c r="H40" i="39"/>
  <c r="N40" i="38"/>
  <c r="J40" i="39"/>
  <c r="R40" i="38"/>
  <c r="C41" i="39"/>
  <c r="D41" i="38"/>
  <c r="E41" i="39"/>
  <c r="H41" i="38"/>
  <c r="G41" i="39"/>
  <c r="L41" i="38"/>
  <c r="I41" i="39"/>
  <c r="P41" i="38"/>
  <c r="K41" i="39"/>
  <c r="T41" i="38"/>
  <c r="D42" i="39"/>
  <c r="F42" i="38"/>
  <c r="F42" i="39"/>
  <c r="J42" i="38"/>
  <c r="H42" i="39"/>
  <c r="N42" i="38"/>
  <c r="J42" i="39"/>
  <c r="R42" i="38"/>
  <c r="C43" i="39"/>
  <c r="D43" i="38"/>
  <c r="E43" i="39"/>
  <c r="H43" i="38"/>
  <c r="G43" i="39"/>
  <c r="L43" i="38"/>
  <c r="I43" i="39"/>
  <c r="P43" i="38"/>
  <c r="K43" i="39"/>
  <c r="T43" i="38"/>
  <c r="D44" i="39"/>
  <c r="F44" i="38"/>
  <c r="F44" i="39"/>
  <c r="J44" i="38"/>
  <c r="H44" i="39"/>
  <c r="N44" i="38"/>
  <c r="J44" i="39"/>
  <c r="R44" i="38"/>
  <c r="C45" i="39"/>
  <c r="D45" i="38"/>
  <c r="E45" i="39"/>
  <c r="H45" i="38"/>
  <c r="G45" i="39"/>
  <c r="L45" i="38"/>
  <c r="I45" i="39"/>
  <c r="P45" i="38"/>
  <c r="K45" i="39"/>
  <c r="T45" i="38"/>
  <c r="D46" i="39"/>
  <c r="F46" i="38"/>
  <c r="F46" i="39"/>
  <c r="J46" i="38"/>
  <c r="H46" i="39"/>
  <c r="N46" i="38"/>
  <c r="J46" i="39"/>
  <c r="R46" i="38"/>
  <c r="C47" i="39"/>
  <c r="D47" i="38"/>
  <c r="E47" i="39"/>
  <c r="H47" i="38"/>
  <c r="G47" i="39"/>
  <c r="L47" i="38"/>
  <c r="I47" i="39"/>
  <c r="P47" i="38"/>
  <c r="K47" i="39"/>
  <c r="T47" i="38"/>
  <c r="D48" i="39"/>
  <c r="F48" i="38"/>
  <c r="F48" i="39"/>
  <c r="J48" i="38"/>
  <c r="H48" i="39"/>
  <c r="N48" i="38"/>
  <c r="J48" i="39"/>
  <c r="R48" i="38"/>
  <c r="C49" i="39"/>
  <c r="D49" i="38"/>
  <c r="E49" i="39"/>
  <c r="H49" i="38"/>
  <c r="G49" i="39"/>
  <c r="L49" i="38"/>
  <c r="I49" i="39"/>
  <c r="P49" i="38"/>
  <c r="K49" i="39"/>
  <c r="T49" i="38"/>
  <c r="D50" i="39"/>
  <c r="F50" i="38"/>
  <c r="F50" i="39"/>
  <c r="J50" i="38"/>
  <c r="H50" i="39"/>
  <c r="N50" i="38"/>
  <c r="J50" i="39"/>
  <c r="R50" i="38"/>
  <c r="C51" i="39"/>
  <c r="D51" i="38"/>
  <c r="E51" i="39"/>
  <c r="H51" i="38"/>
  <c r="G51" i="39"/>
  <c r="L51" i="38"/>
  <c r="I51" i="39"/>
  <c r="P51" i="38"/>
  <c r="K51" i="39"/>
  <c r="T51" i="38"/>
  <c r="D52" i="39"/>
  <c r="F52" i="38"/>
  <c r="F52" i="39"/>
  <c r="J52" i="38"/>
  <c r="H52" i="39"/>
  <c r="N52" i="38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D58" i="39"/>
  <c r="F58" i="38"/>
  <c r="F58" i="39"/>
  <c r="J58" i="38"/>
  <c r="H58" i="39"/>
  <c r="N58" i="38"/>
  <c r="J58" i="39"/>
  <c r="R58" i="38"/>
  <c r="C59" i="39"/>
  <c r="D59" i="38"/>
  <c r="E59" i="39"/>
  <c r="H59" i="38"/>
  <c r="G59" i="39"/>
  <c r="L59" i="38"/>
  <c r="I59" i="39"/>
  <c r="P59" i="38"/>
  <c r="K59" i="39"/>
  <c r="T59" i="38"/>
  <c r="D60" i="39"/>
  <c r="F60" i="38"/>
  <c r="F60" i="39"/>
  <c r="J60" i="38"/>
  <c r="H60" i="39"/>
  <c r="N60" i="38"/>
  <c r="J60" i="39"/>
  <c r="R60" i="38"/>
  <c r="C61" i="39"/>
  <c r="D61" i="38"/>
  <c r="E61" i="39"/>
  <c r="H61" i="38"/>
  <c r="G61" i="39"/>
  <c r="L61" i="38"/>
  <c r="I61" i="39"/>
  <c r="P61" i="38"/>
  <c r="K61" i="39"/>
  <c r="T61" i="38"/>
  <c r="D62" i="39"/>
  <c r="F62" i="38"/>
  <c r="F62" i="39"/>
  <c r="J62" i="38"/>
  <c r="H62" i="39"/>
  <c r="N62" i="38"/>
  <c r="J62" i="39"/>
  <c r="R62" i="38"/>
  <c r="C63" i="39"/>
  <c r="D63" i="38"/>
  <c r="E63" i="39"/>
  <c r="H63" i="38"/>
  <c r="G63" i="39"/>
  <c r="L63" i="38"/>
  <c r="I63" i="39"/>
  <c r="P63" i="38"/>
  <c r="K63" i="39"/>
  <c r="T63" i="38"/>
  <c r="D64" i="39"/>
  <c r="F64" i="38"/>
  <c r="F64" i="39"/>
  <c r="J64" i="38"/>
  <c r="H64" i="39"/>
  <c r="N64" i="38"/>
  <c r="J64" i="39"/>
  <c r="R64" i="38"/>
  <c r="C65" i="39"/>
  <c r="D65" i="38"/>
  <c r="E65" i="39"/>
  <c r="H65" i="38"/>
  <c r="G65" i="39"/>
  <c r="L65" i="38"/>
  <c r="I65" i="39"/>
  <c r="P65" i="38"/>
  <c r="K65" i="39"/>
  <c r="T65" i="38"/>
  <c r="D66" i="39"/>
  <c r="F66" i="38"/>
  <c r="F66" i="39"/>
  <c r="J66" i="38"/>
  <c r="H66" i="39"/>
  <c r="N66" i="38"/>
  <c r="J66" i="39"/>
  <c r="R66" i="38"/>
  <c r="C67" i="39"/>
  <c r="D67" i="38"/>
  <c r="E67" i="39"/>
  <c r="H67" i="38"/>
  <c r="G67" i="39"/>
  <c r="L67" i="38"/>
  <c r="I67" i="39"/>
  <c r="P67" i="38"/>
  <c r="K67" i="39"/>
  <c r="T67" i="38"/>
  <c r="D68" i="39"/>
  <c r="F68" i="38"/>
  <c r="F68" i="39"/>
  <c r="J68" i="38"/>
  <c r="H68" i="39"/>
  <c r="N68" i="38"/>
  <c r="J68" i="39"/>
  <c r="R68" i="38"/>
  <c r="C69" i="39"/>
  <c r="D69" i="38"/>
  <c r="E69" i="39"/>
  <c r="H69" i="38"/>
  <c r="G69" i="39"/>
  <c r="L69" i="38"/>
  <c r="I69" i="39"/>
  <c r="P69" i="38"/>
  <c r="K69" i="39"/>
  <c r="T69" i="38"/>
  <c r="D70" i="39"/>
  <c r="F70" i="38"/>
  <c r="F70" i="39"/>
  <c r="J70" i="38"/>
  <c r="H70" i="39"/>
  <c r="N70" i="38"/>
  <c r="J70" i="39"/>
  <c r="R70" i="38"/>
  <c r="C71" i="39"/>
  <c r="D71" i="38"/>
  <c r="E71" i="39"/>
  <c r="H71" i="38"/>
  <c r="G71" i="39"/>
  <c r="L71" i="38"/>
  <c r="I71" i="39"/>
  <c r="P71" i="38"/>
  <c r="K71" i="39"/>
  <c r="T71" i="38"/>
  <c r="D72" i="39"/>
  <c r="F72" i="38"/>
  <c r="F72" i="39"/>
  <c r="J72" i="38"/>
  <c r="H72" i="39"/>
  <c r="N72" i="38"/>
  <c r="J72" i="39"/>
  <c r="R72" i="38"/>
  <c r="C73" i="39"/>
  <c r="D73" i="38"/>
  <c r="E73" i="39"/>
  <c r="H73" i="38"/>
  <c r="G73" i="39"/>
  <c r="L73" i="38"/>
  <c r="I73" i="39"/>
  <c r="P73" i="38"/>
  <c r="K73" i="39"/>
  <c r="T73" i="38"/>
  <c r="D74" i="39"/>
  <c r="F74" i="38"/>
  <c r="F74" i="39"/>
  <c r="J74" i="38"/>
  <c r="H74" i="39"/>
  <c r="N74" i="38"/>
  <c r="J74" i="39"/>
  <c r="R74" i="38"/>
  <c r="C75" i="39"/>
  <c r="D75" i="38"/>
  <c r="E75" i="39"/>
  <c r="H75" i="38"/>
  <c r="G75" i="39"/>
  <c r="L75" i="38"/>
  <c r="I75" i="39"/>
  <c r="P75" i="38"/>
  <c r="K75" i="39"/>
  <c r="T75" i="38"/>
  <c r="D76" i="39"/>
  <c r="F76" i="38"/>
  <c r="F76" i="39"/>
  <c r="J76" i="38"/>
  <c r="H76" i="39"/>
  <c r="N76" i="38"/>
  <c r="J76" i="39"/>
  <c r="R76" i="38"/>
  <c r="C77" i="39"/>
  <c r="D77" i="38"/>
  <c r="E77" i="39"/>
  <c r="H77" i="38"/>
  <c r="G77" i="39"/>
  <c r="L77" i="38"/>
  <c r="I77" i="39"/>
  <c r="P77" i="38"/>
  <c r="K77" i="39"/>
  <c r="T77" i="38"/>
  <c r="D78" i="39"/>
  <c r="F78" i="38"/>
  <c r="F78" i="39"/>
  <c r="J78" i="38"/>
  <c r="H78" i="39"/>
  <c r="N78" i="38"/>
  <c r="J78" i="39"/>
  <c r="R78" i="38"/>
  <c r="C79" i="39"/>
  <c r="D79" i="38"/>
  <c r="E79" i="39"/>
  <c r="H79" i="38"/>
  <c r="G79" i="39"/>
  <c r="L79" i="38"/>
  <c r="I79" i="39"/>
  <c r="P79" i="38"/>
  <c r="K79" i="39"/>
  <c r="T79" i="38"/>
  <c r="D80" i="39"/>
  <c r="F80" i="38"/>
  <c r="F80" i="39"/>
  <c r="J80" i="38"/>
  <c r="H80" i="39"/>
  <c r="N80" i="38"/>
  <c r="J80" i="39"/>
  <c r="R80" i="38"/>
  <c r="C81" i="39"/>
  <c r="D81" i="38"/>
  <c r="E81" i="39"/>
  <c r="H81" i="38"/>
  <c r="G81" i="39"/>
  <c r="L81" i="38"/>
  <c r="I81" i="39"/>
  <c r="P81" i="38"/>
  <c r="K81" i="39"/>
  <c r="T81" i="38"/>
  <c r="D82" i="39"/>
  <c r="F82" i="38"/>
  <c r="F82" i="39"/>
  <c r="J82" i="38"/>
  <c r="H82" i="39"/>
  <c r="N82" i="38"/>
  <c r="J82" i="39"/>
  <c r="R82" i="38"/>
  <c r="C83" i="39"/>
  <c r="D83" i="38"/>
  <c r="E83" i="39"/>
  <c r="H83" i="38"/>
  <c r="G83" i="39"/>
  <c r="L83" i="38"/>
  <c r="I83" i="39"/>
  <c r="P83" i="38"/>
  <c r="K83" i="39"/>
  <c r="T83" i="38"/>
  <c r="D84" i="39"/>
  <c r="F84" i="38"/>
  <c r="F84" i="39"/>
  <c r="J84" i="38"/>
  <c r="H84" i="39"/>
  <c r="N84" i="38"/>
  <c r="J84" i="39"/>
  <c r="R84" i="38"/>
  <c r="C85" i="39"/>
  <c r="D85" i="38"/>
  <c r="E85" i="39"/>
  <c r="H85" i="38"/>
  <c r="G85" i="39"/>
  <c r="L85" i="38"/>
  <c r="I85" i="39"/>
  <c r="P85" i="38"/>
  <c r="K85" i="39"/>
  <c r="T85" i="38"/>
  <c r="D86" i="39"/>
  <c r="F86" i="38"/>
  <c r="F86" i="39"/>
  <c r="J86" i="38"/>
  <c r="H86" i="39"/>
  <c r="N86" i="38"/>
  <c r="J86" i="39"/>
  <c r="R86" i="38"/>
  <c r="C87" i="39"/>
  <c r="D87" i="38"/>
  <c r="E87" i="39"/>
  <c r="H87" i="38"/>
  <c r="G87" i="39"/>
  <c r="L87" i="38"/>
  <c r="I87" i="39"/>
  <c r="P87" i="38"/>
  <c r="K87" i="39"/>
  <c r="T87" i="38"/>
  <c r="D88" i="39"/>
  <c r="F88" i="38"/>
  <c r="F88" i="39"/>
  <c r="J88" i="38"/>
  <c r="H88" i="39"/>
  <c r="N88" i="38"/>
  <c r="J88" i="39"/>
  <c r="R88" i="38"/>
  <c r="C89" i="39"/>
  <c r="D89" i="38"/>
  <c r="E89" i="39"/>
  <c r="H89" i="38"/>
  <c r="G89" i="39"/>
  <c r="L89" i="38"/>
  <c r="I89" i="39"/>
  <c r="P89" i="38"/>
  <c r="K89" i="39"/>
  <c r="T89" i="38"/>
  <c r="D90" i="39"/>
  <c r="F90" i="38"/>
  <c r="F90" i="39"/>
  <c r="J90" i="38"/>
  <c r="H90" i="39"/>
  <c r="N90" i="38"/>
  <c r="J90" i="39"/>
  <c r="R90" i="38"/>
  <c r="C91" i="39"/>
  <c r="D91" i="38"/>
  <c r="E91" i="39"/>
  <c r="H91" i="38"/>
  <c r="G91" i="39"/>
  <c r="L91" i="38"/>
  <c r="I91" i="39"/>
  <c r="P91" i="38"/>
  <c r="K91" i="39"/>
  <c r="T91" i="38"/>
  <c r="D92" i="39"/>
  <c r="F92" i="38"/>
  <c r="F92" i="39"/>
  <c r="J92" i="38"/>
  <c r="H92" i="39"/>
  <c r="N92" i="38"/>
  <c r="J92" i="39"/>
  <c r="R92" i="38"/>
  <c r="C93" i="39"/>
  <c r="D93" i="38"/>
  <c r="E93" i="39"/>
  <c r="H93" i="38"/>
  <c r="G93" i="39"/>
  <c r="L93" i="38"/>
  <c r="I93" i="39"/>
  <c r="P93" i="38"/>
  <c r="K93" i="39"/>
  <c r="T93" i="38"/>
  <c r="D94" i="39"/>
  <c r="F94" i="38"/>
  <c r="F94" i="39"/>
  <c r="J94" i="38"/>
  <c r="H94" i="39"/>
  <c r="N94" i="38"/>
  <c r="J94" i="39"/>
  <c r="R94" i="38"/>
  <c r="C95" i="39"/>
  <c r="D95" i="38"/>
  <c r="E95" i="39"/>
  <c r="H95" i="38"/>
  <c r="G95" i="39"/>
  <c r="L95" i="38"/>
  <c r="I95" i="39"/>
  <c r="P95" i="38"/>
  <c r="K95" i="39"/>
  <c r="T95" i="38"/>
  <c r="D96" i="39"/>
  <c r="F96" i="38"/>
  <c r="F96" i="39"/>
  <c r="J96" i="38"/>
  <c r="H96" i="39"/>
  <c r="N96" i="38"/>
  <c r="J96" i="39"/>
  <c r="R96" i="38"/>
  <c r="C97" i="39"/>
  <c r="D97" i="38"/>
  <c r="E97" i="39"/>
  <c r="H97" i="38"/>
  <c r="G97" i="39"/>
  <c r="L97" i="38"/>
  <c r="I97" i="39"/>
  <c r="P97" i="38"/>
  <c r="K97" i="39"/>
  <c r="T97" i="38"/>
  <c r="D98" i="39"/>
  <c r="F98" i="38"/>
  <c r="F98" i="39"/>
  <c r="J98" i="38"/>
  <c r="H98" i="39"/>
  <c r="N98" i="38"/>
  <c r="J98" i="39"/>
  <c r="R98" i="38"/>
  <c r="C99" i="39"/>
  <c r="D99" i="38"/>
  <c r="E99" i="39"/>
  <c r="H99" i="38"/>
  <c r="G99" i="39"/>
  <c r="L99" i="38"/>
  <c r="I99" i="39"/>
  <c r="P99" i="38"/>
  <c r="K99" i="39"/>
  <c r="T99" i="38"/>
  <c r="D100" i="39"/>
  <c r="F100" i="38"/>
  <c r="F100" i="39"/>
  <c r="J100" i="38"/>
  <c r="H100" i="39"/>
  <c r="N100" i="38"/>
  <c r="J100" i="39"/>
  <c r="R100" i="38"/>
  <c r="C101" i="39"/>
  <c r="D101" i="38"/>
  <c r="E101" i="39"/>
  <c r="H101" i="38"/>
  <c r="G101" i="39"/>
  <c r="L101" i="38"/>
  <c r="I101" i="39"/>
  <c r="P101" i="38"/>
  <c r="K101" i="39"/>
  <c r="T101" i="38"/>
  <c r="D102" i="39"/>
  <c r="F102" i="38"/>
  <c r="F102" i="39"/>
  <c r="J102" i="38"/>
  <c r="H102" i="39"/>
  <c r="N102" i="38"/>
  <c r="J102" i="39"/>
  <c r="R102" i="38"/>
  <c r="C103" i="39"/>
  <c r="D103" i="38"/>
  <c r="E103" i="39"/>
  <c r="H103" i="38"/>
  <c r="G103" i="39"/>
  <c r="L103" i="38"/>
  <c r="I103" i="39"/>
  <c r="P103" i="38"/>
  <c r="K103" i="39"/>
  <c r="T103" i="38"/>
  <c r="D104" i="39"/>
  <c r="F104" i="38"/>
  <c r="F104" i="39"/>
  <c r="J104" i="38"/>
  <c r="H104" i="39"/>
  <c r="N104" i="38"/>
  <c r="J104" i="39"/>
  <c r="R104" i="38"/>
  <c r="C105" i="39"/>
  <c r="D105" i="38"/>
  <c r="E105" i="39"/>
  <c r="H105" i="38"/>
  <c r="G105" i="39"/>
  <c r="L105" i="38"/>
  <c r="I105" i="39"/>
  <c r="P105" i="38"/>
  <c r="K105" i="39"/>
  <c r="T105" i="38"/>
  <c r="C7" i="41"/>
  <c r="D7" i="40"/>
  <c r="E7" i="41"/>
  <c r="H7" i="40"/>
  <c r="G7" i="41"/>
  <c r="L7" i="40"/>
  <c r="I7" i="41"/>
  <c r="P7" i="40"/>
  <c r="C8" i="41"/>
  <c r="D8" i="40"/>
  <c r="E8" i="41"/>
  <c r="H8" i="40"/>
  <c r="G8" i="41"/>
  <c r="L8" i="40"/>
  <c r="I8" i="41"/>
  <c r="P8" i="40"/>
  <c r="C9" i="41"/>
  <c r="D9" i="40"/>
  <c r="E9" i="41"/>
  <c r="H9" i="40"/>
  <c r="G9" i="41"/>
  <c r="L9" i="40"/>
  <c r="I9" i="41"/>
  <c r="P9" i="40"/>
  <c r="C10" i="41"/>
  <c r="D10" i="40"/>
  <c r="E10" i="41"/>
  <c r="H10" i="40"/>
  <c r="G10" i="41"/>
  <c r="L10" i="40"/>
  <c r="I10" i="41"/>
  <c r="P10" i="40"/>
  <c r="C11" i="41"/>
  <c r="D11" i="40"/>
  <c r="E11" i="41"/>
  <c r="H11" i="40"/>
  <c r="G11" i="41"/>
  <c r="L11" i="40"/>
  <c r="I11" i="41"/>
  <c r="P11" i="40"/>
  <c r="C12" i="41"/>
  <c r="D12" i="40"/>
  <c r="E12" i="41"/>
  <c r="H12" i="40"/>
  <c r="G12" i="41"/>
  <c r="L12" i="40"/>
  <c r="I12" i="41"/>
  <c r="P12" i="40"/>
  <c r="H14" i="40"/>
  <c r="E14" i="41"/>
  <c r="P14" i="40"/>
  <c r="I14" i="41"/>
  <c r="H15" i="40"/>
  <c r="E15" i="41"/>
  <c r="P15" i="40"/>
  <c r="I15" i="41"/>
  <c r="H16" i="40"/>
  <c r="E16" i="41"/>
  <c r="P16" i="40"/>
  <c r="I16" i="41"/>
  <c r="H17" i="40"/>
  <c r="E17" i="41"/>
  <c r="P17" i="40"/>
  <c r="I17" i="41"/>
  <c r="H18" i="40"/>
  <c r="E18" i="41"/>
  <c r="P18" i="40"/>
  <c r="I18" i="41"/>
  <c r="H19" i="40"/>
  <c r="E19" i="41"/>
  <c r="P19" i="40"/>
  <c r="I19" i="41"/>
  <c r="H20" i="40"/>
  <c r="E20" i="41"/>
  <c r="P20" i="40"/>
  <c r="I20" i="41"/>
  <c r="H21" i="40"/>
  <c r="E21" i="41"/>
  <c r="P21" i="40"/>
  <c r="I21" i="41"/>
  <c r="H22" i="40"/>
  <c r="E22" i="41"/>
  <c r="P22" i="40"/>
  <c r="I22" i="41"/>
  <c r="H23" i="40"/>
  <c r="E23" i="41"/>
  <c r="P23" i="40"/>
  <c r="I23" i="41"/>
  <c r="H24" i="40"/>
  <c r="E24" i="41"/>
  <c r="P24" i="40"/>
  <c r="I24" i="41"/>
  <c r="H25" i="40"/>
  <c r="E25" i="41"/>
  <c r="P25" i="40"/>
  <c r="I25" i="41"/>
  <c r="H26" i="40"/>
  <c r="E26" i="41"/>
  <c r="P26" i="40"/>
  <c r="I26" i="41"/>
  <c r="H27" i="40"/>
  <c r="E27" i="41"/>
  <c r="P27" i="40"/>
  <c r="I27" i="41"/>
  <c r="H28" i="40"/>
  <c r="E28" i="41"/>
  <c r="P28" i="40"/>
  <c r="I28" i="41"/>
  <c r="H29" i="40"/>
  <c r="E29" i="41"/>
  <c r="P29" i="40"/>
  <c r="I29" i="41"/>
  <c r="H30" i="40"/>
  <c r="E30" i="41"/>
  <c r="P30" i="40"/>
  <c r="I30" i="41"/>
  <c r="H31" i="40"/>
  <c r="E31" i="41"/>
  <c r="P31" i="40"/>
  <c r="I31" i="41"/>
  <c r="H32" i="40"/>
  <c r="E32" i="41"/>
  <c r="P32" i="40"/>
  <c r="I32" i="41"/>
  <c r="H33" i="40"/>
  <c r="E33" i="41"/>
  <c r="P33" i="40"/>
  <c r="I33" i="41"/>
  <c r="H34" i="40"/>
  <c r="E34" i="41"/>
  <c r="P34" i="40"/>
  <c r="I34" i="41"/>
  <c r="H35" i="40"/>
  <c r="E35" i="41"/>
  <c r="P35" i="40"/>
  <c r="I35" i="41"/>
  <c r="H36" i="40"/>
  <c r="E36" i="41"/>
  <c r="P36" i="40"/>
  <c r="I36" i="41"/>
  <c r="H37" i="40"/>
  <c r="E37" i="41"/>
  <c r="P37" i="40"/>
  <c r="I37" i="41"/>
  <c r="H38" i="40"/>
  <c r="E38" i="41"/>
  <c r="P38" i="40"/>
  <c r="I38" i="41"/>
  <c r="H39" i="40"/>
  <c r="E39" i="41"/>
  <c r="P39" i="40"/>
  <c r="I39" i="41"/>
  <c r="H40" i="40"/>
  <c r="E40" i="41"/>
  <c r="P40" i="40"/>
  <c r="I40" i="41"/>
  <c r="H41" i="40"/>
  <c r="E41" i="41"/>
  <c r="P41" i="40"/>
  <c r="I41" i="41"/>
  <c r="H42" i="40"/>
  <c r="E42" i="41"/>
  <c r="P42" i="40"/>
  <c r="I42" i="41"/>
  <c r="H43" i="40"/>
  <c r="E43" i="41"/>
  <c r="P43" i="40"/>
  <c r="I43" i="41"/>
  <c r="H44" i="40"/>
  <c r="E44" i="41"/>
  <c r="P44" i="40"/>
  <c r="I44" i="41"/>
  <c r="H45" i="40"/>
  <c r="E45" i="41"/>
  <c r="P45" i="40"/>
  <c r="I45" i="41"/>
  <c r="H46" i="40"/>
  <c r="E46" i="41"/>
  <c r="P46" i="40"/>
  <c r="I46" i="41"/>
  <c r="H47" i="40"/>
  <c r="E47" i="41"/>
  <c r="P47" i="40"/>
  <c r="I47" i="41"/>
  <c r="H48" i="40"/>
  <c r="E48" i="41"/>
  <c r="P48" i="40"/>
  <c r="I48" i="41"/>
  <c r="H49" i="40"/>
  <c r="E49" i="41"/>
  <c r="P49" i="40"/>
  <c r="I49" i="41"/>
  <c r="H50" i="40"/>
  <c r="E50" i="41"/>
  <c r="P50" i="40"/>
  <c r="I50" i="41"/>
  <c r="H51" i="40"/>
  <c r="E51" i="41"/>
  <c r="P51" i="40"/>
  <c r="I51" i="41"/>
  <c r="H52" i="40"/>
  <c r="E52" i="41"/>
  <c r="P52" i="40"/>
  <c r="I52" i="41"/>
  <c r="H53" i="40"/>
  <c r="E53" i="41"/>
  <c r="P53" i="40"/>
  <c r="I53" i="41"/>
  <c r="H54" i="40"/>
  <c r="E54" i="41"/>
  <c r="P54" i="40"/>
  <c r="I54" i="41"/>
  <c r="H55" i="40"/>
  <c r="E55" i="41"/>
  <c r="P55" i="40"/>
  <c r="I55" i="41"/>
  <c r="H56" i="40"/>
  <c r="E56" i="41"/>
  <c r="P56" i="40"/>
  <c r="I56" i="41"/>
  <c r="H57" i="40"/>
  <c r="E57" i="41"/>
  <c r="P57" i="40"/>
  <c r="I57" i="41"/>
  <c r="H58" i="40"/>
  <c r="E58" i="41"/>
  <c r="P58" i="40"/>
  <c r="I58" i="41"/>
  <c r="H59" i="40"/>
  <c r="E59" i="41"/>
  <c r="P59" i="40"/>
  <c r="I59" i="41"/>
  <c r="H60" i="40"/>
  <c r="E60" i="41"/>
  <c r="P60" i="40"/>
  <c r="I60" i="41"/>
  <c r="H61" i="40"/>
  <c r="E61" i="41"/>
  <c r="P61" i="40"/>
  <c r="I61" i="41"/>
  <c r="H62" i="40"/>
  <c r="E62" i="41"/>
  <c r="P62" i="40"/>
  <c r="I62" i="41"/>
  <c r="H63" i="40"/>
  <c r="E63" i="41"/>
  <c r="P63" i="40"/>
  <c r="I63" i="41"/>
  <c r="H64" i="40"/>
  <c r="E64" i="41"/>
  <c r="P64" i="40"/>
  <c r="I64" i="41"/>
  <c r="P65" i="40"/>
  <c r="I65" i="41"/>
  <c r="H66" i="40"/>
  <c r="G78" i="40"/>
  <c r="H65" i="40" s="1"/>
  <c r="E66" i="41"/>
  <c r="P66" i="40"/>
  <c r="I66" i="41"/>
  <c r="H67" i="40"/>
  <c r="E67" i="41"/>
  <c r="P67" i="40"/>
  <c r="I67" i="41"/>
  <c r="H68" i="40"/>
  <c r="E68" i="41"/>
  <c r="P68" i="40"/>
  <c r="I68" i="41"/>
  <c r="H69" i="40"/>
  <c r="E69" i="41"/>
  <c r="P69" i="40"/>
  <c r="I69" i="41"/>
  <c r="H70" i="40"/>
  <c r="E70" i="41"/>
  <c r="P70" i="40"/>
  <c r="I70" i="41"/>
  <c r="H71" i="40"/>
  <c r="E71" i="41"/>
  <c r="P71" i="40"/>
  <c r="I71" i="41"/>
  <c r="H72" i="40"/>
  <c r="E72" i="41"/>
  <c r="P72" i="40"/>
  <c r="I72" i="41"/>
  <c r="H73" i="40"/>
  <c r="E73" i="41"/>
  <c r="P73" i="40"/>
  <c r="I73" i="41"/>
  <c r="H74" i="40"/>
  <c r="E74" i="41"/>
  <c r="P74" i="40"/>
  <c r="I74" i="41"/>
  <c r="F75" i="41"/>
  <c r="J75" i="40"/>
  <c r="F76" i="41"/>
  <c r="J76" i="40"/>
  <c r="F77" i="41"/>
  <c r="J77" i="40"/>
  <c r="F78" i="41"/>
  <c r="J78" i="40"/>
  <c r="F79" i="41"/>
  <c r="J79" i="40"/>
  <c r="F80" i="41"/>
  <c r="J80" i="40"/>
  <c r="F81" i="41"/>
  <c r="J81" i="40"/>
  <c r="F82" i="41"/>
  <c r="J82" i="40"/>
  <c r="F83" i="41"/>
  <c r="J83" i="40"/>
  <c r="F84" i="41"/>
  <c r="J84" i="40"/>
  <c r="F85" i="41"/>
  <c r="J85" i="40"/>
  <c r="F86" i="41"/>
  <c r="J86" i="40"/>
  <c r="F87" i="41"/>
  <c r="J87" i="40"/>
  <c r="F88" i="41"/>
  <c r="J88" i="40"/>
  <c r="F89" i="41"/>
  <c r="J89" i="40"/>
  <c r="F90" i="41"/>
  <c r="J90" i="40"/>
  <c r="F91" i="41"/>
  <c r="J91" i="40"/>
  <c r="F92" i="41"/>
  <c r="J92" i="40"/>
  <c r="F93" i="41"/>
  <c r="J93" i="40"/>
  <c r="F94" i="41"/>
  <c r="J94" i="40"/>
  <c r="F95" i="41"/>
  <c r="J95" i="40"/>
  <c r="F96" i="41"/>
  <c r="J96" i="40"/>
  <c r="E40" i="36"/>
  <c r="D40" i="36"/>
  <c r="F40" i="36"/>
  <c r="E41" i="36"/>
  <c r="F41" i="36"/>
  <c r="D41" i="36"/>
  <c r="E42" i="36"/>
  <c r="D42" i="36"/>
  <c r="F42" i="36"/>
  <c r="E43" i="36"/>
  <c r="F43" i="36"/>
  <c r="D43" i="36"/>
  <c r="E44" i="36"/>
  <c r="D44" i="36"/>
  <c r="F44" i="36"/>
  <c r="E45" i="36"/>
  <c r="F45" i="36"/>
  <c r="D45" i="36"/>
  <c r="E46" i="36"/>
  <c r="D46" i="36"/>
  <c r="F46" i="36"/>
  <c r="E47" i="36"/>
  <c r="F47" i="36"/>
  <c r="D47" i="36"/>
  <c r="E48" i="36"/>
  <c r="D48" i="36"/>
  <c r="F48" i="36"/>
  <c r="E49" i="36"/>
  <c r="F49" i="36"/>
  <c r="D49" i="36"/>
  <c r="E50" i="36"/>
  <c r="D50" i="36"/>
  <c r="F50" i="36"/>
  <c r="E51" i="36"/>
  <c r="F51" i="36"/>
  <c r="D51" i="36"/>
  <c r="F52" i="36"/>
  <c r="E52" i="36"/>
  <c r="E92" i="36"/>
  <c r="F92" i="36"/>
  <c r="D92" i="36"/>
  <c r="E93" i="36"/>
  <c r="D93" i="36"/>
  <c r="E97" i="36"/>
  <c r="D97" i="36"/>
  <c r="E101" i="36"/>
  <c r="D101" i="36"/>
  <c r="D105" i="36"/>
  <c r="D107" i="36"/>
  <c r="D109" i="36"/>
  <c r="D111" i="36"/>
  <c r="D113" i="36"/>
  <c r="D115" i="36"/>
  <c r="C8" i="39"/>
  <c r="D8" i="38"/>
  <c r="E8" i="39"/>
  <c r="H8" i="38"/>
  <c r="G8" i="39"/>
  <c r="L8" i="38"/>
  <c r="I8" i="39"/>
  <c r="P8" i="38"/>
  <c r="T8" i="38"/>
  <c r="K8" i="39"/>
  <c r="D9" i="39"/>
  <c r="F9" i="38"/>
  <c r="J9" i="38"/>
  <c r="F9" i="39"/>
  <c r="H9" i="39"/>
  <c r="N9" i="38"/>
  <c r="R9" i="38"/>
  <c r="J9" i="39"/>
  <c r="C10" i="39"/>
  <c r="D10" i="38"/>
  <c r="H10" i="38"/>
  <c r="E10" i="39"/>
  <c r="G10" i="39"/>
  <c r="L10" i="38"/>
  <c r="P10" i="38"/>
  <c r="I10" i="39"/>
  <c r="K10" i="39"/>
  <c r="T10" i="38"/>
  <c r="F11" i="38"/>
  <c r="D11" i="39"/>
  <c r="F11" i="39"/>
  <c r="J11" i="38"/>
  <c r="N11" i="38"/>
  <c r="H11" i="39"/>
  <c r="J11" i="39"/>
  <c r="R11" i="38"/>
  <c r="D12" i="38"/>
  <c r="C12" i="39"/>
  <c r="E12" i="39"/>
  <c r="H12" i="38"/>
  <c r="L12" i="38"/>
  <c r="G12" i="39"/>
  <c r="I12" i="39"/>
  <c r="P12" i="38"/>
  <c r="T12" i="38"/>
  <c r="K12" i="39"/>
  <c r="D13" i="39"/>
  <c r="F13" i="38"/>
  <c r="J13" i="38"/>
  <c r="F13" i="39"/>
  <c r="H13" i="39"/>
  <c r="N13" i="38"/>
  <c r="R13" i="38"/>
  <c r="J13" i="39"/>
  <c r="F14" i="41"/>
  <c r="J14" i="40"/>
  <c r="J14" i="41"/>
  <c r="R14" i="40"/>
  <c r="F15" i="41"/>
  <c r="J15" i="40"/>
  <c r="J15" i="41"/>
  <c r="R15" i="40"/>
  <c r="F16" i="41"/>
  <c r="J16" i="40"/>
  <c r="J16" i="41"/>
  <c r="R16" i="40"/>
  <c r="F17" i="41"/>
  <c r="J17" i="40"/>
  <c r="J17" i="41"/>
  <c r="R17" i="40"/>
  <c r="F18" i="41"/>
  <c r="J18" i="40"/>
  <c r="J18" i="41"/>
  <c r="R18" i="40"/>
  <c r="F19" i="41"/>
  <c r="J19" i="40"/>
  <c r="J19" i="41"/>
  <c r="R19" i="40"/>
  <c r="F20" i="41"/>
  <c r="J20" i="40"/>
  <c r="J20" i="41"/>
  <c r="R20" i="40"/>
  <c r="F21" i="41"/>
  <c r="J21" i="40"/>
  <c r="J21" i="41"/>
  <c r="R21" i="40"/>
  <c r="F22" i="41"/>
  <c r="J22" i="40"/>
  <c r="J22" i="41"/>
  <c r="R22" i="40"/>
  <c r="F23" i="41"/>
  <c r="J23" i="40"/>
  <c r="J23" i="41"/>
  <c r="R23" i="40"/>
  <c r="F24" i="41"/>
  <c r="J24" i="40"/>
  <c r="J24" i="41"/>
  <c r="R24" i="40"/>
  <c r="F25" i="41"/>
  <c r="J25" i="40"/>
  <c r="J25" i="41"/>
  <c r="R25" i="40"/>
  <c r="F26" i="41"/>
  <c r="J26" i="40"/>
  <c r="J26" i="41"/>
  <c r="R26" i="40"/>
  <c r="F27" i="41"/>
  <c r="J27" i="40"/>
  <c r="J27" i="41"/>
  <c r="R27" i="40"/>
  <c r="F28" i="41"/>
  <c r="J28" i="40"/>
  <c r="J28" i="41"/>
  <c r="R28" i="40"/>
  <c r="F29" i="41"/>
  <c r="J29" i="40"/>
  <c r="J29" i="41"/>
  <c r="R29" i="40"/>
  <c r="F30" i="41"/>
  <c r="J30" i="40"/>
  <c r="J30" i="41"/>
  <c r="R30" i="40"/>
  <c r="F31" i="41"/>
  <c r="J31" i="40"/>
  <c r="J31" i="41"/>
  <c r="R31" i="40"/>
  <c r="F32" i="41"/>
  <c r="J32" i="40"/>
  <c r="J32" i="41"/>
  <c r="R32" i="40"/>
  <c r="F33" i="41"/>
  <c r="J33" i="40"/>
  <c r="J33" i="41"/>
  <c r="R33" i="40"/>
  <c r="F34" i="41"/>
  <c r="J34" i="40"/>
  <c r="J34" i="41"/>
  <c r="R34" i="40"/>
  <c r="F35" i="41"/>
  <c r="J35" i="40"/>
  <c r="J35" i="41"/>
  <c r="R35" i="40"/>
  <c r="F36" i="41"/>
  <c r="J36" i="40"/>
  <c r="J36" i="41"/>
  <c r="R36" i="40"/>
  <c r="F37" i="41"/>
  <c r="J37" i="40"/>
  <c r="J37" i="41"/>
  <c r="R37" i="40"/>
  <c r="F38" i="41"/>
  <c r="J38" i="40"/>
  <c r="J38" i="41"/>
  <c r="R38" i="40"/>
  <c r="F39" i="41"/>
  <c r="J39" i="40"/>
  <c r="J39" i="41"/>
  <c r="R39" i="40"/>
  <c r="F40" i="41"/>
  <c r="J40" i="40"/>
  <c r="J40" i="41"/>
  <c r="R40" i="40"/>
  <c r="F41" i="41"/>
  <c r="J41" i="40"/>
  <c r="J41" i="41"/>
  <c r="R41" i="40"/>
  <c r="F42" i="41"/>
  <c r="J42" i="40"/>
  <c r="J42" i="41"/>
  <c r="R42" i="40"/>
  <c r="F43" i="41"/>
  <c r="J43" i="40"/>
  <c r="J43" i="41"/>
  <c r="R43" i="40"/>
  <c r="F44" i="41"/>
  <c r="J44" i="40"/>
  <c r="J44" i="41"/>
  <c r="R44" i="40"/>
  <c r="F45" i="41"/>
  <c r="J45" i="40"/>
  <c r="J45" i="41"/>
  <c r="R45" i="40"/>
  <c r="F46" i="41"/>
  <c r="J46" i="40"/>
  <c r="J46" i="41"/>
  <c r="R46" i="40"/>
  <c r="F47" i="41"/>
  <c r="J47" i="40"/>
  <c r="J47" i="41"/>
  <c r="R47" i="40"/>
  <c r="F48" i="41"/>
  <c r="J48" i="40"/>
  <c r="J48" i="41"/>
  <c r="R48" i="40"/>
  <c r="F49" i="41"/>
  <c r="J49" i="40"/>
  <c r="J49" i="41"/>
  <c r="R49" i="40"/>
  <c r="F50" i="41"/>
  <c r="J50" i="40"/>
  <c r="J50" i="41"/>
  <c r="R50" i="40"/>
  <c r="F51" i="41"/>
  <c r="J51" i="40"/>
  <c r="J51" i="41"/>
  <c r="R51" i="40"/>
  <c r="F52" i="41"/>
  <c r="J52" i="40"/>
  <c r="J52" i="41"/>
  <c r="R52" i="40"/>
  <c r="F53" i="41"/>
  <c r="J53" i="40"/>
  <c r="J53" i="41"/>
  <c r="R53" i="40"/>
  <c r="F54" i="41"/>
  <c r="J54" i="40"/>
  <c r="J54" i="41"/>
  <c r="R54" i="40"/>
  <c r="F55" i="41"/>
  <c r="J55" i="40"/>
  <c r="J55" i="41"/>
  <c r="R55" i="40"/>
  <c r="F56" i="41"/>
  <c r="J56" i="40"/>
  <c r="J56" i="41"/>
  <c r="R56" i="40"/>
  <c r="F57" i="41"/>
  <c r="J57" i="40"/>
  <c r="J57" i="41"/>
  <c r="R57" i="40"/>
  <c r="F58" i="41"/>
  <c r="J58" i="40"/>
  <c r="J58" i="41"/>
  <c r="R58" i="40"/>
  <c r="F59" i="41"/>
  <c r="J59" i="40"/>
  <c r="J59" i="41"/>
  <c r="R59" i="40"/>
  <c r="F60" i="41"/>
  <c r="J60" i="40"/>
  <c r="J60" i="41"/>
  <c r="R60" i="40"/>
  <c r="F61" i="41"/>
  <c r="J61" i="40"/>
  <c r="J61" i="41"/>
  <c r="R61" i="40"/>
  <c r="F62" i="41"/>
  <c r="J62" i="40"/>
  <c r="J62" i="41"/>
  <c r="R62" i="40"/>
  <c r="F63" i="41"/>
  <c r="J63" i="40"/>
  <c r="J63" i="41"/>
  <c r="R63" i="40"/>
  <c r="F64" i="41"/>
  <c r="J64" i="40"/>
  <c r="J64" i="41"/>
  <c r="R64" i="40"/>
  <c r="F65" i="41"/>
  <c r="J65" i="40"/>
  <c r="J65" i="41"/>
  <c r="R65" i="40"/>
  <c r="F66" i="41"/>
  <c r="J66" i="40"/>
  <c r="J66" i="41"/>
  <c r="R66" i="40"/>
  <c r="F67" i="41"/>
  <c r="J67" i="40"/>
  <c r="J67" i="41"/>
  <c r="R67" i="40"/>
  <c r="F68" i="41"/>
  <c r="J68" i="40"/>
  <c r="J68" i="41"/>
  <c r="R68" i="40"/>
  <c r="F69" i="41"/>
  <c r="J69" i="40"/>
  <c r="J69" i="41"/>
  <c r="R69" i="40"/>
  <c r="F70" i="41"/>
  <c r="J70" i="40"/>
  <c r="J70" i="41"/>
  <c r="R70" i="40"/>
  <c r="F71" i="41"/>
  <c r="J71" i="40"/>
  <c r="J71" i="41"/>
  <c r="R71" i="40"/>
  <c r="F72" i="41"/>
  <c r="J72" i="40"/>
  <c r="J72" i="41"/>
  <c r="R72" i="40"/>
  <c r="F73" i="41"/>
  <c r="J73" i="40"/>
  <c r="J73" i="41"/>
  <c r="R73" i="40"/>
  <c r="F74" i="41"/>
  <c r="J74" i="40"/>
  <c r="J74" i="41"/>
  <c r="R74" i="40"/>
  <c r="N75" i="40"/>
  <c r="H75" i="41"/>
  <c r="N76" i="40"/>
  <c r="H76" i="41"/>
  <c r="N77" i="40"/>
  <c r="H77" i="41"/>
  <c r="N78" i="40"/>
  <c r="H78" i="41"/>
  <c r="N79" i="40"/>
  <c r="H79" i="41"/>
  <c r="N80" i="40"/>
  <c r="H80" i="41"/>
  <c r="N81" i="40"/>
  <c r="H81" i="41"/>
  <c r="N82" i="40"/>
  <c r="H82" i="41"/>
  <c r="N83" i="40"/>
  <c r="H83" i="41"/>
  <c r="N84" i="40"/>
  <c r="H84" i="41"/>
  <c r="N85" i="40"/>
  <c r="H85" i="41"/>
  <c r="N86" i="40"/>
  <c r="H86" i="41"/>
  <c r="N87" i="40"/>
  <c r="H87" i="41"/>
  <c r="N88" i="40"/>
  <c r="H88" i="41"/>
  <c r="N89" i="40"/>
  <c r="H89" i="41"/>
  <c r="N90" i="40"/>
  <c r="H90" i="41"/>
  <c r="N91" i="40"/>
  <c r="H91" i="41"/>
  <c r="N92" i="40"/>
  <c r="H92" i="41"/>
  <c r="N93" i="40"/>
  <c r="H93" i="41"/>
  <c r="N94" i="40"/>
  <c r="H94" i="41"/>
  <c r="N95" i="40"/>
  <c r="H95" i="41"/>
  <c r="F15" i="38"/>
  <c r="D15" i="39"/>
  <c r="J15" i="38"/>
  <c r="F15" i="39"/>
  <c r="N15" i="38"/>
  <c r="H15" i="39"/>
  <c r="R15" i="38"/>
  <c r="J15" i="39"/>
  <c r="D16" i="38"/>
  <c r="C16" i="39"/>
  <c r="H16" i="38"/>
  <c r="E16" i="39"/>
  <c r="L16" i="38"/>
  <c r="G16" i="39"/>
  <c r="P16" i="38"/>
  <c r="I16" i="39"/>
  <c r="T16" i="38"/>
  <c r="K16" i="39"/>
  <c r="F17" i="38"/>
  <c r="D17" i="39"/>
  <c r="J17" i="38"/>
  <c r="F17" i="39"/>
  <c r="N17" i="38"/>
  <c r="H17" i="39"/>
  <c r="R17" i="38"/>
  <c r="J17" i="39"/>
  <c r="D18" i="38"/>
  <c r="C18" i="39"/>
  <c r="H18" i="38"/>
  <c r="E18" i="39"/>
  <c r="L18" i="38"/>
  <c r="G18" i="39"/>
  <c r="P18" i="38"/>
  <c r="I18" i="39"/>
  <c r="T18" i="38"/>
  <c r="K18" i="39"/>
  <c r="F19" i="38"/>
  <c r="D19" i="39"/>
  <c r="J19" i="38"/>
  <c r="F19" i="39"/>
  <c r="N19" i="38"/>
  <c r="H19" i="39"/>
  <c r="R19" i="38"/>
  <c r="J19" i="39"/>
  <c r="D20" i="38"/>
  <c r="C20" i="39"/>
  <c r="H20" i="38"/>
  <c r="E20" i="39"/>
  <c r="L20" i="38"/>
  <c r="G20" i="39"/>
  <c r="P20" i="38"/>
  <c r="I20" i="39"/>
  <c r="T20" i="38"/>
  <c r="K20" i="39"/>
  <c r="F21" i="38"/>
  <c r="D21" i="39"/>
  <c r="J21" i="38"/>
  <c r="F21" i="39"/>
  <c r="N21" i="38"/>
  <c r="H21" i="39"/>
  <c r="R21" i="38"/>
  <c r="J21" i="39"/>
  <c r="D22" i="38"/>
  <c r="C22" i="39"/>
  <c r="H22" i="38"/>
  <c r="E22" i="39"/>
  <c r="L22" i="38"/>
  <c r="G22" i="39"/>
  <c r="P22" i="38"/>
  <c r="I22" i="39"/>
  <c r="T22" i="38"/>
  <c r="K22" i="39"/>
  <c r="F23" i="38"/>
  <c r="D23" i="39"/>
  <c r="J23" i="38"/>
  <c r="F23" i="39"/>
  <c r="N23" i="38"/>
  <c r="H23" i="39"/>
  <c r="R23" i="38"/>
  <c r="J23" i="39"/>
  <c r="D24" i="38"/>
  <c r="C24" i="39"/>
  <c r="H24" i="38"/>
  <c r="E24" i="39"/>
  <c r="L24" i="38"/>
  <c r="G24" i="39"/>
  <c r="P24" i="38"/>
  <c r="I24" i="39"/>
  <c r="T24" i="38"/>
  <c r="K24" i="39"/>
  <c r="F25" i="38"/>
  <c r="D25" i="39"/>
  <c r="J25" i="38"/>
  <c r="F25" i="39"/>
  <c r="N25" i="38"/>
  <c r="H25" i="39"/>
  <c r="R25" i="38"/>
  <c r="J25" i="39"/>
  <c r="D26" i="38"/>
  <c r="C26" i="39"/>
  <c r="H26" i="38"/>
  <c r="E26" i="39"/>
  <c r="L26" i="38"/>
  <c r="G26" i="39"/>
  <c r="P26" i="38"/>
  <c r="I26" i="39"/>
  <c r="T26" i="38"/>
  <c r="K26" i="39"/>
  <c r="F27" i="38"/>
  <c r="D27" i="39"/>
  <c r="J27" i="38"/>
  <c r="F27" i="39"/>
  <c r="N27" i="38"/>
  <c r="H27" i="39"/>
  <c r="R27" i="38"/>
  <c r="J27" i="39"/>
  <c r="D28" i="38"/>
  <c r="C28" i="39"/>
  <c r="H28" i="38"/>
  <c r="E28" i="39"/>
  <c r="L28" i="38"/>
  <c r="G28" i="39"/>
  <c r="P28" i="38"/>
  <c r="I28" i="39"/>
  <c r="T28" i="38"/>
  <c r="K28" i="39"/>
  <c r="F29" i="38"/>
  <c r="D29" i="39"/>
  <c r="J29" i="38"/>
  <c r="F29" i="39"/>
  <c r="N29" i="38"/>
  <c r="H29" i="39"/>
  <c r="R29" i="38"/>
  <c r="J29" i="39"/>
  <c r="D30" i="38"/>
  <c r="C30" i="39"/>
  <c r="H30" i="38"/>
  <c r="E30" i="39"/>
  <c r="L30" i="38"/>
  <c r="G30" i="39"/>
  <c r="P30" i="38"/>
  <c r="I30" i="39"/>
  <c r="T30" i="38"/>
  <c r="K30" i="39"/>
  <c r="F31" i="38"/>
  <c r="D31" i="39"/>
  <c r="J31" i="38"/>
  <c r="F31" i="39"/>
  <c r="N31" i="38"/>
  <c r="H31" i="39"/>
  <c r="R31" i="38"/>
  <c r="J31" i="39"/>
  <c r="D32" i="38"/>
  <c r="C32" i="39"/>
  <c r="H32" i="38"/>
  <c r="E32" i="39"/>
  <c r="L32" i="38"/>
  <c r="G32" i="39"/>
  <c r="P32" i="38"/>
  <c r="I32" i="39"/>
  <c r="T32" i="38"/>
  <c r="K32" i="39"/>
  <c r="F33" i="38"/>
  <c r="D33" i="39"/>
  <c r="J33" i="38"/>
  <c r="F33" i="39"/>
  <c r="N33" i="38"/>
  <c r="H33" i="39"/>
  <c r="R33" i="38"/>
  <c r="J33" i="39"/>
  <c r="D34" i="38"/>
  <c r="C34" i="39"/>
  <c r="H34" i="38"/>
  <c r="E34" i="39"/>
  <c r="L34" i="38"/>
  <c r="G34" i="39"/>
  <c r="P34" i="38"/>
  <c r="I34" i="39"/>
  <c r="T34" i="38"/>
  <c r="K34" i="39"/>
  <c r="F35" i="38"/>
  <c r="D35" i="39"/>
  <c r="J35" i="38"/>
  <c r="F35" i="39"/>
  <c r="N35" i="38"/>
  <c r="H35" i="39"/>
  <c r="R35" i="38"/>
  <c r="J35" i="39"/>
  <c r="D36" i="38"/>
  <c r="C36" i="39"/>
  <c r="H36" i="38"/>
  <c r="E36" i="39"/>
  <c r="L36" i="38"/>
  <c r="G36" i="39"/>
  <c r="P36" i="38"/>
  <c r="I36" i="39"/>
  <c r="T36" i="38"/>
  <c r="K36" i="39"/>
  <c r="F37" i="38"/>
  <c r="D37" i="39"/>
  <c r="J37" i="38"/>
  <c r="F37" i="39"/>
  <c r="N37" i="38"/>
  <c r="H37" i="39"/>
  <c r="R37" i="38"/>
  <c r="J37" i="39"/>
  <c r="D38" i="38"/>
  <c r="C38" i="39"/>
  <c r="H38" i="38"/>
  <c r="E38" i="39"/>
  <c r="L38" i="38"/>
  <c r="G38" i="39"/>
  <c r="P38" i="38"/>
  <c r="I38" i="39"/>
  <c r="T38" i="38"/>
  <c r="K38" i="39"/>
  <c r="F39" i="38"/>
  <c r="D39" i="39"/>
  <c r="J39" i="38"/>
  <c r="F39" i="39"/>
  <c r="N39" i="38"/>
  <c r="H39" i="39"/>
  <c r="R39" i="38"/>
  <c r="J39" i="39"/>
  <c r="D40" i="38"/>
  <c r="C40" i="39"/>
  <c r="H40" i="38"/>
  <c r="E40" i="39"/>
  <c r="L40" i="38"/>
  <c r="G40" i="39"/>
  <c r="P40" i="38"/>
  <c r="I40" i="39"/>
  <c r="T40" i="38"/>
  <c r="K40" i="39"/>
  <c r="F41" i="38"/>
  <c r="D41" i="39"/>
  <c r="J41" i="38"/>
  <c r="F41" i="39"/>
  <c r="N41" i="38"/>
  <c r="H41" i="39"/>
  <c r="R41" i="38"/>
  <c r="J41" i="39"/>
  <c r="D42" i="38"/>
  <c r="C42" i="39"/>
  <c r="H42" i="38"/>
  <c r="E42" i="39"/>
  <c r="L42" i="38"/>
  <c r="G42" i="39"/>
  <c r="P42" i="38"/>
  <c r="I42" i="39"/>
  <c r="T42" i="38"/>
  <c r="K42" i="39"/>
  <c r="F43" i="38"/>
  <c r="D43" i="39"/>
  <c r="J43" i="38"/>
  <c r="F43" i="39"/>
  <c r="N43" i="38"/>
  <c r="H43" i="39"/>
  <c r="R43" i="38"/>
  <c r="J43" i="39"/>
  <c r="D44" i="38"/>
  <c r="C44" i="39"/>
  <c r="H44" i="38"/>
  <c r="E44" i="39"/>
  <c r="L44" i="38"/>
  <c r="G44" i="39"/>
  <c r="P44" i="38"/>
  <c r="I44" i="39"/>
  <c r="T44" i="38"/>
  <c r="K44" i="39"/>
  <c r="F45" i="38"/>
  <c r="D45" i="39"/>
  <c r="J45" i="38"/>
  <c r="F45" i="39"/>
  <c r="N45" i="38"/>
  <c r="H45" i="39"/>
  <c r="R45" i="38"/>
  <c r="J45" i="39"/>
  <c r="D46" i="38"/>
  <c r="C46" i="39"/>
  <c r="H46" i="38"/>
  <c r="E46" i="39"/>
  <c r="L46" i="38"/>
  <c r="G46" i="39"/>
  <c r="P46" i="38"/>
  <c r="I46" i="39"/>
  <c r="T46" i="38"/>
  <c r="K46" i="39"/>
  <c r="F47" i="38"/>
  <c r="D47" i="39"/>
  <c r="J47" i="38"/>
  <c r="F47" i="39"/>
  <c r="N47" i="38"/>
  <c r="H47" i="39"/>
  <c r="R47" i="38"/>
  <c r="J47" i="39"/>
  <c r="D48" i="38"/>
  <c r="C48" i="39"/>
  <c r="H48" i="38"/>
  <c r="E48" i="39"/>
  <c r="L48" i="38"/>
  <c r="G48" i="39"/>
  <c r="P48" i="38"/>
  <c r="I48" i="39"/>
  <c r="T48" i="38"/>
  <c r="K48" i="39"/>
  <c r="F49" i="38"/>
  <c r="D49" i="39"/>
  <c r="J49" i="38"/>
  <c r="F49" i="39"/>
  <c r="N49" i="38"/>
  <c r="H49" i="39"/>
  <c r="R49" i="38"/>
  <c r="J49" i="39"/>
  <c r="D50" i="38"/>
  <c r="C50" i="39"/>
  <c r="H50" i="38"/>
  <c r="E50" i="39"/>
  <c r="L50" i="38"/>
  <c r="G50" i="39"/>
  <c r="P50" i="38"/>
  <c r="I50" i="39"/>
  <c r="T50" i="38"/>
  <c r="K50" i="39"/>
  <c r="F51" i="38"/>
  <c r="D51" i="39"/>
  <c r="J51" i="38"/>
  <c r="F51" i="39"/>
  <c r="N51" i="38"/>
  <c r="H51" i="39"/>
  <c r="R51" i="38"/>
  <c r="J51" i="39"/>
  <c r="D52" i="38"/>
  <c r="C52" i="39"/>
  <c r="H52" i="38"/>
  <c r="E52" i="39"/>
  <c r="L52" i="38"/>
  <c r="G52" i="39"/>
  <c r="P52" i="38"/>
  <c r="I52" i="39"/>
  <c r="T52" i="38"/>
  <c r="K52" i="39"/>
  <c r="F53" i="38"/>
  <c r="D53" i="39"/>
  <c r="J53" i="38"/>
  <c r="F53" i="39"/>
  <c r="N53" i="38"/>
  <c r="H53" i="39"/>
  <c r="R53" i="38"/>
  <c r="J53" i="39"/>
  <c r="D54" i="38"/>
  <c r="C54" i="39"/>
  <c r="H54" i="38"/>
  <c r="E54" i="39"/>
  <c r="L54" i="38"/>
  <c r="G54" i="39"/>
  <c r="P54" i="38"/>
  <c r="I54" i="39"/>
  <c r="T54" i="38"/>
  <c r="K54" i="39"/>
  <c r="F55" i="38"/>
  <c r="D55" i="39"/>
  <c r="J55" i="38"/>
  <c r="F55" i="39"/>
  <c r="N55" i="38"/>
  <c r="H55" i="39"/>
  <c r="R55" i="38"/>
  <c r="J55" i="39"/>
  <c r="D56" i="38"/>
  <c r="C56" i="39"/>
  <c r="H56" i="38"/>
  <c r="E56" i="39"/>
  <c r="L56" i="38"/>
  <c r="G56" i="39"/>
  <c r="P56" i="38"/>
  <c r="I56" i="39"/>
  <c r="T56" i="38"/>
  <c r="K56" i="39"/>
  <c r="F57" i="38"/>
  <c r="D57" i="39"/>
  <c r="J57" i="38"/>
  <c r="F57" i="39"/>
  <c r="N57" i="38"/>
  <c r="H57" i="39"/>
  <c r="R57" i="38"/>
  <c r="J57" i="39"/>
  <c r="D58" i="38"/>
  <c r="C58" i="39"/>
  <c r="H58" i="38"/>
  <c r="E58" i="39"/>
  <c r="L58" i="38"/>
  <c r="G58" i="39"/>
  <c r="P58" i="38"/>
  <c r="I58" i="39"/>
  <c r="T58" i="38"/>
  <c r="K58" i="39"/>
  <c r="F59" i="38"/>
  <c r="D59" i="39"/>
  <c r="J59" i="38"/>
  <c r="F59" i="39"/>
  <c r="N59" i="38"/>
  <c r="H59" i="39"/>
  <c r="R59" i="38"/>
  <c r="J59" i="39"/>
  <c r="D60" i="38"/>
  <c r="C60" i="39"/>
  <c r="H60" i="38"/>
  <c r="E60" i="39"/>
  <c r="L60" i="38"/>
  <c r="G60" i="39"/>
  <c r="P60" i="38"/>
  <c r="I60" i="39"/>
  <c r="T60" i="38"/>
  <c r="K60" i="39"/>
  <c r="F61" i="38"/>
  <c r="D61" i="39"/>
  <c r="J61" i="38"/>
  <c r="F61" i="39"/>
  <c r="N61" i="38"/>
  <c r="H61" i="39"/>
  <c r="R61" i="38"/>
  <c r="J61" i="39"/>
  <c r="D62" i="38"/>
  <c r="C62" i="39"/>
  <c r="H62" i="38"/>
  <c r="E62" i="39"/>
  <c r="L62" i="38"/>
  <c r="G62" i="39"/>
  <c r="P62" i="38"/>
  <c r="I62" i="39"/>
  <c r="T62" i="38"/>
  <c r="K62" i="39"/>
  <c r="F63" i="38"/>
  <c r="D63" i="39"/>
  <c r="J63" i="38"/>
  <c r="F63" i="39"/>
  <c r="N63" i="38"/>
  <c r="H63" i="39"/>
  <c r="R63" i="38"/>
  <c r="J63" i="39"/>
  <c r="D64" i="38"/>
  <c r="C64" i="39"/>
  <c r="H64" i="38"/>
  <c r="E64" i="39"/>
  <c r="L64" i="38"/>
  <c r="G64" i="39"/>
  <c r="P64" i="38"/>
  <c r="I64" i="39"/>
  <c r="T64" i="38"/>
  <c r="K64" i="39"/>
  <c r="F65" i="38"/>
  <c r="D65" i="39"/>
  <c r="J65" i="38"/>
  <c r="F65" i="39"/>
  <c r="N65" i="38"/>
  <c r="H65" i="39"/>
  <c r="R65" i="38"/>
  <c r="J65" i="39"/>
  <c r="D66" i="38"/>
  <c r="C66" i="39"/>
  <c r="H66" i="38"/>
  <c r="E66" i="39"/>
  <c r="L66" i="38"/>
  <c r="G66" i="39"/>
  <c r="P66" i="38"/>
  <c r="I66" i="39"/>
  <c r="T66" i="38"/>
  <c r="K66" i="39"/>
  <c r="F67" i="38"/>
  <c r="D67" i="39"/>
  <c r="J67" i="38"/>
  <c r="F67" i="39"/>
  <c r="N67" i="38"/>
  <c r="H67" i="39"/>
  <c r="R67" i="38"/>
  <c r="J67" i="39"/>
  <c r="D68" i="38"/>
  <c r="C68" i="39"/>
  <c r="H68" i="38"/>
  <c r="E68" i="39"/>
  <c r="L68" i="38"/>
  <c r="G68" i="39"/>
  <c r="P68" i="38"/>
  <c r="I68" i="39"/>
  <c r="T68" i="38"/>
  <c r="K68" i="39"/>
  <c r="F69" i="38"/>
  <c r="D69" i="39"/>
  <c r="J69" i="38"/>
  <c r="F69" i="39"/>
  <c r="N69" i="38"/>
  <c r="H69" i="39"/>
  <c r="R69" i="38"/>
  <c r="J69" i="39"/>
  <c r="D70" i="38"/>
  <c r="C70" i="39"/>
  <c r="H70" i="38"/>
  <c r="E70" i="39"/>
  <c r="L70" i="38"/>
  <c r="G70" i="39"/>
  <c r="P70" i="38"/>
  <c r="I70" i="39"/>
  <c r="T70" i="38"/>
  <c r="K70" i="39"/>
  <c r="F71" i="38"/>
  <c r="D71" i="39"/>
  <c r="J71" i="38"/>
  <c r="F71" i="39"/>
  <c r="N71" i="38"/>
  <c r="H71" i="39"/>
  <c r="R71" i="38"/>
  <c r="J71" i="39"/>
  <c r="D72" i="38"/>
  <c r="C72" i="39"/>
  <c r="H72" i="38"/>
  <c r="E72" i="39"/>
  <c r="L72" i="38"/>
  <c r="G72" i="39"/>
  <c r="P72" i="38"/>
  <c r="I72" i="39"/>
  <c r="T72" i="38"/>
  <c r="K72" i="39"/>
  <c r="F73" i="38"/>
  <c r="D73" i="39"/>
  <c r="J73" i="38"/>
  <c r="F73" i="39"/>
  <c r="N73" i="38"/>
  <c r="H73" i="39"/>
  <c r="R73" i="38"/>
  <c r="J73" i="39"/>
  <c r="D74" i="38"/>
  <c r="C74" i="39"/>
  <c r="H74" i="38"/>
  <c r="E74" i="39"/>
  <c r="L74" i="38"/>
  <c r="G74" i="39"/>
  <c r="P74" i="38"/>
  <c r="I74" i="39"/>
  <c r="T74" i="38"/>
  <c r="K74" i="39"/>
  <c r="F75" i="38"/>
  <c r="D75" i="39"/>
  <c r="J75" i="38"/>
  <c r="F75" i="39"/>
  <c r="N75" i="38"/>
  <c r="H75" i="39"/>
  <c r="R75" i="38"/>
  <c r="J75" i="39"/>
  <c r="D76" i="38"/>
  <c r="C76" i="39"/>
  <c r="H76" i="38"/>
  <c r="E76" i="39"/>
  <c r="L76" i="38"/>
  <c r="G76" i="39"/>
  <c r="P76" i="38"/>
  <c r="I76" i="39"/>
  <c r="T76" i="38"/>
  <c r="K76" i="39"/>
  <c r="F77" i="38"/>
  <c r="D77" i="39"/>
  <c r="J77" i="38"/>
  <c r="F77" i="39"/>
  <c r="N77" i="38"/>
  <c r="H77" i="39"/>
  <c r="R77" i="38"/>
  <c r="J77" i="39"/>
  <c r="D78" i="38"/>
  <c r="C78" i="39"/>
  <c r="H78" i="38"/>
  <c r="E78" i="39"/>
  <c r="L78" i="38"/>
  <c r="G78" i="39"/>
  <c r="P78" i="38"/>
  <c r="I78" i="39"/>
  <c r="T78" i="38"/>
  <c r="K78" i="39"/>
  <c r="F79" i="38"/>
  <c r="D79" i="39"/>
  <c r="J79" i="38"/>
  <c r="F79" i="39"/>
  <c r="N79" i="38"/>
  <c r="H79" i="39"/>
  <c r="R79" i="38"/>
  <c r="J79" i="39"/>
  <c r="D80" i="38"/>
  <c r="C80" i="39"/>
  <c r="H80" i="38"/>
  <c r="E80" i="39"/>
  <c r="L80" i="38"/>
  <c r="G80" i="39"/>
  <c r="P80" i="38"/>
  <c r="I80" i="39"/>
  <c r="T80" i="38"/>
  <c r="K80" i="39"/>
  <c r="F81" i="38"/>
  <c r="D81" i="39"/>
  <c r="J81" i="38"/>
  <c r="F81" i="39"/>
  <c r="N81" i="38"/>
  <c r="H81" i="39"/>
  <c r="R81" i="38"/>
  <c r="J81" i="39"/>
  <c r="D82" i="38"/>
  <c r="C82" i="39"/>
  <c r="H82" i="38"/>
  <c r="E82" i="39"/>
  <c r="L82" i="38"/>
  <c r="G82" i="39"/>
  <c r="P82" i="38"/>
  <c r="I82" i="39"/>
  <c r="T82" i="38"/>
  <c r="K82" i="39"/>
  <c r="F83" i="38"/>
  <c r="D83" i="39"/>
  <c r="J83" i="38"/>
  <c r="F83" i="39"/>
  <c r="N83" i="38"/>
  <c r="H83" i="39"/>
  <c r="R83" i="38"/>
  <c r="J83" i="39"/>
  <c r="D84" i="38"/>
  <c r="C84" i="39"/>
  <c r="H84" i="38"/>
  <c r="E84" i="39"/>
  <c r="L84" i="38"/>
  <c r="G84" i="39"/>
  <c r="P84" i="38"/>
  <c r="I84" i="39"/>
  <c r="T84" i="38"/>
  <c r="K84" i="39"/>
  <c r="F85" i="38"/>
  <c r="D85" i="39"/>
  <c r="J85" i="38"/>
  <c r="F85" i="39"/>
  <c r="N85" i="38"/>
  <c r="H85" i="39"/>
  <c r="R85" i="38"/>
  <c r="J85" i="39"/>
  <c r="D86" i="38"/>
  <c r="C86" i="39"/>
  <c r="H86" i="38"/>
  <c r="E86" i="39"/>
  <c r="L86" i="38"/>
  <c r="G86" i="39"/>
  <c r="P86" i="38"/>
  <c r="I86" i="39"/>
  <c r="T86" i="38"/>
  <c r="K86" i="39"/>
  <c r="F87" i="38"/>
  <c r="D87" i="39"/>
  <c r="J87" i="38"/>
  <c r="F87" i="39"/>
  <c r="N87" i="38"/>
  <c r="H87" i="39"/>
  <c r="R87" i="38"/>
  <c r="J87" i="39"/>
  <c r="D88" i="38"/>
  <c r="C88" i="39"/>
  <c r="H88" i="38"/>
  <c r="E88" i="39"/>
  <c r="L88" i="38"/>
  <c r="G88" i="39"/>
  <c r="P88" i="38"/>
  <c r="I88" i="39"/>
  <c r="T88" i="38"/>
  <c r="K88" i="39"/>
  <c r="F89" i="38"/>
  <c r="D89" i="39"/>
  <c r="J89" i="38"/>
  <c r="F89" i="39"/>
  <c r="N89" i="38"/>
  <c r="H89" i="39"/>
  <c r="R89" i="38"/>
  <c r="J89" i="39"/>
  <c r="D90" i="38"/>
  <c r="C90" i="39"/>
  <c r="H90" i="38"/>
  <c r="E90" i="39"/>
  <c r="L90" i="38"/>
  <c r="G90" i="39"/>
  <c r="P90" i="38"/>
  <c r="I90" i="39"/>
  <c r="T90" i="38"/>
  <c r="K90" i="39"/>
  <c r="F91" i="38"/>
  <c r="D91" i="39"/>
  <c r="J91" i="38"/>
  <c r="F91" i="39"/>
  <c r="N91" i="38"/>
  <c r="H91" i="39"/>
  <c r="R91" i="38"/>
  <c r="J91" i="39"/>
  <c r="D92" i="38"/>
  <c r="C92" i="39"/>
  <c r="H92" i="38"/>
  <c r="E92" i="39"/>
  <c r="L92" i="38"/>
  <c r="G92" i="39"/>
  <c r="P92" i="38"/>
  <c r="I92" i="39"/>
  <c r="T92" i="38"/>
  <c r="K92" i="39"/>
  <c r="F93" i="38"/>
  <c r="D93" i="39"/>
  <c r="J93" i="38"/>
  <c r="F93" i="39"/>
  <c r="N93" i="38"/>
  <c r="H93" i="39"/>
  <c r="R93" i="38"/>
  <c r="J93" i="39"/>
  <c r="D94" i="38"/>
  <c r="C94" i="39"/>
  <c r="H94" i="38"/>
  <c r="E94" i="39"/>
  <c r="L94" i="38"/>
  <c r="G94" i="39"/>
  <c r="P94" i="38"/>
  <c r="I94" i="39"/>
  <c r="T94" i="38"/>
  <c r="K94" i="39"/>
  <c r="F95" i="38"/>
  <c r="D95" i="39"/>
  <c r="J95" i="38"/>
  <c r="F95" i="39"/>
  <c r="N95" i="38"/>
  <c r="H95" i="39"/>
  <c r="R95" i="38"/>
  <c r="J95" i="39"/>
  <c r="D96" i="38"/>
  <c r="C96" i="39"/>
  <c r="H96" i="38"/>
  <c r="E96" i="39"/>
  <c r="L96" i="38"/>
  <c r="G96" i="39"/>
  <c r="P96" i="38"/>
  <c r="I96" i="39"/>
  <c r="T96" i="38"/>
  <c r="K96" i="39"/>
  <c r="F97" i="38"/>
  <c r="D97" i="39"/>
  <c r="J97" i="38"/>
  <c r="F97" i="39"/>
  <c r="N97" i="38"/>
  <c r="H97" i="39"/>
  <c r="R97" i="38"/>
  <c r="J97" i="39"/>
  <c r="D98" i="38"/>
  <c r="C98" i="39"/>
  <c r="H98" i="38"/>
  <c r="E98" i="39"/>
  <c r="L98" i="38"/>
  <c r="G98" i="39"/>
  <c r="P98" i="38"/>
  <c r="I98" i="39"/>
  <c r="T98" i="38"/>
  <c r="K98" i="39"/>
  <c r="F99" i="38"/>
  <c r="D99" i="39"/>
  <c r="J99" i="38"/>
  <c r="F99" i="39"/>
  <c r="N99" i="38"/>
  <c r="H99" i="39"/>
  <c r="R99" i="38"/>
  <c r="J99" i="39"/>
  <c r="D100" i="38"/>
  <c r="C100" i="39"/>
  <c r="H100" i="38"/>
  <c r="E100" i="39"/>
  <c r="L100" i="38"/>
  <c r="G100" i="39"/>
  <c r="P100" i="38"/>
  <c r="I100" i="39"/>
  <c r="T100" i="38"/>
  <c r="K100" i="39"/>
  <c r="F101" i="38"/>
  <c r="D101" i="39"/>
  <c r="J101" i="38"/>
  <c r="F101" i="39"/>
  <c r="N101" i="38"/>
  <c r="H101" i="39"/>
  <c r="R101" i="38"/>
  <c r="J101" i="39"/>
  <c r="D102" i="38"/>
  <c r="C102" i="39"/>
  <c r="H102" i="38"/>
  <c r="E102" i="39"/>
  <c r="L102" i="38"/>
  <c r="G102" i="39"/>
  <c r="P102" i="38"/>
  <c r="I102" i="39"/>
  <c r="T102" i="38"/>
  <c r="K102" i="39"/>
  <c r="F103" i="38"/>
  <c r="D103" i="39"/>
  <c r="J103" i="38"/>
  <c r="F103" i="39"/>
  <c r="N103" i="38"/>
  <c r="H103" i="39"/>
  <c r="R103" i="38"/>
  <c r="J103" i="39"/>
  <c r="D104" i="38"/>
  <c r="C104" i="39"/>
  <c r="H104" i="38"/>
  <c r="E104" i="39"/>
  <c r="L104" i="38"/>
  <c r="G104" i="39"/>
  <c r="P104" i="38"/>
  <c r="I104" i="39"/>
  <c r="T104" i="38"/>
  <c r="K104" i="39"/>
  <c r="F105" i="38"/>
  <c r="D105" i="39"/>
  <c r="J105" i="38"/>
  <c r="F105" i="39"/>
  <c r="N105" i="38"/>
  <c r="H105" i="39"/>
  <c r="R105" i="38"/>
  <c r="J105" i="39"/>
  <c r="D7" i="41"/>
  <c r="F7" i="40"/>
  <c r="F7" i="41"/>
  <c r="J7" i="40"/>
  <c r="H7" i="41"/>
  <c r="N7" i="40"/>
  <c r="J7" i="41"/>
  <c r="R7" i="40"/>
  <c r="D8" i="41"/>
  <c r="F8" i="40"/>
  <c r="F8" i="41"/>
  <c r="J8" i="40"/>
  <c r="H8" i="41"/>
  <c r="N8" i="40"/>
  <c r="J8" i="41"/>
  <c r="R8" i="40"/>
  <c r="D9" i="41"/>
  <c r="F9" i="40"/>
  <c r="F9" i="41"/>
  <c r="J9" i="40"/>
  <c r="H9" i="41"/>
  <c r="N9" i="40"/>
  <c r="J9" i="41"/>
  <c r="R9" i="40"/>
  <c r="D10" i="41"/>
  <c r="F10" i="40"/>
  <c r="F10" i="41"/>
  <c r="J10" i="40"/>
  <c r="H10" i="41"/>
  <c r="N10" i="40"/>
  <c r="J10" i="41"/>
  <c r="R10" i="40"/>
  <c r="D11" i="41"/>
  <c r="F11" i="40"/>
  <c r="F11" i="41"/>
  <c r="J11" i="40"/>
  <c r="H11" i="41"/>
  <c r="N11" i="40"/>
  <c r="J11" i="41"/>
  <c r="R11" i="40"/>
  <c r="D12" i="41"/>
  <c r="F12" i="40"/>
  <c r="F12" i="41"/>
  <c r="J12" i="40"/>
  <c r="H12" i="41"/>
  <c r="N12" i="40"/>
  <c r="J12" i="41"/>
  <c r="R12" i="40"/>
  <c r="C14" i="41"/>
  <c r="D14" i="40"/>
  <c r="G14" i="41"/>
  <c r="L14" i="40"/>
  <c r="C15" i="41"/>
  <c r="D15" i="40"/>
  <c r="G15" i="41"/>
  <c r="L15" i="40"/>
  <c r="C16" i="41"/>
  <c r="D16" i="40"/>
  <c r="G16" i="41"/>
  <c r="L16" i="40"/>
  <c r="C17" i="41"/>
  <c r="D17" i="40"/>
  <c r="G17" i="41"/>
  <c r="L17" i="40"/>
  <c r="C18" i="41"/>
  <c r="D18" i="40"/>
  <c r="G18" i="41"/>
  <c r="L18" i="40"/>
  <c r="C19" i="41"/>
  <c r="D19" i="40"/>
  <c r="G19" i="41"/>
  <c r="L19" i="40"/>
  <c r="C20" i="41"/>
  <c r="D20" i="40"/>
  <c r="G20" i="41"/>
  <c r="L20" i="40"/>
  <c r="C21" i="41"/>
  <c r="D21" i="40"/>
  <c r="G21" i="41"/>
  <c r="L21" i="40"/>
  <c r="C22" i="41"/>
  <c r="D22" i="40"/>
  <c r="G22" i="41"/>
  <c r="L22" i="40"/>
  <c r="C23" i="41"/>
  <c r="D23" i="40"/>
  <c r="G23" i="41"/>
  <c r="L23" i="40"/>
  <c r="C24" i="41"/>
  <c r="D24" i="40"/>
  <c r="G24" i="41"/>
  <c r="L24" i="40"/>
  <c r="C25" i="41"/>
  <c r="D25" i="40"/>
  <c r="G25" i="41"/>
  <c r="L25" i="40"/>
  <c r="C26" i="41"/>
  <c r="D26" i="40"/>
  <c r="G26" i="41"/>
  <c r="L26" i="40"/>
  <c r="C27" i="41"/>
  <c r="D27" i="40"/>
  <c r="G27" i="41"/>
  <c r="L27" i="40"/>
  <c r="C28" i="41"/>
  <c r="D28" i="40"/>
  <c r="G28" i="41"/>
  <c r="L28" i="40"/>
  <c r="C29" i="41"/>
  <c r="D29" i="40"/>
  <c r="G29" i="41"/>
  <c r="L29" i="40"/>
  <c r="C30" i="41"/>
  <c r="D30" i="40"/>
  <c r="G30" i="41"/>
  <c r="L30" i="40"/>
  <c r="C31" i="41"/>
  <c r="D31" i="40"/>
  <c r="G31" i="41"/>
  <c r="L31" i="40"/>
  <c r="C32" i="41"/>
  <c r="D32" i="40"/>
  <c r="G32" i="41"/>
  <c r="L32" i="40"/>
  <c r="C33" i="41"/>
  <c r="D33" i="40"/>
  <c r="G33" i="41"/>
  <c r="L33" i="40"/>
  <c r="C34" i="41"/>
  <c r="D34" i="40"/>
  <c r="G34" i="41"/>
  <c r="L34" i="40"/>
  <c r="C35" i="41"/>
  <c r="D35" i="40"/>
  <c r="G35" i="41"/>
  <c r="L35" i="40"/>
  <c r="C36" i="41"/>
  <c r="D36" i="40"/>
  <c r="G36" i="41"/>
  <c r="L36" i="40"/>
  <c r="C37" i="41"/>
  <c r="D37" i="40"/>
  <c r="G37" i="41"/>
  <c r="L37" i="40"/>
  <c r="C38" i="41"/>
  <c r="D38" i="40"/>
  <c r="G38" i="41"/>
  <c r="L38" i="40"/>
  <c r="C39" i="41"/>
  <c r="D39" i="40"/>
  <c r="G39" i="41"/>
  <c r="L39" i="40"/>
  <c r="C40" i="41"/>
  <c r="D40" i="40"/>
  <c r="G40" i="41"/>
  <c r="L40" i="40"/>
  <c r="C41" i="41"/>
  <c r="D41" i="40"/>
  <c r="G41" i="41"/>
  <c r="L41" i="40"/>
  <c r="C42" i="41"/>
  <c r="D42" i="40"/>
  <c r="G42" i="41"/>
  <c r="L42" i="40"/>
  <c r="C43" i="41"/>
  <c r="D43" i="40"/>
  <c r="G43" i="41"/>
  <c r="L43" i="40"/>
  <c r="C44" i="41"/>
  <c r="D44" i="40"/>
  <c r="G44" i="41"/>
  <c r="L44" i="40"/>
  <c r="C45" i="41"/>
  <c r="D45" i="40"/>
  <c r="G45" i="41"/>
  <c r="L45" i="40"/>
  <c r="C46" i="41"/>
  <c r="D46" i="40"/>
  <c r="G46" i="41"/>
  <c r="L46" i="40"/>
  <c r="C47" i="41"/>
  <c r="D47" i="40"/>
  <c r="G47" i="41"/>
  <c r="L47" i="40"/>
  <c r="C48" i="41"/>
  <c r="D48" i="40"/>
  <c r="G48" i="41"/>
  <c r="L48" i="40"/>
  <c r="C49" i="41"/>
  <c r="D49" i="40"/>
  <c r="G49" i="41"/>
  <c r="L49" i="40"/>
  <c r="C50" i="41"/>
  <c r="D50" i="40"/>
  <c r="G50" i="41"/>
  <c r="L50" i="40"/>
  <c r="C51" i="41"/>
  <c r="D51" i="40"/>
  <c r="G51" i="41"/>
  <c r="L51" i="40"/>
  <c r="C52" i="41"/>
  <c r="D52" i="40"/>
  <c r="G52" i="41"/>
  <c r="L52" i="40"/>
  <c r="C53" i="41"/>
  <c r="D53" i="40"/>
  <c r="G53" i="41"/>
  <c r="L53" i="40"/>
  <c r="C54" i="41"/>
  <c r="D54" i="40"/>
  <c r="G54" i="41"/>
  <c r="L54" i="40"/>
  <c r="C55" i="41"/>
  <c r="D55" i="40"/>
  <c r="G55" i="41"/>
  <c r="L55" i="40"/>
  <c r="C56" i="41"/>
  <c r="D56" i="40"/>
  <c r="G56" i="41"/>
  <c r="L56" i="40"/>
  <c r="C57" i="41"/>
  <c r="D57" i="40"/>
  <c r="G57" i="41"/>
  <c r="L57" i="40"/>
  <c r="C58" i="41"/>
  <c r="D58" i="40"/>
  <c r="G58" i="41"/>
  <c r="L58" i="40"/>
  <c r="C59" i="41"/>
  <c r="D59" i="40"/>
  <c r="G59" i="41"/>
  <c r="L59" i="40"/>
  <c r="C60" i="41"/>
  <c r="D60" i="40"/>
  <c r="G60" i="41"/>
  <c r="L60" i="40"/>
  <c r="C61" i="41"/>
  <c r="D61" i="40"/>
  <c r="G61" i="41"/>
  <c r="L61" i="40"/>
  <c r="C62" i="41"/>
  <c r="D62" i="40"/>
  <c r="G62" i="41"/>
  <c r="L62" i="40"/>
  <c r="C63" i="41"/>
  <c r="D63" i="40"/>
  <c r="G63" i="41"/>
  <c r="L63" i="40"/>
  <c r="C64" i="41"/>
  <c r="D64" i="40"/>
  <c r="G64" i="41"/>
  <c r="L64" i="40"/>
  <c r="C65" i="41"/>
  <c r="D65" i="40"/>
  <c r="G65" i="41"/>
  <c r="L65" i="40"/>
  <c r="C66" i="41"/>
  <c r="D66" i="40"/>
  <c r="G66" i="41"/>
  <c r="L66" i="40"/>
  <c r="C67" i="41"/>
  <c r="D67" i="40"/>
  <c r="G67" i="41"/>
  <c r="L67" i="40"/>
  <c r="C68" i="41"/>
  <c r="D68" i="40"/>
  <c r="G68" i="41"/>
  <c r="L68" i="40"/>
  <c r="C69" i="41"/>
  <c r="D69" i="40"/>
  <c r="G69" i="41"/>
  <c r="L69" i="40"/>
  <c r="C70" i="41"/>
  <c r="D70" i="40"/>
  <c r="G70" i="41"/>
  <c r="L70" i="40"/>
  <c r="C71" i="41"/>
  <c r="D71" i="40"/>
  <c r="G71" i="41"/>
  <c r="L71" i="40"/>
  <c r="C72" i="41"/>
  <c r="D72" i="40"/>
  <c r="G72" i="41"/>
  <c r="L72" i="40"/>
  <c r="C73" i="41"/>
  <c r="D73" i="40"/>
  <c r="G73" i="41"/>
  <c r="L73" i="40"/>
  <c r="C74" i="41"/>
  <c r="D74" i="40"/>
  <c r="G74" i="41"/>
  <c r="L74" i="40"/>
  <c r="C75" i="41"/>
  <c r="D75" i="40"/>
  <c r="J75" i="41"/>
  <c r="R75" i="40"/>
  <c r="J76" i="41"/>
  <c r="R76" i="40"/>
  <c r="J77" i="41"/>
  <c r="R77" i="40"/>
  <c r="J78" i="41"/>
  <c r="R78" i="40"/>
  <c r="J79" i="41"/>
  <c r="R79" i="40"/>
  <c r="J80" i="41"/>
  <c r="R80" i="40"/>
  <c r="J81" i="41"/>
  <c r="R81" i="40"/>
  <c r="J82" i="41"/>
  <c r="R82" i="40"/>
  <c r="J83" i="41"/>
  <c r="R83" i="40"/>
  <c r="J84" i="41"/>
  <c r="R84" i="40"/>
  <c r="J85" i="41"/>
  <c r="R85" i="40"/>
  <c r="J86" i="41"/>
  <c r="R86" i="40"/>
  <c r="J87" i="41"/>
  <c r="R87" i="40"/>
  <c r="J88" i="41"/>
  <c r="R88" i="40"/>
  <c r="J89" i="41"/>
  <c r="R89" i="40"/>
  <c r="J90" i="41"/>
  <c r="R90" i="40"/>
  <c r="J91" i="41"/>
  <c r="R91" i="40"/>
  <c r="J92" i="41"/>
  <c r="R92" i="40"/>
  <c r="J93" i="41"/>
  <c r="R93" i="40"/>
  <c r="J94" i="41"/>
  <c r="R94" i="40"/>
  <c r="J95" i="41"/>
  <c r="R95" i="40"/>
  <c r="E14" i="36"/>
  <c r="F14" i="36"/>
  <c r="D14" i="36"/>
  <c r="E15" i="36"/>
  <c r="F15" i="36"/>
  <c r="D15" i="36"/>
  <c r="E16" i="36"/>
  <c r="F16" i="36"/>
  <c r="D16" i="36"/>
  <c r="E17" i="36"/>
  <c r="F17" i="36"/>
  <c r="D17" i="36"/>
  <c r="E18" i="36"/>
  <c r="F18" i="36"/>
  <c r="D18" i="36"/>
  <c r="E19" i="36"/>
  <c r="F19" i="36"/>
  <c r="D19" i="36"/>
  <c r="E20" i="36"/>
  <c r="F20" i="36"/>
  <c r="D20" i="36"/>
  <c r="E21" i="36"/>
  <c r="F21" i="36"/>
  <c r="D21" i="36"/>
  <c r="E22" i="36"/>
  <c r="F22" i="36"/>
  <c r="D22" i="36"/>
  <c r="E23" i="36"/>
  <c r="F23" i="36"/>
  <c r="D23" i="36"/>
  <c r="E24" i="36"/>
  <c r="F24" i="36"/>
  <c r="D24" i="36"/>
  <c r="E25" i="36"/>
  <c r="F25" i="36"/>
  <c r="D25" i="36"/>
  <c r="F26" i="36"/>
  <c r="E26" i="36"/>
  <c r="E66" i="36"/>
  <c r="F66" i="36"/>
  <c r="D66" i="36"/>
  <c r="E67" i="36"/>
  <c r="F67" i="36"/>
  <c r="D67" i="36"/>
  <c r="E68" i="36"/>
  <c r="F68" i="36"/>
  <c r="D68" i="36"/>
  <c r="E69" i="36"/>
  <c r="F69" i="36"/>
  <c r="D69" i="36"/>
  <c r="E70" i="36"/>
  <c r="F70" i="36"/>
  <c r="D70" i="36"/>
  <c r="E71" i="36"/>
  <c r="F71" i="36"/>
  <c r="D71" i="36"/>
  <c r="E72" i="36"/>
  <c r="F72" i="36"/>
  <c r="D72" i="36"/>
  <c r="E73" i="36"/>
  <c r="F73" i="36"/>
  <c r="D73" i="36"/>
  <c r="E74" i="36"/>
  <c r="F74" i="36"/>
  <c r="D74" i="36"/>
  <c r="E75" i="36"/>
  <c r="F75" i="36"/>
  <c r="D75" i="36"/>
  <c r="E76" i="36"/>
  <c r="F76" i="36"/>
  <c r="D76" i="36"/>
  <c r="E77" i="36"/>
  <c r="F77" i="36"/>
  <c r="D77" i="36"/>
  <c r="F78" i="36"/>
  <c r="E78" i="36"/>
  <c r="E95" i="36"/>
  <c r="D95" i="36"/>
  <c r="E99" i="36"/>
  <c r="D99" i="36"/>
  <c r="E103" i="36"/>
  <c r="D103" i="36"/>
  <c r="D106" i="36"/>
  <c r="D108" i="36"/>
  <c r="D110" i="36"/>
  <c r="D112" i="36"/>
  <c r="D114" i="36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F14" i="40"/>
  <c r="D14" i="41"/>
  <c r="N14" i="40"/>
  <c r="H14" i="41"/>
  <c r="F15" i="40"/>
  <c r="D15" i="41"/>
  <c r="N15" i="40"/>
  <c r="H15" i="41"/>
  <c r="F16" i="40"/>
  <c r="D16" i="41"/>
  <c r="N16" i="40"/>
  <c r="H16" i="41"/>
  <c r="F17" i="40"/>
  <c r="D17" i="41"/>
  <c r="N17" i="40"/>
  <c r="H17" i="41"/>
  <c r="F18" i="40"/>
  <c r="D18" i="41"/>
  <c r="N18" i="40"/>
  <c r="H18" i="41"/>
  <c r="F19" i="40"/>
  <c r="D19" i="41"/>
  <c r="N19" i="40"/>
  <c r="H19" i="41"/>
  <c r="F20" i="40"/>
  <c r="D20" i="41"/>
  <c r="N20" i="40"/>
  <c r="H20" i="41"/>
  <c r="F21" i="40"/>
  <c r="D21" i="41"/>
  <c r="N21" i="40"/>
  <c r="H21" i="41"/>
  <c r="F22" i="40"/>
  <c r="D22" i="41"/>
  <c r="N22" i="40"/>
  <c r="H22" i="41"/>
  <c r="F23" i="40"/>
  <c r="D23" i="41"/>
  <c r="N23" i="40"/>
  <c r="H23" i="41"/>
  <c r="F24" i="40"/>
  <c r="D24" i="41"/>
  <c r="N24" i="40"/>
  <c r="H24" i="41"/>
  <c r="F25" i="40"/>
  <c r="D25" i="41"/>
  <c r="N25" i="40"/>
  <c r="H25" i="41"/>
  <c r="F26" i="40"/>
  <c r="D26" i="41"/>
  <c r="N26" i="40"/>
  <c r="H26" i="41"/>
  <c r="F27" i="40"/>
  <c r="D27" i="41"/>
  <c r="N27" i="40"/>
  <c r="H27" i="41"/>
  <c r="F28" i="40"/>
  <c r="D28" i="41"/>
  <c r="N28" i="40"/>
  <c r="H28" i="41"/>
  <c r="F29" i="40"/>
  <c r="D29" i="41"/>
  <c r="N29" i="40"/>
  <c r="H29" i="41"/>
  <c r="F30" i="40"/>
  <c r="D30" i="41"/>
  <c r="N30" i="40"/>
  <c r="H30" i="41"/>
  <c r="F31" i="40"/>
  <c r="D31" i="41"/>
  <c r="N31" i="40"/>
  <c r="H31" i="41"/>
  <c r="F32" i="40"/>
  <c r="D32" i="41"/>
  <c r="N32" i="40"/>
  <c r="H32" i="41"/>
  <c r="F33" i="40"/>
  <c r="D33" i="41"/>
  <c r="N33" i="40"/>
  <c r="H33" i="41"/>
  <c r="F34" i="40"/>
  <c r="D34" i="41"/>
  <c r="N34" i="40"/>
  <c r="H34" i="41"/>
  <c r="F35" i="40"/>
  <c r="D35" i="41"/>
  <c r="N35" i="40"/>
  <c r="H35" i="41"/>
  <c r="F36" i="40"/>
  <c r="D36" i="41"/>
  <c r="N36" i="40"/>
  <c r="H36" i="41"/>
  <c r="F37" i="40"/>
  <c r="D37" i="41"/>
  <c r="N37" i="40"/>
  <c r="H37" i="41"/>
  <c r="F38" i="40"/>
  <c r="D38" i="41"/>
  <c r="N38" i="40"/>
  <c r="H38" i="41"/>
  <c r="F39" i="40"/>
  <c r="D39" i="41"/>
  <c r="N39" i="40"/>
  <c r="H39" i="41"/>
  <c r="F40" i="40"/>
  <c r="D40" i="41"/>
  <c r="N40" i="40"/>
  <c r="H40" i="41"/>
  <c r="F41" i="40"/>
  <c r="D41" i="41"/>
  <c r="N41" i="40"/>
  <c r="H41" i="41"/>
  <c r="F42" i="40"/>
  <c r="D42" i="41"/>
  <c r="N42" i="40"/>
  <c r="H42" i="41"/>
  <c r="F43" i="40"/>
  <c r="D43" i="41"/>
  <c r="N43" i="40"/>
  <c r="H43" i="41"/>
  <c r="F44" i="40"/>
  <c r="D44" i="41"/>
  <c r="N44" i="40"/>
  <c r="H44" i="41"/>
  <c r="F45" i="40"/>
  <c r="D45" i="41"/>
  <c r="N45" i="40"/>
  <c r="H45" i="41"/>
  <c r="F46" i="40"/>
  <c r="D46" i="41"/>
  <c r="N46" i="40"/>
  <c r="H46" i="41"/>
  <c r="F47" i="40"/>
  <c r="D47" i="41"/>
  <c r="N47" i="40"/>
  <c r="H47" i="41"/>
  <c r="F48" i="40"/>
  <c r="D48" i="41"/>
  <c r="N48" i="40"/>
  <c r="H48" i="41"/>
  <c r="F49" i="40"/>
  <c r="D49" i="41"/>
  <c r="N49" i="40"/>
  <c r="H49" i="41"/>
  <c r="F50" i="40"/>
  <c r="D50" i="41"/>
  <c r="N50" i="40"/>
  <c r="H50" i="41"/>
  <c r="F51" i="40"/>
  <c r="D51" i="41"/>
  <c r="N51" i="40"/>
  <c r="H51" i="41"/>
  <c r="F52" i="40"/>
  <c r="D52" i="41"/>
  <c r="N52" i="40"/>
  <c r="H52" i="41"/>
  <c r="F53" i="40"/>
  <c r="D53" i="41"/>
  <c r="N53" i="40"/>
  <c r="H53" i="41"/>
  <c r="F54" i="40"/>
  <c r="D54" i="41"/>
  <c r="N54" i="40"/>
  <c r="H54" i="41"/>
  <c r="F55" i="40"/>
  <c r="D55" i="41"/>
  <c r="N55" i="40"/>
  <c r="H55" i="41"/>
  <c r="F56" i="40"/>
  <c r="D56" i="41"/>
  <c r="N56" i="40"/>
  <c r="H56" i="41"/>
  <c r="F57" i="40"/>
  <c r="D57" i="41"/>
  <c r="N57" i="40"/>
  <c r="H57" i="41"/>
  <c r="F58" i="40"/>
  <c r="D58" i="41"/>
  <c r="N58" i="40"/>
  <c r="H58" i="41"/>
  <c r="F59" i="40"/>
  <c r="D59" i="41"/>
  <c r="N59" i="40"/>
  <c r="H59" i="41"/>
  <c r="F60" i="40"/>
  <c r="D60" i="41"/>
  <c r="N60" i="40"/>
  <c r="H60" i="41"/>
  <c r="F61" i="40"/>
  <c r="D61" i="41"/>
  <c r="N61" i="40"/>
  <c r="H61" i="41"/>
  <c r="F62" i="40"/>
  <c r="D62" i="41"/>
  <c r="N62" i="40"/>
  <c r="H62" i="41"/>
  <c r="F63" i="40"/>
  <c r="D63" i="41"/>
  <c r="N63" i="40"/>
  <c r="H63" i="41"/>
  <c r="F64" i="40"/>
  <c r="D64" i="41"/>
  <c r="N64" i="40"/>
  <c r="H64" i="41"/>
  <c r="F65" i="40"/>
  <c r="D65" i="41"/>
  <c r="N65" i="40"/>
  <c r="H65" i="41"/>
  <c r="F66" i="40"/>
  <c r="D66" i="41"/>
  <c r="N66" i="40"/>
  <c r="H66" i="41"/>
  <c r="F67" i="40"/>
  <c r="D67" i="41"/>
  <c r="N67" i="40"/>
  <c r="H67" i="41"/>
  <c r="F68" i="40"/>
  <c r="D68" i="41"/>
  <c r="N68" i="40"/>
  <c r="H68" i="41"/>
  <c r="F69" i="40"/>
  <c r="D69" i="41"/>
  <c r="N69" i="40"/>
  <c r="H69" i="41"/>
  <c r="F70" i="40"/>
  <c r="D70" i="41"/>
  <c r="N70" i="40"/>
  <c r="H70" i="41"/>
  <c r="F71" i="40"/>
  <c r="D71" i="41"/>
  <c r="N71" i="40"/>
  <c r="H71" i="41"/>
  <c r="F72" i="40"/>
  <c r="D72" i="41"/>
  <c r="N72" i="40"/>
  <c r="H72" i="41"/>
  <c r="F73" i="40"/>
  <c r="D73" i="41"/>
  <c r="N73" i="40"/>
  <c r="H73" i="41"/>
  <c r="F74" i="40"/>
  <c r="D74" i="41"/>
  <c r="N74" i="40"/>
  <c r="H74" i="41"/>
  <c r="F75" i="40"/>
  <c r="D75" i="41"/>
  <c r="F76" i="40"/>
  <c r="D76" i="41"/>
  <c r="F77" i="40"/>
  <c r="D77" i="41"/>
  <c r="F78" i="40"/>
  <c r="D78" i="41"/>
  <c r="F79" i="40"/>
  <c r="D79" i="41"/>
  <c r="F80" i="40"/>
  <c r="D80" i="41"/>
  <c r="F81" i="40"/>
  <c r="D81" i="41"/>
  <c r="F82" i="40"/>
  <c r="D82" i="41"/>
  <c r="F83" i="40"/>
  <c r="D83" i="41"/>
  <c r="F84" i="40"/>
  <c r="D84" i="41"/>
  <c r="F85" i="40"/>
  <c r="D85" i="41"/>
  <c r="F86" i="40"/>
  <c r="D86" i="41"/>
  <c r="F87" i="40"/>
  <c r="D87" i="41"/>
  <c r="F88" i="40"/>
  <c r="D88" i="41"/>
  <c r="F89" i="40"/>
  <c r="D89" i="41"/>
  <c r="F90" i="40"/>
  <c r="D90" i="41"/>
  <c r="F91" i="40"/>
  <c r="D91" i="41"/>
  <c r="F92" i="40"/>
  <c r="D92" i="41"/>
  <c r="F93" i="40"/>
  <c r="D93" i="41"/>
  <c r="F94" i="40"/>
  <c r="D94" i="41"/>
  <c r="F95" i="40"/>
  <c r="D95" i="41"/>
  <c r="F96" i="40"/>
  <c r="D96" i="41"/>
  <c r="N96" i="40"/>
  <c r="H96" i="41"/>
  <c r="J96" i="41"/>
  <c r="R96" i="40"/>
  <c r="F97" i="40"/>
  <c r="D97" i="41"/>
  <c r="F97" i="41"/>
  <c r="J97" i="40"/>
  <c r="N97" i="40"/>
  <c r="H97" i="41"/>
  <c r="J97" i="41"/>
  <c r="R97" i="40"/>
  <c r="F98" i="40"/>
  <c r="D98" i="41"/>
  <c r="F98" i="41"/>
  <c r="J98" i="40"/>
  <c r="N98" i="40"/>
  <c r="H98" i="41"/>
  <c r="J98" i="41"/>
  <c r="R98" i="40"/>
  <c r="F99" i="40"/>
  <c r="D99" i="41"/>
  <c r="F99" i="41"/>
  <c r="J99" i="40"/>
  <c r="H99" i="41"/>
  <c r="N99" i="40"/>
  <c r="J99" i="41"/>
  <c r="R99" i="40"/>
  <c r="D100" i="41"/>
  <c r="F100" i="40"/>
  <c r="F100" i="41"/>
  <c r="J100" i="40"/>
  <c r="H100" i="41"/>
  <c r="N100" i="40"/>
  <c r="J100" i="41"/>
  <c r="R100" i="40"/>
  <c r="D101" i="41"/>
  <c r="F101" i="40"/>
  <c r="F101" i="41"/>
  <c r="J101" i="40"/>
  <c r="H101" i="41"/>
  <c r="N101" i="40"/>
  <c r="J101" i="41"/>
  <c r="R101" i="40"/>
  <c r="D102" i="41"/>
  <c r="F102" i="40"/>
  <c r="F102" i="41"/>
  <c r="J102" i="40"/>
  <c r="H102" i="41"/>
  <c r="N102" i="40"/>
  <c r="J102" i="41"/>
  <c r="R102" i="40"/>
  <c r="D103" i="41"/>
  <c r="F103" i="40"/>
  <c r="F103" i="41"/>
  <c r="J103" i="40"/>
  <c r="H103" i="41"/>
  <c r="N103" i="40"/>
  <c r="J103" i="41"/>
  <c r="R103" i="40"/>
  <c r="D104" i="41"/>
  <c r="F104" i="40"/>
  <c r="F104" i="41"/>
  <c r="J104" i="40"/>
  <c r="H104" i="41"/>
  <c r="N104" i="40"/>
  <c r="J104" i="41"/>
  <c r="R104" i="40"/>
  <c r="G117" i="40"/>
  <c r="F7" i="42"/>
  <c r="G7" i="42"/>
  <c r="D9" i="42"/>
  <c r="F10" i="43"/>
  <c r="G10" i="43"/>
  <c r="D12" i="43"/>
  <c r="F41" i="45"/>
  <c r="D41" i="45"/>
  <c r="E41" i="45"/>
  <c r="F43" i="45"/>
  <c r="D43" i="45"/>
  <c r="E43" i="45"/>
  <c r="F45" i="45"/>
  <c r="D45" i="45"/>
  <c r="E45" i="45"/>
  <c r="F47" i="45"/>
  <c r="D47" i="45"/>
  <c r="E47" i="45"/>
  <c r="F49" i="45"/>
  <c r="D49" i="45"/>
  <c r="E49" i="45"/>
  <c r="F51" i="45"/>
  <c r="D51" i="45"/>
  <c r="E51" i="45"/>
  <c r="D92" i="45"/>
  <c r="E92" i="45"/>
  <c r="D100" i="45"/>
  <c r="E100" i="45"/>
  <c r="H15" i="47"/>
  <c r="E15" i="48"/>
  <c r="P15" i="47"/>
  <c r="I15" i="48"/>
  <c r="F16" i="47"/>
  <c r="D16" i="48"/>
  <c r="H16" i="48"/>
  <c r="N16" i="47"/>
  <c r="C17" i="48"/>
  <c r="D17" i="47"/>
  <c r="G17" i="48"/>
  <c r="L17" i="47"/>
  <c r="K17" i="48"/>
  <c r="T17" i="47"/>
  <c r="F18" i="48"/>
  <c r="J18" i="47"/>
  <c r="J18" i="48"/>
  <c r="R18" i="47"/>
  <c r="E19" i="48"/>
  <c r="H19" i="47"/>
  <c r="I19" i="48"/>
  <c r="P19" i="47"/>
  <c r="D20" i="48"/>
  <c r="F20" i="47"/>
  <c r="H20" i="48"/>
  <c r="N20" i="47"/>
  <c r="C21" i="48"/>
  <c r="D21" i="47"/>
  <c r="G21" i="48"/>
  <c r="L21" i="47"/>
  <c r="K21" i="48"/>
  <c r="T21" i="47"/>
  <c r="F22" i="48"/>
  <c r="J22" i="47"/>
  <c r="J22" i="48"/>
  <c r="R22" i="47"/>
  <c r="E23" i="48"/>
  <c r="H23" i="47"/>
  <c r="I23" i="48"/>
  <c r="P23" i="47"/>
  <c r="D24" i="48"/>
  <c r="F24" i="47"/>
  <c r="H24" i="48"/>
  <c r="N24" i="47"/>
  <c r="F9" i="42"/>
  <c r="G9" i="42"/>
  <c r="F12" i="43"/>
  <c r="G12" i="43"/>
  <c r="D14" i="43"/>
  <c r="D15" i="45"/>
  <c r="F15" i="45"/>
  <c r="E15" i="45"/>
  <c r="D17" i="45"/>
  <c r="F17" i="45"/>
  <c r="E17" i="45"/>
  <c r="D19" i="45"/>
  <c r="F19" i="45"/>
  <c r="E19" i="45"/>
  <c r="D21" i="45"/>
  <c r="F21" i="45"/>
  <c r="E21" i="45"/>
  <c r="D23" i="45"/>
  <c r="F23" i="45"/>
  <c r="E23" i="45"/>
  <c r="D25" i="45"/>
  <c r="F25" i="45"/>
  <c r="E25" i="45"/>
  <c r="D66" i="45"/>
  <c r="F66" i="45"/>
  <c r="E66" i="45"/>
  <c r="D68" i="45"/>
  <c r="F68" i="45"/>
  <c r="E68" i="45"/>
  <c r="D70" i="45"/>
  <c r="F70" i="45"/>
  <c r="E70" i="45"/>
  <c r="D72" i="45"/>
  <c r="F72" i="45"/>
  <c r="E72" i="45"/>
  <c r="D74" i="45"/>
  <c r="F74" i="45"/>
  <c r="E74" i="45"/>
  <c r="D76" i="45"/>
  <c r="F76" i="45"/>
  <c r="E76" i="45"/>
  <c r="E78" i="45"/>
  <c r="F78" i="45"/>
  <c r="D98" i="45"/>
  <c r="E98" i="45"/>
  <c r="F15" i="48"/>
  <c r="J15" i="47"/>
  <c r="J15" i="48"/>
  <c r="R15" i="47"/>
  <c r="E16" i="48"/>
  <c r="H16" i="47"/>
  <c r="P16" i="47"/>
  <c r="I16" i="48"/>
  <c r="D17" i="48"/>
  <c r="F17" i="47"/>
  <c r="N17" i="47"/>
  <c r="H17" i="48"/>
  <c r="C18" i="48"/>
  <c r="D18" i="47"/>
  <c r="L18" i="47"/>
  <c r="G18" i="48"/>
  <c r="K18" i="48"/>
  <c r="T18" i="47"/>
  <c r="J19" i="47"/>
  <c r="F19" i="48"/>
  <c r="J19" i="48"/>
  <c r="R19" i="47"/>
  <c r="H20" i="47"/>
  <c r="E20" i="48"/>
  <c r="I20" i="48"/>
  <c r="P20" i="47"/>
  <c r="F21" i="47"/>
  <c r="D21" i="48"/>
  <c r="H21" i="48"/>
  <c r="N21" i="47"/>
  <c r="D22" i="47"/>
  <c r="C22" i="48"/>
  <c r="G22" i="48"/>
  <c r="L22" i="47"/>
  <c r="T22" i="47"/>
  <c r="K22" i="48"/>
  <c r="F23" i="48"/>
  <c r="J23" i="47"/>
  <c r="R23" i="47"/>
  <c r="J23" i="48"/>
  <c r="E24" i="48"/>
  <c r="H24" i="47"/>
  <c r="P24" i="47"/>
  <c r="I24" i="48"/>
  <c r="H75" i="40"/>
  <c r="E75" i="41"/>
  <c r="G75" i="41"/>
  <c r="L75" i="40"/>
  <c r="P75" i="40"/>
  <c r="I75" i="41"/>
  <c r="C76" i="41"/>
  <c r="D76" i="40"/>
  <c r="H76" i="40"/>
  <c r="E76" i="41"/>
  <c r="G76" i="41"/>
  <c r="L76" i="40"/>
  <c r="P76" i="40"/>
  <c r="I76" i="41"/>
  <c r="C77" i="41"/>
  <c r="D77" i="40"/>
  <c r="H77" i="40"/>
  <c r="E77" i="41"/>
  <c r="G77" i="41"/>
  <c r="L77" i="40"/>
  <c r="P77" i="40"/>
  <c r="I77" i="41"/>
  <c r="C78" i="41"/>
  <c r="D78" i="40"/>
  <c r="G78" i="41"/>
  <c r="L78" i="40"/>
  <c r="P78" i="40"/>
  <c r="I78" i="41"/>
  <c r="C79" i="41"/>
  <c r="D79" i="40"/>
  <c r="H79" i="40"/>
  <c r="G91" i="40"/>
  <c r="E79" i="41"/>
  <c r="G79" i="41"/>
  <c r="L79" i="40"/>
  <c r="P79" i="40"/>
  <c r="I79" i="41"/>
  <c r="C80" i="41"/>
  <c r="D80" i="40"/>
  <c r="H80" i="40"/>
  <c r="E80" i="41"/>
  <c r="G80" i="41"/>
  <c r="L80" i="40"/>
  <c r="P80" i="40"/>
  <c r="I80" i="41"/>
  <c r="C81" i="41"/>
  <c r="D81" i="40"/>
  <c r="H81" i="40"/>
  <c r="E81" i="41"/>
  <c r="G81" i="41"/>
  <c r="L81" i="40"/>
  <c r="P81" i="40"/>
  <c r="I81" i="41"/>
  <c r="C82" i="41"/>
  <c r="D82" i="40"/>
  <c r="H82" i="40"/>
  <c r="E82" i="41"/>
  <c r="G82" i="41"/>
  <c r="L82" i="40"/>
  <c r="P82" i="40"/>
  <c r="I82" i="41"/>
  <c r="C83" i="41"/>
  <c r="D83" i="40"/>
  <c r="H83" i="40"/>
  <c r="E83" i="41"/>
  <c r="G83" i="41"/>
  <c r="L83" i="40"/>
  <c r="P83" i="40"/>
  <c r="I83" i="41"/>
  <c r="C84" i="41"/>
  <c r="D84" i="40"/>
  <c r="H84" i="40"/>
  <c r="E84" i="41"/>
  <c r="G84" i="41"/>
  <c r="L84" i="40"/>
  <c r="P84" i="40"/>
  <c r="I84" i="41"/>
  <c r="C85" i="41"/>
  <c r="D85" i="40"/>
  <c r="H85" i="40"/>
  <c r="E85" i="41"/>
  <c r="G85" i="41"/>
  <c r="L85" i="40"/>
  <c r="P85" i="40"/>
  <c r="I85" i="41"/>
  <c r="C86" i="41"/>
  <c r="D86" i="40"/>
  <c r="H86" i="40"/>
  <c r="E86" i="41"/>
  <c r="G86" i="41"/>
  <c r="L86" i="40"/>
  <c r="P86" i="40"/>
  <c r="I86" i="41"/>
  <c r="C87" i="41"/>
  <c r="D87" i="40"/>
  <c r="H87" i="40"/>
  <c r="E87" i="41"/>
  <c r="G87" i="41"/>
  <c r="L87" i="40"/>
  <c r="P87" i="40"/>
  <c r="I87" i="41"/>
  <c r="C88" i="41"/>
  <c r="D88" i="40"/>
  <c r="H88" i="40"/>
  <c r="E88" i="41"/>
  <c r="G88" i="41"/>
  <c r="L88" i="40"/>
  <c r="P88" i="40"/>
  <c r="I88" i="41"/>
  <c r="C89" i="41"/>
  <c r="D89" i="40"/>
  <c r="H89" i="40"/>
  <c r="E89" i="41"/>
  <c r="G89" i="41"/>
  <c r="L89" i="40"/>
  <c r="P89" i="40"/>
  <c r="I89" i="41"/>
  <c r="C90" i="41"/>
  <c r="D90" i="40"/>
  <c r="H90" i="40"/>
  <c r="E90" i="41"/>
  <c r="G90" i="41"/>
  <c r="L90" i="40"/>
  <c r="P90" i="40"/>
  <c r="I90" i="41"/>
  <c r="C91" i="41"/>
  <c r="D91" i="40"/>
  <c r="G91" i="41"/>
  <c r="L91" i="40"/>
  <c r="P91" i="40"/>
  <c r="I91" i="41"/>
  <c r="C92" i="41"/>
  <c r="D92" i="40"/>
  <c r="H92" i="40"/>
  <c r="G104" i="40"/>
  <c r="E92" i="41"/>
  <c r="G92" i="41"/>
  <c r="L92" i="40"/>
  <c r="P92" i="40"/>
  <c r="I92" i="41"/>
  <c r="C93" i="41"/>
  <c r="D93" i="40"/>
  <c r="H93" i="40"/>
  <c r="E93" i="41"/>
  <c r="G93" i="41"/>
  <c r="L93" i="40"/>
  <c r="P93" i="40"/>
  <c r="I93" i="41"/>
  <c r="C94" i="41"/>
  <c r="D94" i="40"/>
  <c r="H94" i="40"/>
  <c r="E94" i="41"/>
  <c r="G94" i="41"/>
  <c r="L94" i="40"/>
  <c r="P94" i="40"/>
  <c r="I94" i="41"/>
  <c r="C95" i="41"/>
  <c r="D95" i="40"/>
  <c r="H95" i="40"/>
  <c r="E95" i="41"/>
  <c r="G95" i="41"/>
  <c r="L95" i="40"/>
  <c r="P95" i="40"/>
  <c r="I95" i="41"/>
  <c r="C96" i="41"/>
  <c r="D96" i="40"/>
  <c r="H96" i="40"/>
  <c r="E96" i="41"/>
  <c r="G96" i="41"/>
  <c r="L96" i="40"/>
  <c r="P96" i="40"/>
  <c r="I96" i="41"/>
  <c r="C97" i="41"/>
  <c r="D97" i="40"/>
  <c r="H97" i="40"/>
  <c r="E97" i="41"/>
  <c r="G97" i="41"/>
  <c r="L97" i="40"/>
  <c r="P97" i="40"/>
  <c r="I97" i="41"/>
  <c r="C98" i="41"/>
  <c r="D98" i="40"/>
  <c r="H98" i="40"/>
  <c r="E98" i="41"/>
  <c r="G98" i="41"/>
  <c r="L98" i="40"/>
  <c r="P98" i="40"/>
  <c r="I98" i="41"/>
  <c r="C99" i="41"/>
  <c r="D99" i="40"/>
  <c r="H99" i="40"/>
  <c r="E99" i="41"/>
  <c r="G99" i="41"/>
  <c r="L99" i="40"/>
  <c r="P99" i="40"/>
  <c r="I99" i="41"/>
  <c r="D100" i="40"/>
  <c r="C100" i="41"/>
  <c r="H100" i="40"/>
  <c r="E100" i="41"/>
  <c r="G100" i="41"/>
  <c r="L100" i="40"/>
  <c r="P100" i="40"/>
  <c r="I100" i="41"/>
  <c r="D101" i="40"/>
  <c r="C101" i="41"/>
  <c r="H101" i="40"/>
  <c r="E101" i="41"/>
  <c r="G101" i="41"/>
  <c r="L101" i="40"/>
  <c r="P101" i="40"/>
  <c r="I101" i="41"/>
  <c r="D102" i="40"/>
  <c r="C102" i="41"/>
  <c r="H102" i="40"/>
  <c r="E102" i="41"/>
  <c r="G102" i="41"/>
  <c r="L102" i="40"/>
  <c r="P102" i="40"/>
  <c r="I102" i="41"/>
  <c r="D103" i="40"/>
  <c r="C103" i="41"/>
  <c r="H103" i="40"/>
  <c r="E103" i="41"/>
  <c r="G103" i="41"/>
  <c r="L103" i="40"/>
  <c r="P103" i="40"/>
  <c r="I103" i="41"/>
  <c r="D104" i="40"/>
  <c r="C104" i="41"/>
  <c r="G104" i="41"/>
  <c r="L104" i="40"/>
  <c r="P104" i="40"/>
  <c r="I104" i="41"/>
  <c r="F14" i="43"/>
  <c r="G14" i="43"/>
  <c r="D17" i="43"/>
  <c r="F40" i="45"/>
  <c r="D40" i="45"/>
  <c r="E40" i="45"/>
  <c r="F42" i="45"/>
  <c r="D42" i="45"/>
  <c r="E42" i="45"/>
  <c r="F44" i="45"/>
  <c r="D44" i="45"/>
  <c r="E44" i="45"/>
  <c r="F46" i="45"/>
  <c r="D46" i="45"/>
  <c r="E46" i="45"/>
  <c r="F48" i="45"/>
  <c r="D48" i="45"/>
  <c r="E48" i="45"/>
  <c r="F50" i="45"/>
  <c r="D50" i="45"/>
  <c r="E50" i="45"/>
  <c r="E52" i="45"/>
  <c r="F52" i="45"/>
  <c r="D96" i="45"/>
  <c r="E96" i="45"/>
  <c r="E104" i="45"/>
  <c r="F104" i="45"/>
  <c r="C15" i="48"/>
  <c r="D15" i="47"/>
  <c r="G15" i="48"/>
  <c r="L15" i="47"/>
  <c r="K15" i="48"/>
  <c r="T15" i="47"/>
  <c r="F16" i="48"/>
  <c r="J16" i="47"/>
  <c r="J16" i="48"/>
  <c r="R16" i="47"/>
  <c r="E17" i="48"/>
  <c r="H17" i="47"/>
  <c r="I17" i="48"/>
  <c r="P17" i="47"/>
  <c r="D18" i="48"/>
  <c r="F18" i="47"/>
  <c r="H18" i="48"/>
  <c r="N18" i="47"/>
  <c r="C19" i="48"/>
  <c r="D19" i="47"/>
  <c r="G19" i="48"/>
  <c r="L19" i="47"/>
  <c r="K19" i="48"/>
  <c r="T19" i="47"/>
  <c r="F20" i="48"/>
  <c r="J20" i="47"/>
  <c r="J20" i="48"/>
  <c r="R20" i="47"/>
  <c r="E21" i="48"/>
  <c r="H21" i="47"/>
  <c r="I21" i="48"/>
  <c r="P21" i="47"/>
  <c r="D22" i="48"/>
  <c r="F22" i="47"/>
  <c r="H22" i="48"/>
  <c r="N22" i="47"/>
  <c r="C23" i="48"/>
  <c r="D23" i="47"/>
  <c r="G23" i="48"/>
  <c r="L23" i="47"/>
  <c r="K23" i="48"/>
  <c r="T23" i="47"/>
  <c r="F24" i="48"/>
  <c r="J24" i="47"/>
  <c r="K24" i="48"/>
  <c r="T24" i="47"/>
  <c r="D7" i="42"/>
  <c r="D10" i="43"/>
  <c r="F17" i="43"/>
  <c r="G17" i="43"/>
  <c r="D14" i="45"/>
  <c r="F14" i="45"/>
  <c r="E14" i="45"/>
  <c r="D16" i="45"/>
  <c r="F16" i="45"/>
  <c r="E16" i="45"/>
  <c r="D18" i="45"/>
  <c r="F18" i="45"/>
  <c r="E18" i="45"/>
  <c r="D20" i="45"/>
  <c r="F20" i="45"/>
  <c r="E20" i="45"/>
  <c r="D22" i="45"/>
  <c r="F22" i="45"/>
  <c r="E22" i="45"/>
  <c r="D24" i="45"/>
  <c r="F24" i="45"/>
  <c r="E24" i="45"/>
  <c r="E26" i="45"/>
  <c r="F26" i="45"/>
  <c r="D67" i="45"/>
  <c r="F67" i="45"/>
  <c r="E67" i="45"/>
  <c r="D69" i="45"/>
  <c r="F69" i="45"/>
  <c r="E69" i="45"/>
  <c r="D71" i="45"/>
  <c r="F71" i="45"/>
  <c r="E71" i="45"/>
  <c r="D73" i="45"/>
  <c r="F73" i="45"/>
  <c r="E73" i="45"/>
  <c r="D75" i="45"/>
  <c r="F75" i="45"/>
  <c r="E75" i="45"/>
  <c r="D77" i="45"/>
  <c r="F77" i="45"/>
  <c r="E77" i="45"/>
  <c r="D94" i="45"/>
  <c r="E94" i="45"/>
  <c r="D102" i="45"/>
  <c r="E102" i="45"/>
  <c r="F15" i="47"/>
  <c r="D15" i="48"/>
  <c r="N15" i="47"/>
  <c r="H15" i="48"/>
  <c r="D16" i="47"/>
  <c r="C16" i="48"/>
  <c r="G16" i="48"/>
  <c r="L16" i="47"/>
  <c r="K16" i="48"/>
  <c r="T16" i="47"/>
  <c r="F17" i="48"/>
  <c r="J17" i="47"/>
  <c r="J17" i="48"/>
  <c r="R17" i="47"/>
  <c r="E18" i="48"/>
  <c r="H18" i="47"/>
  <c r="I18" i="48"/>
  <c r="P18" i="47"/>
  <c r="D19" i="48"/>
  <c r="F19" i="47"/>
  <c r="H19" i="48"/>
  <c r="N19" i="47"/>
  <c r="C20" i="48"/>
  <c r="D20" i="47"/>
  <c r="G20" i="48"/>
  <c r="L20" i="47"/>
  <c r="K20" i="48"/>
  <c r="T20" i="47"/>
  <c r="F21" i="48"/>
  <c r="J21" i="47"/>
  <c r="J21" i="48"/>
  <c r="R21" i="47"/>
  <c r="E22" i="48"/>
  <c r="H22" i="47"/>
  <c r="I22" i="48"/>
  <c r="P22" i="47"/>
  <c r="D23" i="48"/>
  <c r="F23" i="47"/>
  <c r="H23" i="48"/>
  <c r="N23" i="47"/>
  <c r="C24" i="48"/>
  <c r="D24" i="47"/>
  <c r="G24" i="48"/>
  <c r="L24" i="47"/>
  <c r="D25" i="48"/>
  <c r="F25" i="47"/>
  <c r="F25" i="48"/>
  <c r="J25" i="47"/>
  <c r="N25" i="47"/>
  <c r="H25" i="48"/>
  <c r="J25" i="48"/>
  <c r="R25" i="47"/>
  <c r="C26" i="48"/>
  <c r="D26" i="47"/>
  <c r="E26" i="48"/>
  <c r="H26" i="47"/>
  <c r="L26" i="47"/>
  <c r="G26" i="48"/>
  <c r="I26" i="48"/>
  <c r="P26" i="47"/>
  <c r="K26" i="48"/>
  <c r="T26" i="47"/>
  <c r="D27" i="48"/>
  <c r="F27" i="47"/>
  <c r="J27" i="47"/>
  <c r="F27" i="48"/>
  <c r="H27" i="48"/>
  <c r="N27" i="47"/>
  <c r="J27" i="48"/>
  <c r="R27" i="47"/>
  <c r="C28" i="48"/>
  <c r="D28" i="47"/>
  <c r="H28" i="47"/>
  <c r="E28" i="48"/>
  <c r="G28" i="48"/>
  <c r="L28" i="47"/>
  <c r="I28" i="48"/>
  <c r="P28" i="47"/>
  <c r="K28" i="48"/>
  <c r="T28" i="47"/>
  <c r="F29" i="47"/>
  <c r="D29" i="48"/>
  <c r="F29" i="48"/>
  <c r="J29" i="47"/>
  <c r="H29" i="48"/>
  <c r="N29" i="47"/>
  <c r="J29" i="48"/>
  <c r="R29" i="47"/>
  <c r="D30" i="47"/>
  <c r="C30" i="48"/>
  <c r="E30" i="48"/>
  <c r="H30" i="47"/>
  <c r="G30" i="48"/>
  <c r="L30" i="47"/>
  <c r="I30" i="48"/>
  <c r="P30" i="47"/>
  <c r="T30" i="47"/>
  <c r="K30" i="48"/>
  <c r="D31" i="48"/>
  <c r="F31" i="47"/>
  <c r="F31" i="48"/>
  <c r="J31" i="47"/>
  <c r="H31" i="48"/>
  <c r="N31" i="47"/>
  <c r="R31" i="47"/>
  <c r="J31" i="48"/>
  <c r="C32" i="48"/>
  <c r="D32" i="47"/>
  <c r="E32" i="48"/>
  <c r="H32" i="47"/>
  <c r="G32" i="48"/>
  <c r="L32" i="47"/>
  <c r="P32" i="47"/>
  <c r="I32" i="48"/>
  <c r="K32" i="48"/>
  <c r="T32" i="47"/>
  <c r="D33" i="48"/>
  <c r="F33" i="47"/>
  <c r="F33" i="48"/>
  <c r="J33" i="47"/>
  <c r="N33" i="47"/>
  <c r="H33" i="48"/>
  <c r="J33" i="48"/>
  <c r="R33" i="47"/>
  <c r="C34" i="48"/>
  <c r="D34" i="47"/>
  <c r="E34" i="48"/>
  <c r="H34" i="47"/>
  <c r="L34" i="47"/>
  <c r="G34" i="48"/>
  <c r="I34" i="48"/>
  <c r="P34" i="47"/>
  <c r="K34" i="48"/>
  <c r="T34" i="47"/>
  <c r="D35" i="48"/>
  <c r="F35" i="47"/>
  <c r="J35" i="47"/>
  <c r="F35" i="48"/>
  <c r="H35" i="48"/>
  <c r="N35" i="47"/>
  <c r="J35" i="48"/>
  <c r="R35" i="47"/>
  <c r="C36" i="48"/>
  <c r="D36" i="47"/>
  <c r="H36" i="47"/>
  <c r="E36" i="48"/>
  <c r="G36" i="48"/>
  <c r="L36" i="47"/>
  <c r="I36" i="48"/>
  <c r="P36" i="47"/>
  <c r="K36" i="48"/>
  <c r="T36" i="47"/>
  <c r="F37" i="47"/>
  <c r="D37" i="48"/>
  <c r="F37" i="48"/>
  <c r="J37" i="47"/>
  <c r="H37" i="48"/>
  <c r="N37" i="47"/>
  <c r="J37" i="48"/>
  <c r="R37" i="47"/>
  <c r="D38" i="47"/>
  <c r="C38" i="48"/>
  <c r="E38" i="48"/>
  <c r="H38" i="47"/>
  <c r="G38" i="48"/>
  <c r="L38" i="47"/>
  <c r="I38" i="48"/>
  <c r="P38" i="47"/>
  <c r="T38" i="47"/>
  <c r="K38" i="48"/>
  <c r="D39" i="48"/>
  <c r="F39" i="47"/>
  <c r="F39" i="48"/>
  <c r="J39" i="47"/>
  <c r="H39" i="48"/>
  <c r="N39" i="47"/>
  <c r="R39" i="47"/>
  <c r="J39" i="48"/>
  <c r="C40" i="48"/>
  <c r="D40" i="47"/>
  <c r="E40" i="48"/>
  <c r="H40" i="47"/>
  <c r="G40" i="48"/>
  <c r="L40" i="47"/>
  <c r="P40" i="47"/>
  <c r="I40" i="48"/>
  <c r="K40" i="48"/>
  <c r="T40" i="47"/>
  <c r="D41" i="48"/>
  <c r="F41" i="47"/>
  <c r="F41" i="48"/>
  <c r="J41" i="47"/>
  <c r="N41" i="47"/>
  <c r="H41" i="48"/>
  <c r="J41" i="48"/>
  <c r="R41" i="47"/>
  <c r="C42" i="48"/>
  <c r="D42" i="47"/>
  <c r="E42" i="48"/>
  <c r="H42" i="47"/>
  <c r="L42" i="47"/>
  <c r="G42" i="48"/>
  <c r="I42" i="48"/>
  <c r="P42" i="47"/>
  <c r="K42" i="48"/>
  <c r="T42" i="47"/>
  <c r="D43" i="48"/>
  <c r="F43" i="47"/>
  <c r="J43" i="47"/>
  <c r="F43" i="48"/>
  <c r="H43" i="48"/>
  <c r="N43" i="47"/>
  <c r="J43" i="48"/>
  <c r="R43" i="47"/>
  <c r="C44" i="48"/>
  <c r="D44" i="47"/>
  <c r="H44" i="47"/>
  <c r="E44" i="48"/>
  <c r="G44" i="48"/>
  <c r="L44" i="47"/>
  <c r="I44" i="48"/>
  <c r="P44" i="47"/>
  <c r="K44" i="48"/>
  <c r="T44" i="47"/>
  <c r="D45" i="48"/>
  <c r="F45" i="47"/>
  <c r="F45" i="48"/>
  <c r="J45" i="47"/>
  <c r="H45" i="48"/>
  <c r="N45" i="47"/>
  <c r="R45" i="47"/>
  <c r="J45" i="48"/>
  <c r="C46" i="48"/>
  <c r="D46" i="47"/>
  <c r="E46" i="48"/>
  <c r="H46" i="47"/>
  <c r="G46" i="48"/>
  <c r="L46" i="47"/>
  <c r="I46" i="48"/>
  <c r="P46" i="47"/>
  <c r="K46" i="48"/>
  <c r="T46" i="47"/>
  <c r="D47" i="48"/>
  <c r="F47" i="47"/>
  <c r="F47" i="48"/>
  <c r="J47" i="47"/>
  <c r="N47" i="47"/>
  <c r="H47" i="48"/>
  <c r="J47" i="48"/>
  <c r="R47" i="47"/>
  <c r="C48" i="48"/>
  <c r="D48" i="47"/>
  <c r="E48" i="48"/>
  <c r="H48" i="47"/>
  <c r="G48" i="48"/>
  <c r="L48" i="47"/>
  <c r="I48" i="48"/>
  <c r="P48" i="47"/>
  <c r="K48" i="48"/>
  <c r="T48" i="47"/>
  <c r="D49" i="48"/>
  <c r="F49" i="47"/>
  <c r="J49" i="47"/>
  <c r="F49" i="48"/>
  <c r="H49" i="48"/>
  <c r="N49" i="47"/>
  <c r="J49" i="48"/>
  <c r="R49" i="47"/>
  <c r="C50" i="48"/>
  <c r="D50" i="47"/>
  <c r="E50" i="48"/>
  <c r="H50" i="47"/>
  <c r="G50" i="48"/>
  <c r="L50" i="47"/>
  <c r="I50" i="48"/>
  <c r="P50" i="47"/>
  <c r="K50" i="48"/>
  <c r="T50" i="47"/>
  <c r="F51" i="47"/>
  <c r="D51" i="48"/>
  <c r="F51" i="48"/>
  <c r="J51" i="47"/>
  <c r="H51" i="48"/>
  <c r="N51" i="47"/>
  <c r="J51" i="48"/>
  <c r="R51" i="47"/>
  <c r="C52" i="48"/>
  <c r="D52" i="47"/>
  <c r="E52" i="48"/>
  <c r="H52" i="47"/>
  <c r="G52" i="48"/>
  <c r="L52" i="47"/>
  <c r="I52" i="48"/>
  <c r="P52" i="47"/>
  <c r="T52" i="47"/>
  <c r="K52" i="48"/>
  <c r="D53" i="48"/>
  <c r="F53" i="47"/>
  <c r="F53" i="48"/>
  <c r="J53" i="47"/>
  <c r="H53" i="48"/>
  <c r="N53" i="47"/>
  <c r="J53" i="48"/>
  <c r="R53" i="47"/>
  <c r="C54" i="48"/>
  <c r="D54" i="47"/>
  <c r="E54" i="48"/>
  <c r="H54" i="47"/>
  <c r="G54" i="48"/>
  <c r="L54" i="47"/>
  <c r="P54" i="47"/>
  <c r="I54" i="48"/>
  <c r="K54" i="48"/>
  <c r="T54" i="47"/>
  <c r="D55" i="48"/>
  <c r="F55" i="47"/>
  <c r="F55" i="48"/>
  <c r="J55" i="47"/>
  <c r="H55" i="48"/>
  <c r="N55" i="47"/>
  <c r="J55" i="48"/>
  <c r="R55" i="47"/>
  <c r="C56" i="48"/>
  <c r="D56" i="47"/>
  <c r="E56" i="48"/>
  <c r="H56" i="47"/>
  <c r="L56" i="47"/>
  <c r="G56" i="48"/>
  <c r="I56" i="48"/>
  <c r="P56" i="47"/>
  <c r="K56" i="48"/>
  <c r="T56" i="47"/>
  <c r="D57" i="48"/>
  <c r="F57" i="47"/>
  <c r="F57" i="48"/>
  <c r="J57" i="47"/>
  <c r="H57" i="48"/>
  <c r="N57" i="47"/>
  <c r="J57" i="48"/>
  <c r="R57" i="47"/>
  <c r="C58" i="48"/>
  <c r="D58" i="47"/>
  <c r="H58" i="47"/>
  <c r="E58" i="48"/>
  <c r="G58" i="48"/>
  <c r="L58" i="47"/>
  <c r="I58" i="48"/>
  <c r="P58" i="47"/>
  <c r="K58" i="48"/>
  <c r="T58" i="47"/>
  <c r="D59" i="48"/>
  <c r="F59" i="47"/>
  <c r="F59" i="48"/>
  <c r="J59" i="47"/>
  <c r="H59" i="48"/>
  <c r="N59" i="47"/>
  <c r="J59" i="48"/>
  <c r="R59" i="47"/>
  <c r="D60" i="47"/>
  <c r="C60" i="48"/>
  <c r="E60" i="48"/>
  <c r="H60" i="47"/>
  <c r="G60" i="48"/>
  <c r="L60" i="47"/>
  <c r="I60" i="48"/>
  <c r="P60" i="47"/>
  <c r="K60" i="48"/>
  <c r="T60" i="47"/>
  <c r="D61" i="48"/>
  <c r="F61" i="47"/>
  <c r="F61" i="48"/>
  <c r="J61" i="47"/>
  <c r="H61" i="48"/>
  <c r="N61" i="47"/>
  <c r="R61" i="47"/>
  <c r="J61" i="48"/>
  <c r="C62" i="48"/>
  <c r="D62" i="47"/>
  <c r="E62" i="48"/>
  <c r="H62" i="47"/>
  <c r="G62" i="48"/>
  <c r="L62" i="47"/>
  <c r="I62" i="48"/>
  <c r="P62" i="47"/>
  <c r="K62" i="48"/>
  <c r="T62" i="47"/>
  <c r="D63" i="48"/>
  <c r="F63" i="47"/>
  <c r="F63" i="48"/>
  <c r="J63" i="47"/>
  <c r="N63" i="47"/>
  <c r="H63" i="48"/>
  <c r="J63" i="48"/>
  <c r="R63" i="47"/>
  <c r="C64" i="48"/>
  <c r="D64" i="47"/>
  <c r="E64" i="48"/>
  <c r="H64" i="47"/>
  <c r="G64" i="48"/>
  <c r="L64" i="47"/>
  <c r="I64" i="48"/>
  <c r="P64" i="47"/>
  <c r="K64" i="48"/>
  <c r="T64" i="47"/>
  <c r="D65" i="48"/>
  <c r="F65" i="47"/>
  <c r="J65" i="47"/>
  <c r="F65" i="48"/>
  <c r="H65" i="48"/>
  <c r="N65" i="47"/>
  <c r="J65" i="48"/>
  <c r="R65" i="47"/>
  <c r="C66" i="48"/>
  <c r="D66" i="47"/>
  <c r="E66" i="48"/>
  <c r="H66" i="47"/>
  <c r="G66" i="48"/>
  <c r="L66" i="47"/>
  <c r="I66" i="48"/>
  <c r="P66" i="47"/>
  <c r="K66" i="48"/>
  <c r="T66" i="47"/>
  <c r="F67" i="47"/>
  <c r="D67" i="48"/>
  <c r="F67" i="48"/>
  <c r="J67" i="47"/>
  <c r="H67" i="48"/>
  <c r="N67" i="47"/>
  <c r="J67" i="48"/>
  <c r="R67" i="47"/>
  <c r="C68" i="48"/>
  <c r="D68" i="47"/>
  <c r="E68" i="48"/>
  <c r="H68" i="47"/>
  <c r="G68" i="48"/>
  <c r="L68" i="47"/>
  <c r="I68" i="48"/>
  <c r="P68" i="47"/>
  <c r="T68" i="47"/>
  <c r="K68" i="48"/>
  <c r="D69" i="48"/>
  <c r="F69" i="47"/>
  <c r="F69" i="48"/>
  <c r="J69" i="47"/>
  <c r="H69" i="48"/>
  <c r="N69" i="47"/>
  <c r="J69" i="48"/>
  <c r="R69" i="47"/>
  <c r="C70" i="48"/>
  <c r="D70" i="47"/>
  <c r="E70" i="48"/>
  <c r="H70" i="47"/>
  <c r="G70" i="48"/>
  <c r="L70" i="47"/>
  <c r="P70" i="47"/>
  <c r="I70" i="48"/>
  <c r="K70" i="48"/>
  <c r="T70" i="47"/>
  <c r="D71" i="48"/>
  <c r="F71" i="47"/>
  <c r="F71" i="48"/>
  <c r="J71" i="47"/>
  <c r="H71" i="48"/>
  <c r="N71" i="47"/>
  <c r="J71" i="48"/>
  <c r="R71" i="47"/>
  <c r="C72" i="48"/>
  <c r="D72" i="47"/>
  <c r="E72" i="48"/>
  <c r="H72" i="47"/>
  <c r="L72" i="47"/>
  <c r="G72" i="48"/>
  <c r="I72" i="48"/>
  <c r="P72" i="47"/>
  <c r="K72" i="48"/>
  <c r="T72" i="47"/>
  <c r="D73" i="48"/>
  <c r="F73" i="47"/>
  <c r="F73" i="48"/>
  <c r="J73" i="47"/>
  <c r="H73" i="48"/>
  <c r="N73" i="47"/>
  <c r="J73" i="48"/>
  <c r="R73" i="47"/>
  <c r="C74" i="48"/>
  <c r="D74" i="47"/>
  <c r="H74" i="47"/>
  <c r="E74" i="48"/>
  <c r="G74" i="48"/>
  <c r="L74" i="47"/>
  <c r="I74" i="48"/>
  <c r="P74" i="47"/>
  <c r="K74" i="48"/>
  <c r="T74" i="47"/>
  <c r="D75" i="48"/>
  <c r="F75" i="47"/>
  <c r="F75" i="48"/>
  <c r="J75" i="47"/>
  <c r="H75" i="48"/>
  <c r="N75" i="47"/>
  <c r="J75" i="48"/>
  <c r="R75" i="47"/>
  <c r="D76" i="47"/>
  <c r="C76" i="48"/>
  <c r="E76" i="48"/>
  <c r="H76" i="47"/>
  <c r="G76" i="48"/>
  <c r="L76" i="47"/>
  <c r="I76" i="48"/>
  <c r="P76" i="47"/>
  <c r="K76" i="48"/>
  <c r="T76" i="47"/>
  <c r="D77" i="48"/>
  <c r="F77" i="47"/>
  <c r="F77" i="48"/>
  <c r="J77" i="47"/>
  <c r="H77" i="48"/>
  <c r="N77" i="47"/>
  <c r="R77" i="47"/>
  <c r="J77" i="48"/>
  <c r="C78" i="48"/>
  <c r="D78" i="47"/>
  <c r="E78" i="48"/>
  <c r="H78" i="47"/>
  <c r="G78" i="48"/>
  <c r="L78" i="47"/>
  <c r="I78" i="48"/>
  <c r="P78" i="47"/>
  <c r="K78" i="48"/>
  <c r="T78" i="47"/>
  <c r="D79" i="48"/>
  <c r="F79" i="47"/>
  <c r="F79" i="48"/>
  <c r="J79" i="47"/>
  <c r="N79" i="47"/>
  <c r="H79" i="48"/>
  <c r="J79" i="48"/>
  <c r="R79" i="47"/>
  <c r="C80" i="48"/>
  <c r="D80" i="47"/>
  <c r="E80" i="48"/>
  <c r="H80" i="47"/>
  <c r="G80" i="48"/>
  <c r="L80" i="47"/>
  <c r="I80" i="48"/>
  <c r="P80" i="47"/>
  <c r="K80" i="48"/>
  <c r="T80" i="47"/>
  <c r="D81" i="48"/>
  <c r="F81" i="47"/>
  <c r="J81" i="47"/>
  <c r="F81" i="48"/>
  <c r="H81" i="48"/>
  <c r="N81" i="47"/>
  <c r="J81" i="48"/>
  <c r="R81" i="47"/>
  <c r="C82" i="48"/>
  <c r="D82" i="47"/>
  <c r="E82" i="48"/>
  <c r="H82" i="47"/>
  <c r="G82" i="48"/>
  <c r="L82" i="47"/>
  <c r="I82" i="48"/>
  <c r="P82" i="47"/>
  <c r="K82" i="48"/>
  <c r="T82" i="47"/>
  <c r="F83" i="47"/>
  <c r="D83" i="48"/>
  <c r="F83" i="48"/>
  <c r="J83" i="47"/>
  <c r="H83" i="48"/>
  <c r="N83" i="47"/>
  <c r="J83" i="48"/>
  <c r="R83" i="47"/>
  <c r="C84" i="48"/>
  <c r="D84" i="47"/>
  <c r="E84" i="48"/>
  <c r="H84" i="47"/>
  <c r="G84" i="48"/>
  <c r="L84" i="47"/>
  <c r="I84" i="48"/>
  <c r="P84" i="47"/>
  <c r="T84" i="47"/>
  <c r="K84" i="48"/>
  <c r="D85" i="48"/>
  <c r="F85" i="47"/>
  <c r="F85" i="48"/>
  <c r="J85" i="47"/>
  <c r="H85" i="48"/>
  <c r="N85" i="47"/>
  <c r="J85" i="48"/>
  <c r="R85" i="47"/>
  <c r="C86" i="48"/>
  <c r="D86" i="47"/>
  <c r="E86" i="48"/>
  <c r="H86" i="47"/>
  <c r="G86" i="48"/>
  <c r="L86" i="47"/>
  <c r="P86" i="47"/>
  <c r="I86" i="48"/>
  <c r="K86" i="48"/>
  <c r="T86" i="47"/>
  <c r="D87" i="48"/>
  <c r="F87" i="47"/>
  <c r="F87" i="48"/>
  <c r="J87" i="47"/>
  <c r="H87" i="48"/>
  <c r="N87" i="47"/>
  <c r="J87" i="48"/>
  <c r="R87" i="47"/>
  <c r="C88" i="48"/>
  <c r="D88" i="47"/>
  <c r="E88" i="48"/>
  <c r="H88" i="47"/>
  <c r="L88" i="47"/>
  <c r="G88" i="48"/>
  <c r="I88" i="48"/>
  <c r="P88" i="47"/>
  <c r="K88" i="48"/>
  <c r="T88" i="47"/>
  <c r="D89" i="48"/>
  <c r="F89" i="47"/>
  <c r="F89" i="48"/>
  <c r="J89" i="47"/>
  <c r="H89" i="48"/>
  <c r="N89" i="47"/>
  <c r="J89" i="48"/>
  <c r="R89" i="47"/>
  <c r="C90" i="48"/>
  <c r="D90" i="47"/>
  <c r="H90" i="47"/>
  <c r="E90" i="48"/>
  <c r="G90" i="48"/>
  <c r="L90" i="47"/>
  <c r="I90" i="48"/>
  <c r="P90" i="47"/>
  <c r="K90" i="48"/>
  <c r="T90" i="47"/>
  <c r="D91" i="48"/>
  <c r="F91" i="47"/>
  <c r="F91" i="48"/>
  <c r="J91" i="47"/>
  <c r="H91" i="48"/>
  <c r="N91" i="47"/>
  <c r="J91" i="48"/>
  <c r="R91" i="47"/>
  <c r="D92" i="47"/>
  <c r="C92" i="48"/>
  <c r="E92" i="48"/>
  <c r="H92" i="47"/>
  <c r="G92" i="48"/>
  <c r="L92" i="47"/>
  <c r="I92" i="48"/>
  <c r="P92" i="47"/>
  <c r="K92" i="48"/>
  <c r="T92" i="47"/>
  <c r="D93" i="48"/>
  <c r="F93" i="47"/>
  <c r="F93" i="48"/>
  <c r="J93" i="47"/>
  <c r="H93" i="48"/>
  <c r="N93" i="47"/>
  <c r="R93" i="47"/>
  <c r="J93" i="48"/>
  <c r="C94" i="48"/>
  <c r="D94" i="47"/>
  <c r="E94" i="48"/>
  <c r="H94" i="47"/>
  <c r="G94" i="48"/>
  <c r="L94" i="47"/>
  <c r="I94" i="48"/>
  <c r="P94" i="47"/>
  <c r="K94" i="48"/>
  <c r="T94" i="47"/>
  <c r="D95" i="48"/>
  <c r="F95" i="47"/>
  <c r="F95" i="48"/>
  <c r="J95" i="47"/>
  <c r="N95" i="47"/>
  <c r="H95" i="48"/>
  <c r="J95" i="48"/>
  <c r="R95" i="47"/>
  <c r="C96" i="48"/>
  <c r="D96" i="47"/>
  <c r="E96" i="48"/>
  <c r="H96" i="47"/>
  <c r="G96" i="48"/>
  <c r="L96" i="47"/>
  <c r="I96" i="48"/>
  <c r="P96" i="47"/>
  <c r="K96" i="48"/>
  <c r="T96" i="47"/>
  <c r="D97" i="48"/>
  <c r="F97" i="47"/>
  <c r="J97" i="47"/>
  <c r="F97" i="48"/>
  <c r="H97" i="48"/>
  <c r="N97" i="47"/>
  <c r="J97" i="48"/>
  <c r="R97" i="47"/>
  <c r="C98" i="48"/>
  <c r="D98" i="47"/>
  <c r="E98" i="48"/>
  <c r="H98" i="47"/>
  <c r="G98" i="48"/>
  <c r="L98" i="47"/>
  <c r="I98" i="48"/>
  <c r="P98" i="47"/>
  <c r="K98" i="48"/>
  <c r="T98" i="47"/>
  <c r="F99" i="47"/>
  <c r="D99" i="48"/>
  <c r="F99" i="48"/>
  <c r="J99" i="47"/>
  <c r="H99" i="48"/>
  <c r="N99" i="47"/>
  <c r="J99" i="48"/>
  <c r="R99" i="47"/>
  <c r="C100" i="48"/>
  <c r="D100" i="47"/>
  <c r="E100" i="48"/>
  <c r="H100" i="47"/>
  <c r="G100" i="48"/>
  <c r="L100" i="47"/>
  <c r="I100" i="48"/>
  <c r="P100" i="47"/>
  <c r="T100" i="47"/>
  <c r="K100" i="48"/>
  <c r="D101" i="48"/>
  <c r="F101" i="47"/>
  <c r="F101" i="48"/>
  <c r="J101" i="47"/>
  <c r="H101" i="48"/>
  <c r="N101" i="47"/>
  <c r="J101" i="48"/>
  <c r="R101" i="47"/>
  <c r="C102" i="48"/>
  <c r="D102" i="47"/>
  <c r="E102" i="48"/>
  <c r="H102" i="47"/>
  <c r="G102" i="48"/>
  <c r="L102" i="47"/>
  <c r="P102" i="47"/>
  <c r="I102" i="48"/>
  <c r="K102" i="48"/>
  <c r="T102" i="47"/>
  <c r="D103" i="48"/>
  <c r="F103" i="47"/>
  <c r="F103" i="48"/>
  <c r="J103" i="47"/>
  <c r="H103" i="48"/>
  <c r="N103" i="47"/>
  <c r="J103" i="48"/>
  <c r="R103" i="47"/>
  <c r="C104" i="48"/>
  <c r="D104" i="47"/>
  <c r="E104" i="48"/>
  <c r="H104" i="47"/>
  <c r="L104" i="47"/>
  <c r="G104" i="48"/>
  <c r="I104" i="48"/>
  <c r="P104" i="47"/>
  <c r="K104" i="48"/>
  <c r="T104" i="47"/>
  <c r="D105" i="48"/>
  <c r="F105" i="47"/>
  <c r="F105" i="48"/>
  <c r="J105" i="47"/>
  <c r="H105" i="48"/>
  <c r="N105" i="47"/>
  <c r="J105" i="48"/>
  <c r="R105" i="47"/>
  <c r="G8" i="42"/>
  <c r="F8" i="42"/>
  <c r="G8" i="43"/>
  <c r="F8" i="43"/>
  <c r="D11" i="43"/>
  <c r="G13" i="43"/>
  <c r="F13" i="43"/>
  <c r="D15" i="43"/>
  <c r="E27" i="45"/>
  <c r="F27" i="45"/>
  <c r="D27" i="45"/>
  <c r="E28" i="45"/>
  <c r="D28" i="45"/>
  <c r="F28" i="45"/>
  <c r="E29" i="45"/>
  <c r="F29" i="45"/>
  <c r="D29" i="45"/>
  <c r="E30" i="45"/>
  <c r="D30" i="45"/>
  <c r="F30" i="45"/>
  <c r="E31" i="45"/>
  <c r="F31" i="45"/>
  <c r="D31" i="45"/>
  <c r="E32" i="45"/>
  <c r="D32" i="45"/>
  <c r="F32" i="45"/>
  <c r="E33" i="45"/>
  <c r="F33" i="45"/>
  <c r="D33" i="45"/>
  <c r="E34" i="45"/>
  <c r="D34" i="45"/>
  <c r="F34" i="45"/>
  <c r="E35" i="45"/>
  <c r="F35" i="45"/>
  <c r="D35" i="45"/>
  <c r="E36" i="45"/>
  <c r="D36" i="45"/>
  <c r="F36" i="45"/>
  <c r="E37" i="45"/>
  <c r="F37" i="45"/>
  <c r="D37" i="45"/>
  <c r="E38" i="45"/>
  <c r="D38" i="45"/>
  <c r="F38" i="45"/>
  <c r="F39" i="45"/>
  <c r="E39" i="45"/>
  <c r="E79" i="45"/>
  <c r="D79" i="45"/>
  <c r="F79" i="45"/>
  <c r="E80" i="45"/>
  <c r="F80" i="45"/>
  <c r="D80" i="45"/>
  <c r="E81" i="45"/>
  <c r="D81" i="45"/>
  <c r="F81" i="45"/>
  <c r="E82" i="45"/>
  <c r="F82" i="45"/>
  <c r="D82" i="45"/>
  <c r="E83" i="45"/>
  <c r="D83" i="45"/>
  <c r="F83" i="45"/>
  <c r="E84" i="45"/>
  <c r="F84" i="45"/>
  <c r="D84" i="45"/>
  <c r="E85" i="45"/>
  <c r="D85" i="45"/>
  <c r="F85" i="45"/>
  <c r="E86" i="45"/>
  <c r="F86" i="45"/>
  <c r="D86" i="45"/>
  <c r="E87" i="45"/>
  <c r="D87" i="45"/>
  <c r="F87" i="45"/>
  <c r="E88" i="45"/>
  <c r="F88" i="45"/>
  <c r="D88" i="45"/>
  <c r="E89" i="45"/>
  <c r="D89" i="45"/>
  <c r="F89" i="45"/>
  <c r="E90" i="45"/>
  <c r="F90" i="45"/>
  <c r="D90" i="45"/>
  <c r="F91" i="45"/>
  <c r="E91" i="45"/>
  <c r="E95" i="45"/>
  <c r="D95" i="45"/>
  <c r="E99" i="45"/>
  <c r="D99" i="45"/>
  <c r="E103" i="45"/>
  <c r="D103" i="45"/>
  <c r="D106" i="45"/>
  <c r="D108" i="45"/>
  <c r="D110" i="45"/>
  <c r="D112" i="45"/>
  <c r="D114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J24" i="48"/>
  <c r="R24" i="47"/>
  <c r="C25" i="48"/>
  <c r="D25" i="47"/>
  <c r="E25" i="48"/>
  <c r="H25" i="47"/>
  <c r="G25" i="48"/>
  <c r="L25" i="47"/>
  <c r="I25" i="48"/>
  <c r="P25" i="47"/>
  <c r="K25" i="48"/>
  <c r="T25" i="47"/>
  <c r="D26" i="48"/>
  <c r="F26" i="47"/>
  <c r="F26" i="48"/>
  <c r="J26" i="47"/>
  <c r="H26" i="48"/>
  <c r="N26" i="47"/>
  <c r="J26" i="48"/>
  <c r="R26" i="47"/>
  <c r="C27" i="48"/>
  <c r="D27" i="47"/>
  <c r="E27" i="48"/>
  <c r="H27" i="47"/>
  <c r="G27" i="48"/>
  <c r="L27" i="47"/>
  <c r="I27" i="48"/>
  <c r="P27" i="47"/>
  <c r="K27" i="48"/>
  <c r="T27" i="47"/>
  <c r="D28" i="48"/>
  <c r="F28" i="47"/>
  <c r="F28" i="48"/>
  <c r="J28" i="47"/>
  <c r="H28" i="48"/>
  <c r="N28" i="47"/>
  <c r="J28" i="48"/>
  <c r="R28" i="47"/>
  <c r="C29" i="48"/>
  <c r="D29" i="47"/>
  <c r="E29" i="48"/>
  <c r="H29" i="47"/>
  <c r="G29" i="48"/>
  <c r="L29" i="47"/>
  <c r="I29" i="48"/>
  <c r="P29" i="47"/>
  <c r="K29" i="48"/>
  <c r="T29" i="47"/>
  <c r="D30" i="48"/>
  <c r="F30" i="47"/>
  <c r="F30" i="48"/>
  <c r="J30" i="47"/>
  <c r="H30" i="48"/>
  <c r="N30" i="47"/>
  <c r="J30" i="48"/>
  <c r="R30" i="47"/>
  <c r="C31" i="48"/>
  <c r="D31" i="47"/>
  <c r="E31" i="48"/>
  <c r="H31" i="47"/>
  <c r="G31" i="48"/>
  <c r="L31" i="47"/>
  <c r="I31" i="48"/>
  <c r="P31" i="47"/>
  <c r="K31" i="48"/>
  <c r="T31" i="47"/>
  <c r="D32" i="48"/>
  <c r="F32" i="47"/>
  <c r="F32" i="48"/>
  <c r="J32" i="47"/>
  <c r="H32" i="48"/>
  <c r="N32" i="47"/>
  <c r="J32" i="48"/>
  <c r="R32" i="47"/>
  <c r="C33" i="48"/>
  <c r="D33" i="47"/>
  <c r="E33" i="48"/>
  <c r="H33" i="47"/>
  <c r="G33" i="48"/>
  <c r="L33" i="47"/>
  <c r="I33" i="48"/>
  <c r="P33" i="47"/>
  <c r="K33" i="48"/>
  <c r="T33" i="47"/>
  <c r="D34" i="48"/>
  <c r="F34" i="47"/>
  <c r="F34" i="48"/>
  <c r="J34" i="47"/>
  <c r="H34" i="48"/>
  <c r="N34" i="47"/>
  <c r="J34" i="48"/>
  <c r="R34" i="47"/>
  <c r="C35" i="48"/>
  <c r="D35" i="47"/>
  <c r="E35" i="48"/>
  <c r="H35" i="47"/>
  <c r="G35" i="48"/>
  <c r="L35" i="47"/>
  <c r="I35" i="48"/>
  <c r="P35" i="47"/>
  <c r="K35" i="48"/>
  <c r="T35" i="47"/>
  <c r="D36" i="48"/>
  <c r="F36" i="47"/>
  <c r="F36" i="48"/>
  <c r="J36" i="47"/>
  <c r="H36" i="48"/>
  <c r="N36" i="47"/>
  <c r="J36" i="48"/>
  <c r="R36" i="47"/>
  <c r="C37" i="48"/>
  <c r="D37" i="47"/>
  <c r="E37" i="48"/>
  <c r="H37" i="47"/>
  <c r="G37" i="48"/>
  <c r="L37" i="47"/>
  <c r="I37" i="48"/>
  <c r="P37" i="47"/>
  <c r="K37" i="48"/>
  <c r="T37" i="47"/>
  <c r="D38" i="48"/>
  <c r="F38" i="47"/>
  <c r="F38" i="48"/>
  <c r="J38" i="47"/>
  <c r="H38" i="48"/>
  <c r="N38" i="47"/>
  <c r="J38" i="48"/>
  <c r="R38" i="47"/>
  <c r="C39" i="48"/>
  <c r="D39" i="47"/>
  <c r="E39" i="48"/>
  <c r="H39" i="47"/>
  <c r="G39" i="48"/>
  <c r="L39" i="47"/>
  <c r="I39" i="48"/>
  <c r="P39" i="47"/>
  <c r="K39" i="48"/>
  <c r="T39" i="47"/>
  <c r="D40" i="48"/>
  <c r="F40" i="47"/>
  <c r="F40" i="48"/>
  <c r="J40" i="47"/>
  <c r="H40" i="48"/>
  <c r="N40" i="47"/>
  <c r="J40" i="48"/>
  <c r="R40" i="47"/>
  <c r="C41" i="48"/>
  <c r="D41" i="47"/>
  <c r="E41" i="48"/>
  <c r="H41" i="47"/>
  <c r="G41" i="48"/>
  <c r="L41" i="47"/>
  <c r="I41" i="48"/>
  <c r="P41" i="47"/>
  <c r="K41" i="48"/>
  <c r="T41" i="47"/>
  <c r="D42" i="48"/>
  <c r="F42" i="47"/>
  <c r="F42" i="48"/>
  <c r="J42" i="47"/>
  <c r="H42" i="48"/>
  <c r="N42" i="47"/>
  <c r="J42" i="48"/>
  <c r="R42" i="47"/>
  <c r="C43" i="48"/>
  <c r="D43" i="47"/>
  <c r="E43" i="48"/>
  <c r="H43" i="47"/>
  <c r="G43" i="48"/>
  <c r="L43" i="47"/>
  <c r="I43" i="48"/>
  <c r="P43" i="47"/>
  <c r="K43" i="48"/>
  <c r="T43" i="47"/>
  <c r="D44" i="48"/>
  <c r="F44" i="47"/>
  <c r="F44" i="48"/>
  <c r="J44" i="47"/>
  <c r="H44" i="48"/>
  <c r="N44" i="47"/>
  <c r="J44" i="48"/>
  <c r="R44" i="47"/>
  <c r="C45" i="48"/>
  <c r="D45" i="47"/>
  <c r="E45" i="48"/>
  <c r="H45" i="47"/>
  <c r="G45" i="48"/>
  <c r="L45" i="47"/>
  <c r="I45" i="48"/>
  <c r="P45" i="47"/>
  <c r="K45" i="48"/>
  <c r="T45" i="47"/>
  <c r="D46" i="48"/>
  <c r="F46" i="47"/>
  <c r="F46" i="48"/>
  <c r="J46" i="47"/>
  <c r="H46" i="48"/>
  <c r="N46" i="47"/>
  <c r="J46" i="48"/>
  <c r="R46" i="47"/>
  <c r="C47" i="48"/>
  <c r="D47" i="47"/>
  <c r="E47" i="48"/>
  <c r="H47" i="47"/>
  <c r="G47" i="48"/>
  <c r="L47" i="47"/>
  <c r="I47" i="48"/>
  <c r="P47" i="47"/>
  <c r="K47" i="48"/>
  <c r="T47" i="47"/>
  <c r="D48" i="48"/>
  <c r="F48" i="47"/>
  <c r="F48" i="48"/>
  <c r="J48" i="47"/>
  <c r="H48" i="48"/>
  <c r="N48" i="47"/>
  <c r="J48" i="48"/>
  <c r="R48" i="47"/>
  <c r="C49" i="48"/>
  <c r="D49" i="47"/>
  <c r="E49" i="48"/>
  <c r="H49" i="47"/>
  <c r="G49" i="48"/>
  <c r="L49" i="47"/>
  <c r="I49" i="48"/>
  <c r="P49" i="47"/>
  <c r="K49" i="48"/>
  <c r="T49" i="47"/>
  <c r="D50" i="48"/>
  <c r="F50" i="47"/>
  <c r="F50" i="48"/>
  <c r="J50" i="47"/>
  <c r="H50" i="48"/>
  <c r="N50" i="47"/>
  <c r="J50" i="48"/>
  <c r="R50" i="47"/>
  <c r="C51" i="48"/>
  <c r="D51" i="47"/>
  <c r="E51" i="48"/>
  <c r="H51" i="47"/>
  <c r="G51" i="48"/>
  <c r="L51" i="47"/>
  <c r="I51" i="48"/>
  <c r="P51" i="47"/>
  <c r="K51" i="48"/>
  <c r="T51" i="47"/>
  <c r="D52" i="48"/>
  <c r="F52" i="47"/>
  <c r="F52" i="48"/>
  <c r="J52" i="47"/>
  <c r="H52" i="48"/>
  <c r="N52" i="47"/>
  <c r="J52" i="48"/>
  <c r="R52" i="47"/>
  <c r="C53" i="48"/>
  <c r="D53" i="47"/>
  <c r="E53" i="48"/>
  <c r="H53" i="47"/>
  <c r="G53" i="48"/>
  <c r="L53" i="47"/>
  <c r="I53" i="48"/>
  <c r="P53" i="47"/>
  <c r="K53" i="48"/>
  <c r="T53" i="47"/>
  <c r="D54" i="48"/>
  <c r="F54" i="47"/>
  <c r="F54" i="48"/>
  <c r="J54" i="47"/>
  <c r="H54" i="48"/>
  <c r="N54" i="47"/>
  <c r="J54" i="48"/>
  <c r="R54" i="47"/>
  <c r="C55" i="48"/>
  <c r="D55" i="47"/>
  <c r="E55" i="48"/>
  <c r="H55" i="47"/>
  <c r="G55" i="48"/>
  <c r="L55" i="47"/>
  <c r="I55" i="48"/>
  <c r="P55" i="47"/>
  <c r="K55" i="48"/>
  <c r="T55" i="47"/>
  <c r="D56" i="48"/>
  <c r="F56" i="47"/>
  <c r="F56" i="48"/>
  <c r="J56" i="47"/>
  <c r="H56" i="48"/>
  <c r="N56" i="47"/>
  <c r="J56" i="48"/>
  <c r="R56" i="47"/>
  <c r="C57" i="48"/>
  <c r="D57" i="47"/>
  <c r="E57" i="48"/>
  <c r="H57" i="47"/>
  <c r="G57" i="48"/>
  <c r="L57" i="47"/>
  <c r="I57" i="48"/>
  <c r="P57" i="47"/>
  <c r="K57" i="48"/>
  <c r="T57" i="47"/>
  <c r="D58" i="48"/>
  <c r="F58" i="47"/>
  <c r="F58" i="48"/>
  <c r="J58" i="47"/>
  <c r="H58" i="48"/>
  <c r="N58" i="47"/>
  <c r="J58" i="48"/>
  <c r="R58" i="47"/>
  <c r="C59" i="48"/>
  <c r="D59" i="47"/>
  <c r="E59" i="48"/>
  <c r="H59" i="47"/>
  <c r="G59" i="48"/>
  <c r="L59" i="47"/>
  <c r="I59" i="48"/>
  <c r="P59" i="47"/>
  <c r="K59" i="48"/>
  <c r="T59" i="47"/>
  <c r="D60" i="48"/>
  <c r="F60" i="47"/>
  <c r="F60" i="48"/>
  <c r="J60" i="47"/>
  <c r="H60" i="48"/>
  <c r="N60" i="47"/>
  <c r="J60" i="48"/>
  <c r="R60" i="47"/>
  <c r="C61" i="48"/>
  <c r="D61" i="47"/>
  <c r="E61" i="48"/>
  <c r="H61" i="47"/>
  <c r="G61" i="48"/>
  <c r="L61" i="47"/>
  <c r="I61" i="48"/>
  <c r="P61" i="47"/>
  <c r="K61" i="48"/>
  <c r="T61" i="47"/>
  <c r="D62" i="48"/>
  <c r="F62" i="47"/>
  <c r="F62" i="48"/>
  <c r="J62" i="47"/>
  <c r="H62" i="48"/>
  <c r="N62" i="47"/>
  <c r="J62" i="48"/>
  <c r="R62" i="47"/>
  <c r="C63" i="48"/>
  <c r="D63" i="47"/>
  <c r="E63" i="48"/>
  <c r="H63" i="47"/>
  <c r="G63" i="48"/>
  <c r="L63" i="47"/>
  <c r="I63" i="48"/>
  <c r="P63" i="47"/>
  <c r="K63" i="48"/>
  <c r="T63" i="47"/>
  <c r="D64" i="48"/>
  <c r="F64" i="47"/>
  <c r="F64" i="48"/>
  <c r="J64" i="47"/>
  <c r="H64" i="48"/>
  <c r="N64" i="47"/>
  <c r="J64" i="48"/>
  <c r="R64" i="47"/>
  <c r="C65" i="48"/>
  <c r="D65" i="47"/>
  <c r="E65" i="48"/>
  <c r="H65" i="47"/>
  <c r="G65" i="48"/>
  <c r="L65" i="47"/>
  <c r="I65" i="48"/>
  <c r="P65" i="47"/>
  <c r="K65" i="48"/>
  <c r="T65" i="47"/>
  <c r="D66" i="48"/>
  <c r="F66" i="47"/>
  <c r="F66" i="48"/>
  <c r="J66" i="47"/>
  <c r="H66" i="48"/>
  <c r="N66" i="47"/>
  <c r="J66" i="48"/>
  <c r="R66" i="47"/>
  <c r="C67" i="48"/>
  <c r="D67" i="47"/>
  <c r="E67" i="48"/>
  <c r="H67" i="47"/>
  <c r="G67" i="48"/>
  <c r="L67" i="47"/>
  <c r="I67" i="48"/>
  <c r="P67" i="47"/>
  <c r="K67" i="48"/>
  <c r="T67" i="47"/>
  <c r="D68" i="48"/>
  <c r="F68" i="47"/>
  <c r="F68" i="48"/>
  <c r="J68" i="47"/>
  <c r="H68" i="48"/>
  <c r="N68" i="47"/>
  <c r="J68" i="48"/>
  <c r="R68" i="47"/>
  <c r="C69" i="48"/>
  <c r="D69" i="47"/>
  <c r="E69" i="48"/>
  <c r="H69" i="47"/>
  <c r="G69" i="48"/>
  <c r="L69" i="47"/>
  <c r="I69" i="48"/>
  <c r="P69" i="47"/>
  <c r="K69" i="48"/>
  <c r="T69" i="47"/>
  <c r="D70" i="48"/>
  <c r="F70" i="47"/>
  <c r="F70" i="48"/>
  <c r="J70" i="47"/>
  <c r="H70" i="48"/>
  <c r="N70" i="47"/>
  <c r="J70" i="48"/>
  <c r="R70" i="47"/>
  <c r="C71" i="48"/>
  <c r="D71" i="47"/>
  <c r="E71" i="48"/>
  <c r="H71" i="47"/>
  <c r="G71" i="48"/>
  <c r="L71" i="47"/>
  <c r="I71" i="48"/>
  <c r="P71" i="47"/>
  <c r="K71" i="48"/>
  <c r="T71" i="47"/>
  <c r="D72" i="48"/>
  <c r="F72" i="47"/>
  <c r="F72" i="48"/>
  <c r="J72" i="47"/>
  <c r="H72" i="48"/>
  <c r="N72" i="47"/>
  <c r="J72" i="48"/>
  <c r="R72" i="47"/>
  <c r="C73" i="48"/>
  <c r="D73" i="47"/>
  <c r="E73" i="48"/>
  <c r="H73" i="47"/>
  <c r="G73" i="48"/>
  <c r="L73" i="47"/>
  <c r="I73" i="48"/>
  <c r="P73" i="47"/>
  <c r="K73" i="48"/>
  <c r="T73" i="47"/>
  <c r="D74" i="48"/>
  <c r="F74" i="47"/>
  <c r="F74" i="48"/>
  <c r="J74" i="47"/>
  <c r="H74" i="48"/>
  <c r="N74" i="47"/>
  <c r="J74" i="48"/>
  <c r="R74" i="47"/>
  <c r="C75" i="48"/>
  <c r="D75" i="47"/>
  <c r="E75" i="48"/>
  <c r="H75" i="47"/>
  <c r="G75" i="48"/>
  <c r="L75" i="47"/>
  <c r="I75" i="48"/>
  <c r="P75" i="47"/>
  <c r="K75" i="48"/>
  <c r="T75" i="47"/>
  <c r="D76" i="48"/>
  <c r="F76" i="47"/>
  <c r="F76" i="48"/>
  <c r="J76" i="47"/>
  <c r="H76" i="48"/>
  <c r="N76" i="47"/>
  <c r="J76" i="48"/>
  <c r="R76" i="47"/>
  <c r="C77" i="48"/>
  <c r="D77" i="47"/>
  <c r="E77" i="48"/>
  <c r="H77" i="47"/>
  <c r="G77" i="48"/>
  <c r="L77" i="47"/>
  <c r="I77" i="48"/>
  <c r="P77" i="47"/>
  <c r="K77" i="48"/>
  <c r="T77" i="47"/>
  <c r="D78" i="48"/>
  <c r="F78" i="47"/>
  <c r="F78" i="48"/>
  <c r="J78" i="47"/>
  <c r="H78" i="48"/>
  <c r="N78" i="47"/>
  <c r="J78" i="48"/>
  <c r="R78" i="47"/>
  <c r="C79" i="48"/>
  <c r="D79" i="47"/>
  <c r="E79" i="48"/>
  <c r="H79" i="47"/>
  <c r="G79" i="48"/>
  <c r="L79" i="47"/>
  <c r="I79" i="48"/>
  <c r="P79" i="47"/>
  <c r="K79" i="48"/>
  <c r="T79" i="47"/>
  <c r="D80" i="48"/>
  <c r="F80" i="47"/>
  <c r="F80" i="48"/>
  <c r="J80" i="47"/>
  <c r="H80" i="48"/>
  <c r="N80" i="47"/>
  <c r="J80" i="48"/>
  <c r="R80" i="47"/>
  <c r="C81" i="48"/>
  <c r="D81" i="47"/>
  <c r="E81" i="48"/>
  <c r="H81" i="47"/>
  <c r="G81" i="48"/>
  <c r="L81" i="47"/>
  <c r="I81" i="48"/>
  <c r="P81" i="47"/>
  <c r="K81" i="48"/>
  <c r="T81" i="47"/>
  <c r="D82" i="48"/>
  <c r="F82" i="47"/>
  <c r="F82" i="48"/>
  <c r="J82" i="47"/>
  <c r="H82" i="48"/>
  <c r="N82" i="47"/>
  <c r="J82" i="48"/>
  <c r="R82" i="47"/>
  <c r="C83" i="48"/>
  <c r="D83" i="47"/>
  <c r="E83" i="48"/>
  <c r="H83" i="47"/>
  <c r="G83" i="48"/>
  <c r="L83" i="47"/>
  <c r="I83" i="48"/>
  <c r="P83" i="47"/>
  <c r="K83" i="48"/>
  <c r="T83" i="47"/>
  <c r="D84" i="48"/>
  <c r="F84" i="47"/>
  <c r="F84" i="48"/>
  <c r="J84" i="47"/>
  <c r="H84" i="48"/>
  <c r="N84" i="47"/>
  <c r="J84" i="48"/>
  <c r="R84" i="47"/>
  <c r="C85" i="48"/>
  <c r="D85" i="47"/>
  <c r="E85" i="48"/>
  <c r="H85" i="47"/>
  <c r="G85" i="48"/>
  <c r="L85" i="47"/>
  <c r="I85" i="48"/>
  <c r="P85" i="47"/>
  <c r="K85" i="48"/>
  <c r="T85" i="47"/>
  <c r="D86" i="48"/>
  <c r="F86" i="47"/>
  <c r="F86" i="48"/>
  <c r="J86" i="47"/>
  <c r="H86" i="48"/>
  <c r="N86" i="47"/>
  <c r="J86" i="48"/>
  <c r="R86" i="47"/>
  <c r="C87" i="48"/>
  <c r="D87" i="47"/>
  <c r="E87" i="48"/>
  <c r="H87" i="47"/>
  <c r="G87" i="48"/>
  <c r="L87" i="47"/>
  <c r="I87" i="48"/>
  <c r="P87" i="47"/>
  <c r="K87" i="48"/>
  <c r="T87" i="47"/>
  <c r="D88" i="48"/>
  <c r="F88" i="47"/>
  <c r="F88" i="48"/>
  <c r="J88" i="47"/>
  <c r="H88" i="48"/>
  <c r="N88" i="47"/>
  <c r="J88" i="48"/>
  <c r="R88" i="47"/>
  <c r="C89" i="48"/>
  <c r="D89" i="47"/>
  <c r="E89" i="48"/>
  <c r="H89" i="47"/>
  <c r="G89" i="48"/>
  <c r="L89" i="47"/>
  <c r="I89" i="48"/>
  <c r="P89" i="47"/>
  <c r="K89" i="48"/>
  <c r="T89" i="47"/>
  <c r="D90" i="48"/>
  <c r="F90" i="47"/>
  <c r="F90" i="48"/>
  <c r="J90" i="47"/>
  <c r="H90" i="48"/>
  <c r="N90" i="47"/>
  <c r="J90" i="48"/>
  <c r="R90" i="47"/>
  <c r="C91" i="48"/>
  <c r="D91" i="47"/>
  <c r="E91" i="48"/>
  <c r="H91" i="47"/>
  <c r="G91" i="48"/>
  <c r="L91" i="47"/>
  <c r="I91" i="48"/>
  <c r="P91" i="47"/>
  <c r="K91" i="48"/>
  <c r="T91" i="47"/>
  <c r="D92" i="48"/>
  <c r="F92" i="47"/>
  <c r="F92" i="48"/>
  <c r="J92" i="47"/>
  <c r="H92" i="48"/>
  <c r="N92" i="47"/>
  <c r="J92" i="48"/>
  <c r="R92" i="47"/>
  <c r="C93" i="48"/>
  <c r="D93" i="47"/>
  <c r="E93" i="48"/>
  <c r="H93" i="47"/>
  <c r="G93" i="48"/>
  <c r="L93" i="47"/>
  <c r="I93" i="48"/>
  <c r="P93" i="47"/>
  <c r="K93" i="48"/>
  <c r="T93" i="47"/>
  <c r="D94" i="48"/>
  <c r="F94" i="47"/>
  <c r="F94" i="48"/>
  <c r="J94" i="47"/>
  <c r="H94" i="48"/>
  <c r="N94" i="47"/>
  <c r="J94" i="48"/>
  <c r="R94" i="47"/>
  <c r="C95" i="48"/>
  <c r="D95" i="47"/>
  <c r="E95" i="48"/>
  <c r="H95" i="47"/>
  <c r="G95" i="48"/>
  <c r="L95" i="47"/>
  <c r="I95" i="48"/>
  <c r="P95" i="47"/>
  <c r="K95" i="48"/>
  <c r="T95" i="47"/>
  <c r="D96" i="48"/>
  <c r="F96" i="47"/>
  <c r="F96" i="48"/>
  <c r="J96" i="47"/>
  <c r="H96" i="48"/>
  <c r="N96" i="47"/>
  <c r="J96" i="48"/>
  <c r="R96" i="47"/>
  <c r="C97" i="48"/>
  <c r="D97" i="47"/>
  <c r="E97" i="48"/>
  <c r="H97" i="47"/>
  <c r="G97" i="48"/>
  <c r="L97" i="47"/>
  <c r="I97" i="48"/>
  <c r="P97" i="47"/>
  <c r="K97" i="48"/>
  <c r="T97" i="47"/>
  <c r="D98" i="48"/>
  <c r="F98" i="47"/>
  <c r="F98" i="48"/>
  <c r="J98" i="47"/>
  <c r="H98" i="48"/>
  <c r="N98" i="47"/>
  <c r="J98" i="48"/>
  <c r="R98" i="47"/>
  <c r="C99" i="48"/>
  <c r="D99" i="47"/>
  <c r="E99" i="48"/>
  <c r="H99" i="47"/>
  <c r="G99" i="48"/>
  <c r="L99" i="47"/>
  <c r="I99" i="48"/>
  <c r="P99" i="47"/>
  <c r="K99" i="48"/>
  <c r="T99" i="47"/>
  <c r="D100" i="48"/>
  <c r="F100" i="47"/>
  <c r="F100" i="48"/>
  <c r="J100" i="47"/>
  <c r="H100" i="48"/>
  <c r="N100" i="47"/>
  <c r="J100" i="48"/>
  <c r="R100" i="47"/>
  <c r="C101" i="48"/>
  <c r="D101" i="47"/>
  <c r="E101" i="48"/>
  <c r="H101" i="47"/>
  <c r="G101" i="48"/>
  <c r="L101" i="47"/>
  <c r="I101" i="48"/>
  <c r="P101" i="47"/>
  <c r="K101" i="48"/>
  <c r="T101" i="47"/>
  <c r="D102" i="48"/>
  <c r="F102" i="47"/>
  <c r="F102" i="48"/>
  <c r="J102" i="47"/>
  <c r="H102" i="48"/>
  <c r="N102" i="47"/>
  <c r="J102" i="48"/>
  <c r="R102" i="47"/>
  <c r="C103" i="48"/>
  <c r="D103" i="47"/>
  <c r="E103" i="48"/>
  <c r="H103" i="47"/>
  <c r="G103" i="48"/>
  <c r="L103" i="47"/>
  <c r="I103" i="48"/>
  <c r="P103" i="47"/>
  <c r="K103" i="48"/>
  <c r="T103" i="47"/>
  <c r="D104" i="48"/>
  <c r="F104" i="47"/>
  <c r="F104" i="48"/>
  <c r="J104" i="47"/>
  <c r="H104" i="48"/>
  <c r="N104" i="47"/>
  <c r="J104" i="48"/>
  <c r="R104" i="47"/>
  <c r="C105" i="48"/>
  <c r="D105" i="47"/>
  <c r="E105" i="48"/>
  <c r="H105" i="47"/>
  <c r="G105" i="48"/>
  <c r="L105" i="47"/>
  <c r="I105" i="48"/>
  <c r="P105" i="47"/>
  <c r="K105" i="48"/>
  <c r="T105" i="47"/>
  <c r="D8" i="42"/>
  <c r="D8" i="43"/>
  <c r="G11" i="43"/>
  <c r="F11" i="43"/>
  <c r="D13" i="43"/>
  <c r="G15" i="43"/>
  <c r="F15" i="43"/>
  <c r="E7" i="45"/>
  <c r="F7" i="45"/>
  <c r="D7" i="45"/>
  <c r="E8" i="45"/>
  <c r="D8" i="45"/>
  <c r="F8" i="45"/>
  <c r="E9" i="45"/>
  <c r="F9" i="45"/>
  <c r="D9" i="45"/>
  <c r="E10" i="45"/>
  <c r="D10" i="45"/>
  <c r="F10" i="45"/>
  <c r="E11" i="45"/>
  <c r="F11" i="45"/>
  <c r="D11" i="45"/>
  <c r="E12" i="45"/>
  <c r="D12" i="45"/>
  <c r="F12" i="45"/>
  <c r="E53" i="45"/>
  <c r="F53" i="45"/>
  <c r="D53" i="45"/>
  <c r="E54" i="45"/>
  <c r="F54" i="45"/>
  <c r="D54" i="45"/>
  <c r="E55" i="45"/>
  <c r="F55" i="45"/>
  <c r="D55" i="45"/>
  <c r="E56" i="45"/>
  <c r="F56" i="45"/>
  <c r="D56" i="45"/>
  <c r="E57" i="45"/>
  <c r="F57" i="45"/>
  <c r="D57" i="45"/>
  <c r="E58" i="45"/>
  <c r="F58" i="45"/>
  <c r="D58" i="45"/>
  <c r="E59" i="45"/>
  <c r="F59" i="45"/>
  <c r="D59" i="45"/>
  <c r="E60" i="45"/>
  <c r="F60" i="45"/>
  <c r="D60" i="45"/>
  <c r="E61" i="45"/>
  <c r="F61" i="45"/>
  <c r="D61" i="45"/>
  <c r="E62" i="45"/>
  <c r="F62" i="45"/>
  <c r="D62" i="45"/>
  <c r="E63" i="45"/>
  <c r="F63" i="45"/>
  <c r="D63" i="45"/>
  <c r="E64" i="45"/>
  <c r="F64" i="45"/>
  <c r="D64" i="45"/>
  <c r="F65" i="45"/>
  <c r="E65" i="45"/>
  <c r="E93" i="45"/>
  <c r="D93" i="45"/>
  <c r="E97" i="45"/>
  <c r="D97" i="45"/>
  <c r="E101" i="45"/>
  <c r="D101" i="45"/>
  <c r="D105" i="45"/>
  <c r="D107" i="45"/>
  <c r="D109" i="45"/>
  <c r="D111" i="45"/>
  <c r="D113" i="45"/>
  <c r="D115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J14" i="49"/>
  <c r="F14" i="50"/>
  <c r="R14" i="49"/>
  <c r="J14" i="50"/>
  <c r="J15" i="49"/>
  <c r="F15" i="50"/>
  <c r="R15" i="49"/>
  <c r="J15" i="50"/>
  <c r="J16" i="49"/>
  <c r="F16" i="50"/>
  <c r="R16" i="49"/>
  <c r="J16" i="50"/>
  <c r="J17" i="49"/>
  <c r="F17" i="50"/>
  <c r="R17" i="49"/>
  <c r="J17" i="50"/>
  <c r="J18" i="49"/>
  <c r="F18" i="50"/>
  <c r="R18" i="49"/>
  <c r="J18" i="50"/>
  <c r="J19" i="49"/>
  <c r="F19" i="50"/>
  <c r="R19" i="49"/>
  <c r="J19" i="50"/>
  <c r="J20" i="49"/>
  <c r="F20" i="50"/>
  <c r="R20" i="49"/>
  <c r="J20" i="50"/>
  <c r="J21" i="49"/>
  <c r="F21" i="50"/>
  <c r="R21" i="49"/>
  <c r="J21" i="50"/>
  <c r="J22" i="49"/>
  <c r="F22" i="50"/>
  <c r="R22" i="49"/>
  <c r="J22" i="50"/>
  <c r="J23" i="49"/>
  <c r="F23" i="50"/>
  <c r="R23" i="49"/>
  <c r="J23" i="50"/>
  <c r="J24" i="49"/>
  <c r="F24" i="50"/>
  <c r="R24" i="49"/>
  <c r="J24" i="50"/>
  <c r="J25" i="49"/>
  <c r="F25" i="50"/>
  <c r="R25" i="49"/>
  <c r="J25" i="50"/>
  <c r="J26" i="49"/>
  <c r="F26" i="50"/>
  <c r="R26" i="49"/>
  <c r="J26" i="50"/>
  <c r="J27" i="49"/>
  <c r="F27" i="50"/>
  <c r="R27" i="49"/>
  <c r="J27" i="50"/>
  <c r="J28" i="49"/>
  <c r="F28" i="50"/>
  <c r="R28" i="49"/>
  <c r="J28" i="50"/>
  <c r="J29" i="49"/>
  <c r="F29" i="50"/>
  <c r="R29" i="49"/>
  <c r="J29" i="50"/>
  <c r="J30" i="49"/>
  <c r="F30" i="50"/>
  <c r="R30" i="49"/>
  <c r="J30" i="50"/>
  <c r="J31" i="49"/>
  <c r="F31" i="50"/>
  <c r="R31" i="49"/>
  <c r="J31" i="50"/>
  <c r="J32" i="49"/>
  <c r="F32" i="50"/>
  <c r="R32" i="49"/>
  <c r="J32" i="50"/>
  <c r="J33" i="49"/>
  <c r="F33" i="50"/>
  <c r="R33" i="49"/>
  <c r="J33" i="50"/>
  <c r="J34" i="49"/>
  <c r="F34" i="50"/>
  <c r="R34" i="49"/>
  <c r="J34" i="50"/>
  <c r="J35" i="49"/>
  <c r="F35" i="50"/>
  <c r="R35" i="49"/>
  <c r="J35" i="50"/>
  <c r="J36" i="49"/>
  <c r="F36" i="50"/>
  <c r="R36" i="49"/>
  <c r="J36" i="50"/>
  <c r="J37" i="49"/>
  <c r="F37" i="50"/>
  <c r="R37" i="49"/>
  <c r="J37" i="50"/>
  <c r="J38" i="49"/>
  <c r="F38" i="50"/>
  <c r="R38" i="49"/>
  <c r="J38" i="50"/>
  <c r="J39" i="49"/>
  <c r="F39" i="50"/>
  <c r="R39" i="49"/>
  <c r="J39" i="50"/>
  <c r="J40" i="49"/>
  <c r="F40" i="50"/>
  <c r="R40" i="49"/>
  <c r="J40" i="50"/>
  <c r="J41" i="49"/>
  <c r="F41" i="50"/>
  <c r="R41" i="49"/>
  <c r="J41" i="50"/>
  <c r="J42" i="49"/>
  <c r="F42" i="50"/>
  <c r="R42" i="49"/>
  <c r="J42" i="50"/>
  <c r="J43" i="49"/>
  <c r="F43" i="50"/>
  <c r="R43" i="49"/>
  <c r="J43" i="50"/>
  <c r="J44" i="49"/>
  <c r="F44" i="50"/>
  <c r="R44" i="49"/>
  <c r="J44" i="50"/>
  <c r="J45" i="49"/>
  <c r="F45" i="50"/>
  <c r="R45" i="49"/>
  <c r="J45" i="50"/>
  <c r="J46" i="49"/>
  <c r="F46" i="50"/>
  <c r="R46" i="49"/>
  <c r="J46" i="50"/>
  <c r="J47" i="49"/>
  <c r="F47" i="50"/>
  <c r="R47" i="49"/>
  <c r="J47" i="50"/>
  <c r="J48" i="49"/>
  <c r="F48" i="50"/>
  <c r="R48" i="49"/>
  <c r="J48" i="50"/>
  <c r="J49" i="49"/>
  <c r="F49" i="50"/>
  <c r="R49" i="49"/>
  <c r="J49" i="50"/>
  <c r="J50" i="49"/>
  <c r="F50" i="50"/>
  <c r="R50" i="49"/>
  <c r="J50" i="50"/>
  <c r="J51" i="49"/>
  <c r="F51" i="50"/>
  <c r="R51" i="49"/>
  <c r="J51" i="50"/>
  <c r="J52" i="49"/>
  <c r="F52" i="50"/>
  <c r="R52" i="49"/>
  <c r="J52" i="50"/>
  <c r="J53" i="49"/>
  <c r="F53" i="50"/>
  <c r="R53" i="49"/>
  <c r="J53" i="50"/>
  <c r="J54" i="49"/>
  <c r="F54" i="50"/>
  <c r="R54" i="49"/>
  <c r="J54" i="50"/>
  <c r="J55" i="49"/>
  <c r="F55" i="50"/>
  <c r="R55" i="49"/>
  <c r="J55" i="50"/>
  <c r="J56" i="49"/>
  <c r="F56" i="50"/>
  <c r="R56" i="49"/>
  <c r="J56" i="50"/>
  <c r="J57" i="49"/>
  <c r="F57" i="50"/>
  <c r="R57" i="49"/>
  <c r="J57" i="50"/>
  <c r="J58" i="49"/>
  <c r="F58" i="50"/>
  <c r="R58" i="49"/>
  <c r="J58" i="50"/>
  <c r="J59" i="49"/>
  <c r="F59" i="50"/>
  <c r="R59" i="49"/>
  <c r="J59" i="50"/>
  <c r="J60" i="49"/>
  <c r="F60" i="50"/>
  <c r="R60" i="49"/>
  <c r="J60" i="50"/>
  <c r="J61" i="49"/>
  <c r="F61" i="50"/>
  <c r="R61" i="49"/>
  <c r="J61" i="50"/>
  <c r="J62" i="49"/>
  <c r="F62" i="50"/>
  <c r="R62" i="49"/>
  <c r="J62" i="50"/>
  <c r="J63" i="49"/>
  <c r="F63" i="50"/>
  <c r="R63" i="49"/>
  <c r="J63" i="50"/>
  <c r="J64" i="49"/>
  <c r="F64" i="50"/>
  <c r="R64" i="49"/>
  <c r="J64" i="50"/>
  <c r="J65" i="49"/>
  <c r="F65" i="50"/>
  <c r="R65" i="49"/>
  <c r="J65" i="50"/>
  <c r="J66" i="49"/>
  <c r="F66" i="50"/>
  <c r="R66" i="49"/>
  <c r="J66" i="50"/>
  <c r="J67" i="49"/>
  <c r="F67" i="50"/>
  <c r="R67" i="49"/>
  <c r="J67" i="50"/>
  <c r="J68" i="49"/>
  <c r="F68" i="50"/>
  <c r="R68" i="49"/>
  <c r="J68" i="50"/>
  <c r="J69" i="49"/>
  <c r="F69" i="50"/>
  <c r="R69" i="49"/>
  <c r="J69" i="50"/>
  <c r="J70" i="49"/>
  <c r="F70" i="50"/>
  <c r="R70" i="49"/>
  <c r="J70" i="50"/>
  <c r="J71" i="49"/>
  <c r="F71" i="50"/>
  <c r="R71" i="49"/>
  <c r="J71" i="50"/>
  <c r="J72" i="49"/>
  <c r="F72" i="50"/>
  <c r="R72" i="49"/>
  <c r="J72" i="50"/>
  <c r="J73" i="49"/>
  <c r="F73" i="50"/>
  <c r="R73" i="49"/>
  <c r="J73" i="50"/>
  <c r="J74" i="49"/>
  <c r="F74" i="50"/>
  <c r="R74" i="49"/>
  <c r="J74" i="50"/>
  <c r="J75" i="49"/>
  <c r="F75" i="50"/>
  <c r="R75" i="49"/>
  <c r="J75" i="50"/>
  <c r="J76" i="49"/>
  <c r="F76" i="50"/>
  <c r="R76" i="49"/>
  <c r="J76" i="50"/>
  <c r="J77" i="49"/>
  <c r="F77" i="50"/>
  <c r="R77" i="49"/>
  <c r="J77" i="50"/>
  <c r="I78" i="50"/>
  <c r="P78" i="49"/>
  <c r="I79" i="50"/>
  <c r="P79" i="49"/>
  <c r="I80" i="50"/>
  <c r="P80" i="49"/>
  <c r="I81" i="50"/>
  <c r="P81" i="49"/>
  <c r="C7" i="50"/>
  <c r="D7" i="49"/>
  <c r="E7" i="50"/>
  <c r="H7" i="49"/>
  <c r="G7" i="50"/>
  <c r="L7" i="49"/>
  <c r="I7" i="50"/>
  <c r="P7" i="49"/>
  <c r="C8" i="50"/>
  <c r="D8" i="49"/>
  <c r="E8" i="50"/>
  <c r="H8" i="49"/>
  <c r="G8" i="50"/>
  <c r="L8" i="49"/>
  <c r="I8" i="50"/>
  <c r="P8" i="49"/>
  <c r="C9" i="50"/>
  <c r="D9" i="49"/>
  <c r="E9" i="50"/>
  <c r="H9" i="49"/>
  <c r="G9" i="50"/>
  <c r="L9" i="49"/>
  <c r="I9" i="50"/>
  <c r="P9" i="49"/>
  <c r="C10" i="50"/>
  <c r="D10" i="49"/>
  <c r="E10" i="50"/>
  <c r="H10" i="49"/>
  <c r="G10" i="50"/>
  <c r="L10" i="49"/>
  <c r="I10" i="50"/>
  <c r="P10" i="49"/>
  <c r="C11" i="50"/>
  <c r="D11" i="49"/>
  <c r="E11" i="50"/>
  <c r="H11" i="49"/>
  <c r="G11" i="50"/>
  <c r="L11" i="49"/>
  <c r="I11" i="50"/>
  <c r="P11" i="49"/>
  <c r="C12" i="50"/>
  <c r="D12" i="49"/>
  <c r="E12" i="50"/>
  <c r="H12" i="49"/>
  <c r="G12" i="50"/>
  <c r="L12" i="49"/>
  <c r="I12" i="50"/>
  <c r="P12" i="49"/>
  <c r="C14" i="50"/>
  <c r="D14" i="49"/>
  <c r="G14" i="50"/>
  <c r="L14" i="49"/>
  <c r="C15" i="50"/>
  <c r="D15" i="49"/>
  <c r="G15" i="50"/>
  <c r="L15" i="49"/>
  <c r="C16" i="50"/>
  <c r="D16" i="49"/>
  <c r="G16" i="50"/>
  <c r="L16" i="49"/>
  <c r="C17" i="50"/>
  <c r="D17" i="49"/>
  <c r="G17" i="50"/>
  <c r="L17" i="49"/>
  <c r="C18" i="50"/>
  <c r="D18" i="49"/>
  <c r="G18" i="50"/>
  <c r="L18" i="49"/>
  <c r="C19" i="50"/>
  <c r="D19" i="49"/>
  <c r="G19" i="50"/>
  <c r="L19" i="49"/>
  <c r="C20" i="50"/>
  <c r="D20" i="49"/>
  <c r="G20" i="50"/>
  <c r="L20" i="49"/>
  <c r="C21" i="50"/>
  <c r="D21" i="49"/>
  <c r="G21" i="50"/>
  <c r="L21" i="49"/>
  <c r="C22" i="50"/>
  <c r="D22" i="49"/>
  <c r="G22" i="50"/>
  <c r="L22" i="49"/>
  <c r="C23" i="50"/>
  <c r="D23" i="49"/>
  <c r="G23" i="50"/>
  <c r="L23" i="49"/>
  <c r="C24" i="50"/>
  <c r="D24" i="49"/>
  <c r="G24" i="50"/>
  <c r="L24" i="49"/>
  <c r="C25" i="50"/>
  <c r="D25" i="49"/>
  <c r="G25" i="50"/>
  <c r="L25" i="49"/>
  <c r="C26" i="50"/>
  <c r="D26" i="49"/>
  <c r="G26" i="50"/>
  <c r="L26" i="49"/>
  <c r="C27" i="50"/>
  <c r="D27" i="49"/>
  <c r="G27" i="50"/>
  <c r="L27" i="49"/>
  <c r="C28" i="50"/>
  <c r="D28" i="49"/>
  <c r="G28" i="50"/>
  <c r="L28" i="49"/>
  <c r="C29" i="50"/>
  <c r="D29" i="49"/>
  <c r="G29" i="50"/>
  <c r="L29" i="49"/>
  <c r="C30" i="50"/>
  <c r="D30" i="49"/>
  <c r="G30" i="50"/>
  <c r="L30" i="49"/>
  <c r="C31" i="50"/>
  <c r="D31" i="49"/>
  <c r="G31" i="50"/>
  <c r="L31" i="49"/>
  <c r="C32" i="50"/>
  <c r="D32" i="49"/>
  <c r="G32" i="50"/>
  <c r="L32" i="49"/>
  <c r="C33" i="50"/>
  <c r="D33" i="49"/>
  <c r="G33" i="50"/>
  <c r="L33" i="49"/>
  <c r="C34" i="50"/>
  <c r="D34" i="49"/>
  <c r="G34" i="50"/>
  <c r="L34" i="49"/>
  <c r="C35" i="50"/>
  <c r="D35" i="49"/>
  <c r="G35" i="50"/>
  <c r="L35" i="49"/>
  <c r="C36" i="50"/>
  <c r="D36" i="49"/>
  <c r="G36" i="50"/>
  <c r="L36" i="49"/>
  <c r="C37" i="50"/>
  <c r="D37" i="49"/>
  <c r="G37" i="50"/>
  <c r="L37" i="49"/>
  <c r="C38" i="50"/>
  <c r="D38" i="49"/>
  <c r="G38" i="50"/>
  <c r="L38" i="49"/>
  <c r="C39" i="50"/>
  <c r="D39" i="49"/>
  <c r="G39" i="50"/>
  <c r="L39" i="49"/>
  <c r="C40" i="50"/>
  <c r="D40" i="49"/>
  <c r="G40" i="50"/>
  <c r="L40" i="49"/>
  <c r="C41" i="50"/>
  <c r="D41" i="49"/>
  <c r="G41" i="50"/>
  <c r="L41" i="49"/>
  <c r="C42" i="50"/>
  <c r="D42" i="49"/>
  <c r="G42" i="50"/>
  <c r="L42" i="49"/>
  <c r="C43" i="50"/>
  <c r="D43" i="49"/>
  <c r="G43" i="50"/>
  <c r="L43" i="49"/>
  <c r="C44" i="50"/>
  <c r="D44" i="49"/>
  <c r="G44" i="50"/>
  <c r="L44" i="49"/>
  <c r="C45" i="50"/>
  <c r="D45" i="49"/>
  <c r="G45" i="50"/>
  <c r="L45" i="49"/>
  <c r="C46" i="50"/>
  <c r="D46" i="49"/>
  <c r="G46" i="50"/>
  <c r="L46" i="49"/>
  <c r="C47" i="50"/>
  <c r="D47" i="49"/>
  <c r="G47" i="50"/>
  <c r="L47" i="49"/>
  <c r="C48" i="50"/>
  <c r="D48" i="49"/>
  <c r="G48" i="50"/>
  <c r="L48" i="49"/>
  <c r="C49" i="50"/>
  <c r="D49" i="49"/>
  <c r="G49" i="50"/>
  <c r="L49" i="49"/>
  <c r="C50" i="50"/>
  <c r="D50" i="49"/>
  <c r="G50" i="50"/>
  <c r="L50" i="49"/>
  <c r="C51" i="50"/>
  <c r="D51" i="49"/>
  <c r="G51" i="50"/>
  <c r="L51" i="49"/>
  <c r="C52" i="50"/>
  <c r="D52" i="49"/>
  <c r="G52" i="50"/>
  <c r="L52" i="49"/>
  <c r="C53" i="50"/>
  <c r="D53" i="49"/>
  <c r="G53" i="50"/>
  <c r="L53" i="49"/>
  <c r="C54" i="50"/>
  <c r="D54" i="49"/>
  <c r="G54" i="50"/>
  <c r="L54" i="49"/>
  <c r="C55" i="50"/>
  <c r="D55" i="49"/>
  <c r="G55" i="50"/>
  <c r="L55" i="49"/>
  <c r="C56" i="50"/>
  <c r="D56" i="49"/>
  <c r="G56" i="50"/>
  <c r="L56" i="49"/>
  <c r="C57" i="50"/>
  <c r="D57" i="49"/>
  <c r="G57" i="50"/>
  <c r="L57" i="49"/>
  <c r="C58" i="50"/>
  <c r="D58" i="49"/>
  <c r="G58" i="50"/>
  <c r="L58" i="49"/>
  <c r="C59" i="50"/>
  <c r="D59" i="49"/>
  <c r="G59" i="50"/>
  <c r="L59" i="49"/>
  <c r="C60" i="50"/>
  <c r="D60" i="49"/>
  <c r="G60" i="50"/>
  <c r="L60" i="49"/>
  <c r="C61" i="50"/>
  <c r="D61" i="49"/>
  <c r="G61" i="50"/>
  <c r="L61" i="49"/>
  <c r="C62" i="50"/>
  <c r="D62" i="49"/>
  <c r="G62" i="50"/>
  <c r="L62" i="49"/>
  <c r="C63" i="50"/>
  <c r="D63" i="49"/>
  <c r="G63" i="50"/>
  <c r="L63" i="49"/>
  <c r="C64" i="50"/>
  <c r="D64" i="49"/>
  <c r="G64" i="50"/>
  <c r="L64" i="49"/>
  <c r="C65" i="50"/>
  <c r="D65" i="49"/>
  <c r="G65" i="50"/>
  <c r="L65" i="49"/>
  <c r="C66" i="50"/>
  <c r="D66" i="49"/>
  <c r="G66" i="50"/>
  <c r="L66" i="49"/>
  <c r="C67" i="50"/>
  <c r="D67" i="49"/>
  <c r="G67" i="50"/>
  <c r="L67" i="49"/>
  <c r="C68" i="50"/>
  <c r="D68" i="49"/>
  <c r="G68" i="50"/>
  <c r="L68" i="49"/>
  <c r="C69" i="50"/>
  <c r="D69" i="49"/>
  <c r="G69" i="50"/>
  <c r="L69" i="49"/>
  <c r="C70" i="50"/>
  <c r="D70" i="49"/>
  <c r="G70" i="50"/>
  <c r="L70" i="49"/>
  <c r="C71" i="50"/>
  <c r="D71" i="49"/>
  <c r="G71" i="50"/>
  <c r="L71" i="49"/>
  <c r="C72" i="50"/>
  <c r="D72" i="49"/>
  <c r="G72" i="50"/>
  <c r="L72" i="49"/>
  <c r="C73" i="50"/>
  <c r="D73" i="49"/>
  <c r="G73" i="50"/>
  <c r="L73" i="49"/>
  <c r="C74" i="50"/>
  <c r="D74" i="49"/>
  <c r="G74" i="50"/>
  <c r="L74" i="49"/>
  <c r="C75" i="50"/>
  <c r="D75" i="49"/>
  <c r="G75" i="50"/>
  <c r="L75" i="49"/>
  <c r="C76" i="50"/>
  <c r="D76" i="49"/>
  <c r="G76" i="50"/>
  <c r="L76" i="49"/>
  <c r="C77" i="50"/>
  <c r="D77" i="49"/>
  <c r="G77" i="50"/>
  <c r="L77" i="49"/>
  <c r="C78" i="50"/>
  <c r="D78" i="49"/>
  <c r="C79" i="50"/>
  <c r="D79" i="49"/>
  <c r="C80" i="50"/>
  <c r="D80" i="49"/>
  <c r="C81" i="50"/>
  <c r="D81" i="49"/>
  <c r="C82" i="50"/>
  <c r="D82" i="49"/>
  <c r="F14" i="49"/>
  <c r="D14" i="50"/>
  <c r="N14" i="49"/>
  <c r="H14" i="50"/>
  <c r="F15" i="49"/>
  <c r="D15" i="50"/>
  <c r="N15" i="49"/>
  <c r="H15" i="50"/>
  <c r="F16" i="49"/>
  <c r="D16" i="50"/>
  <c r="N16" i="49"/>
  <c r="H16" i="50"/>
  <c r="F17" i="49"/>
  <c r="D17" i="50"/>
  <c r="N17" i="49"/>
  <c r="H17" i="50"/>
  <c r="F18" i="49"/>
  <c r="D18" i="50"/>
  <c r="N18" i="49"/>
  <c r="H18" i="50"/>
  <c r="F19" i="49"/>
  <c r="D19" i="50"/>
  <c r="N19" i="49"/>
  <c r="H19" i="50"/>
  <c r="F20" i="49"/>
  <c r="D20" i="50"/>
  <c r="N20" i="49"/>
  <c r="H20" i="50"/>
  <c r="F21" i="49"/>
  <c r="D21" i="50"/>
  <c r="N21" i="49"/>
  <c r="H21" i="50"/>
  <c r="F22" i="49"/>
  <c r="D22" i="50"/>
  <c r="N22" i="49"/>
  <c r="H22" i="50"/>
  <c r="F23" i="49"/>
  <c r="D23" i="50"/>
  <c r="N23" i="49"/>
  <c r="H23" i="50"/>
  <c r="F24" i="49"/>
  <c r="D24" i="50"/>
  <c r="N24" i="49"/>
  <c r="H24" i="50"/>
  <c r="F25" i="49"/>
  <c r="D25" i="50"/>
  <c r="N25" i="49"/>
  <c r="H25" i="50"/>
  <c r="F26" i="49"/>
  <c r="D26" i="50"/>
  <c r="N26" i="49"/>
  <c r="H26" i="50"/>
  <c r="F27" i="49"/>
  <c r="D27" i="50"/>
  <c r="N27" i="49"/>
  <c r="H27" i="50"/>
  <c r="F28" i="49"/>
  <c r="D28" i="50"/>
  <c r="N28" i="49"/>
  <c r="H28" i="50"/>
  <c r="F29" i="49"/>
  <c r="D29" i="50"/>
  <c r="N29" i="49"/>
  <c r="H29" i="50"/>
  <c r="F30" i="49"/>
  <c r="D30" i="50"/>
  <c r="N30" i="49"/>
  <c r="H30" i="50"/>
  <c r="F31" i="49"/>
  <c r="D31" i="50"/>
  <c r="N31" i="49"/>
  <c r="H31" i="50"/>
  <c r="F32" i="49"/>
  <c r="D32" i="50"/>
  <c r="N32" i="49"/>
  <c r="H32" i="50"/>
  <c r="F33" i="49"/>
  <c r="D33" i="50"/>
  <c r="N33" i="49"/>
  <c r="H33" i="50"/>
  <c r="F34" i="49"/>
  <c r="D34" i="50"/>
  <c r="N34" i="49"/>
  <c r="H34" i="50"/>
  <c r="F35" i="49"/>
  <c r="D35" i="50"/>
  <c r="N35" i="49"/>
  <c r="H35" i="50"/>
  <c r="F36" i="49"/>
  <c r="D36" i="50"/>
  <c r="N36" i="49"/>
  <c r="H36" i="50"/>
  <c r="F37" i="49"/>
  <c r="D37" i="50"/>
  <c r="N37" i="49"/>
  <c r="H37" i="50"/>
  <c r="F38" i="49"/>
  <c r="D38" i="50"/>
  <c r="N38" i="49"/>
  <c r="H38" i="50"/>
  <c r="F39" i="49"/>
  <c r="D39" i="50"/>
  <c r="N39" i="49"/>
  <c r="H39" i="50"/>
  <c r="F40" i="49"/>
  <c r="D40" i="50"/>
  <c r="N40" i="49"/>
  <c r="H40" i="50"/>
  <c r="F41" i="49"/>
  <c r="D41" i="50"/>
  <c r="N41" i="49"/>
  <c r="H41" i="50"/>
  <c r="F42" i="49"/>
  <c r="D42" i="50"/>
  <c r="N42" i="49"/>
  <c r="H42" i="50"/>
  <c r="F43" i="49"/>
  <c r="D43" i="50"/>
  <c r="N43" i="49"/>
  <c r="H43" i="50"/>
  <c r="F44" i="49"/>
  <c r="D44" i="50"/>
  <c r="N44" i="49"/>
  <c r="H44" i="50"/>
  <c r="F45" i="49"/>
  <c r="D45" i="50"/>
  <c r="N45" i="49"/>
  <c r="H45" i="50"/>
  <c r="F46" i="49"/>
  <c r="D46" i="50"/>
  <c r="N46" i="49"/>
  <c r="H46" i="50"/>
  <c r="F47" i="49"/>
  <c r="D47" i="50"/>
  <c r="N47" i="49"/>
  <c r="H47" i="50"/>
  <c r="F48" i="49"/>
  <c r="D48" i="50"/>
  <c r="N48" i="49"/>
  <c r="H48" i="50"/>
  <c r="F49" i="49"/>
  <c r="D49" i="50"/>
  <c r="N49" i="49"/>
  <c r="H49" i="50"/>
  <c r="F50" i="49"/>
  <c r="D50" i="50"/>
  <c r="N50" i="49"/>
  <c r="H50" i="50"/>
  <c r="F51" i="49"/>
  <c r="D51" i="50"/>
  <c r="N51" i="49"/>
  <c r="H51" i="50"/>
  <c r="F52" i="49"/>
  <c r="D52" i="50"/>
  <c r="N52" i="49"/>
  <c r="H52" i="50"/>
  <c r="F53" i="49"/>
  <c r="D53" i="50"/>
  <c r="N53" i="49"/>
  <c r="H53" i="50"/>
  <c r="F54" i="49"/>
  <c r="D54" i="50"/>
  <c r="N54" i="49"/>
  <c r="H54" i="50"/>
  <c r="F55" i="49"/>
  <c r="D55" i="50"/>
  <c r="N55" i="49"/>
  <c r="H55" i="50"/>
  <c r="F56" i="49"/>
  <c r="D56" i="50"/>
  <c r="N56" i="49"/>
  <c r="H56" i="50"/>
  <c r="F57" i="49"/>
  <c r="D57" i="50"/>
  <c r="N57" i="49"/>
  <c r="H57" i="50"/>
  <c r="F58" i="49"/>
  <c r="D58" i="50"/>
  <c r="N58" i="49"/>
  <c r="H58" i="50"/>
  <c r="F59" i="49"/>
  <c r="D59" i="50"/>
  <c r="N59" i="49"/>
  <c r="H59" i="50"/>
  <c r="F60" i="49"/>
  <c r="D60" i="50"/>
  <c r="N60" i="49"/>
  <c r="H60" i="50"/>
  <c r="F61" i="49"/>
  <c r="D61" i="50"/>
  <c r="N61" i="49"/>
  <c r="H61" i="50"/>
  <c r="F62" i="49"/>
  <c r="D62" i="50"/>
  <c r="N62" i="49"/>
  <c r="H62" i="50"/>
  <c r="F63" i="49"/>
  <c r="D63" i="50"/>
  <c r="N63" i="49"/>
  <c r="H63" i="50"/>
  <c r="F64" i="49"/>
  <c r="D64" i="50"/>
  <c r="N64" i="49"/>
  <c r="H64" i="50"/>
  <c r="F65" i="49"/>
  <c r="D65" i="50"/>
  <c r="N65" i="49"/>
  <c r="H65" i="50"/>
  <c r="F66" i="49"/>
  <c r="D66" i="50"/>
  <c r="N66" i="49"/>
  <c r="H66" i="50"/>
  <c r="F67" i="49"/>
  <c r="D67" i="50"/>
  <c r="N67" i="49"/>
  <c r="H67" i="50"/>
  <c r="F68" i="49"/>
  <c r="D68" i="50"/>
  <c r="N68" i="49"/>
  <c r="H68" i="50"/>
  <c r="F69" i="49"/>
  <c r="D69" i="50"/>
  <c r="N69" i="49"/>
  <c r="H69" i="50"/>
  <c r="F70" i="49"/>
  <c r="D70" i="50"/>
  <c r="N70" i="49"/>
  <c r="H70" i="50"/>
  <c r="F71" i="49"/>
  <c r="D71" i="50"/>
  <c r="N71" i="49"/>
  <c r="H71" i="50"/>
  <c r="F72" i="49"/>
  <c r="D72" i="50"/>
  <c r="N72" i="49"/>
  <c r="H72" i="50"/>
  <c r="F73" i="49"/>
  <c r="D73" i="50"/>
  <c r="N73" i="49"/>
  <c r="H73" i="50"/>
  <c r="F74" i="49"/>
  <c r="D74" i="50"/>
  <c r="N74" i="49"/>
  <c r="H74" i="50"/>
  <c r="F75" i="49"/>
  <c r="D75" i="50"/>
  <c r="N75" i="49"/>
  <c r="H75" i="50"/>
  <c r="F76" i="49"/>
  <c r="D76" i="50"/>
  <c r="N76" i="49"/>
  <c r="H76" i="50"/>
  <c r="F77" i="49"/>
  <c r="D77" i="50"/>
  <c r="N77" i="49"/>
  <c r="H77" i="50"/>
  <c r="E78" i="50"/>
  <c r="H78" i="49"/>
  <c r="E79" i="50"/>
  <c r="H79" i="49"/>
  <c r="E80" i="50"/>
  <c r="H80" i="49"/>
  <c r="E81" i="50"/>
  <c r="H81" i="49"/>
  <c r="D7" i="50"/>
  <c r="F7" i="49"/>
  <c r="F7" i="50"/>
  <c r="J7" i="49"/>
  <c r="H7" i="50"/>
  <c r="N7" i="49"/>
  <c r="J7" i="50"/>
  <c r="R7" i="49"/>
  <c r="D8" i="50"/>
  <c r="F8" i="49"/>
  <c r="F8" i="50"/>
  <c r="J8" i="49"/>
  <c r="H8" i="50"/>
  <c r="N8" i="49"/>
  <c r="J8" i="50"/>
  <c r="R8" i="49"/>
  <c r="D9" i="50"/>
  <c r="F9" i="49"/>
  <c r="F9" i="50"/>
  <c r="J9" i="49"/>
  <c r="H9" i="50"/>
  <c r="N9" i="49"/>
  <c r="J9" i="50"/>
  <c r="R9" i="49"/>
  <c r="D10" i="50"/>
  <c r="F10" i="49"/>
  <c r="F10" i="50"/>
  <c r="J10" i="49"/>
  <c r="H10" i="50"/>
  <c r="N10" i="49"/>
  <c r="J10" i="50"/>
  <c r="R10" i="49"/>
  <c r="D11" i="50"/>
  <c r="F11" i="49"/>
  <c r="F11" i="50"/>
  <c r="J11" i="49"/>
  <c r="H11" i="50"/>
  <c r="N11" i="49"/>
  <c r="J11" i="50"/>
  <c r="R11" i="49"/>
  <c r="D12" i="50"/>
  <c r="F12" i="49"/>
  <c r="F12" i="50"/>
  <c r="J12" i="49"/>
  <c r="H12" i="50"/>
  <c r="N12" i="49"/>
  <c r="J12" i="50"/>
  <c r="R12" i="49"/>
  <c r="E14" i="50"/>
  <c r="H14" i="49"/>
  <c r="I14" i="50"/>
  <c r="P14" i="49"/>
  <c r="E15" i="50"/>
  <c r="H15" i="49"/>
  <c r="I15" i="50"/>
  <c r="P15" i="49"/>
  <c r="E16" i="50"/>
  <c r="H16" i="49"/>
  <c r="I16" i="50"/>
  <c r="P16" i="49"/>
  <c r="E17" i="50"/>
  <c r="H17" i="49"/>
  <c r="I17" i="50"/>
  <c r="P17" i="49"/>
  <c r="E18" i="50"/>
  <c r="H18" i="49"/>
  <c r="I18" i="50"/>
  <c r="P18" i="49"/>
  <c r="E19" i="50"/>
  <c r="H19" i="49"/>
  <c r="I19" i="50"/>
  <c r="P19" i="49"/>
  <c r="E20" i="50"/>
  <c r="H20" i="49"/>
  <c r="I20" i="50"/>
  <c r="P20" i="49"/>
  <c r="E21" i="50"/>
  <c r="H21" i="49"/>
  <c r="I21" i="50"/>
  <c r="P21" i="49"/>
  <c r="E22" i="50"/>
  <c r="H22" i="49"/>
  <c r="I22" i="50"/>
  <c r="P22" i="49"/>
  <c r="E23" i="50"/>
  <c r="H23" i="49"/>
  <c r="I23" i="50"/>
  <c r="P23" i="49"/>
  <c r="E24" i="50"/>
  <c r="H24" i="49"/>
  <c r="I24" i="50"/>
  <c r="P24" i="49"/>
  <c r="E25" i="50"/>
  <c r="H25" i="49"/>
  <c r="I25" i="50"/>
  <c r="P25" i="49"/>
  <c r="E26" i="50"/>
  <c r="H26" i="49"/>
  <c r="I26" i="50"/>
  <c r="P26" i="49"/>
  <c r="E27" i="50"/>
  <c r="H27" i="49"/>
  <c r="I27" i="50"/>
  <c r="P27" i="49"/>
  <c r="E28" i="50"/>
  <c r="H28" i="49"/>
  <c r="I28" i="50"/>
  <c r="P28" i="49"/>
  <c r="E29" i="50"/>
  <c r="H29" i="49"/>
  <c r="I29" i="50"/>
  <c r="P29" i="49"/>
  <c r="E30" i="50"/>
  <c r="H30" i="49"/>
  <c r="I30" i="50"/>
  <c r="P30" i="49"/>
  <c r="E31" i="50"/>
  <c r="H31" i="49"/>
  <c r="I31" i="50"/>
  <c r="P31" i="49"/>
  <c r="E32" i="50"/>
  <c r="H32" i="49"/>
  <c r="I32" i="50"/>
  <c r="P32" i="49"/>
  <c r="E33" i="50"/>
  <c r="H33" i="49"/>
  <c r="I33" i="50"/>
  <c r="P33" i="49"/>
  <c r="E34" i="50"/>
  <c r="H34" i="49"/>
  <c r="I34" i="50"/>
  <c r="P34" i="49"/>
  <c r="E35" i="50"/>
  <c r="H35" i="49"/>
  <c r="I35" i="50"/>
  <c r="P35" i="49"/>
  <c r="E36" i="50"/>
  <c r="H36" i="49"/>
  <c r="I36" i="50"/>
  <c r="P36" i="49"/>
  <c r="E37" i="50"/>
  <c r="H37" i="49"/>
  <c r="I37" i="50"/>
  <c r="P37" i="49"/>
  <c r="E38" i="50"/>
  <c r="H38" i="49"/>
  <c r="I38" i="50"/>
  <c r="P38" i="49"/>
  <c r="E39" i="50"/>
  <c r="H39" i="49"/>
  <c r="I39" i="50"/>
  <c r="P39" i="49"/>
  <c r="E40" i="50"/>
  <c r="H40" i="49"/>
  <c r="I40" i="50"/>
  <c r="P40" i="49"/>
  <c r="E41" i="50"/>
  <c r="H41" i="49"/>
  <c r="I41" i="50"/>
  <c r="P41" i="49"/>
  <c r="E42" i="50"/>
  <c r="H42" i="49"/>
  <c r="I42" i="50"/>
  <c r="P42" i="49"/>
  <c r="E43" i="50"/>
  <c r="H43" i="49"/>
  <c r="I43" i="50"/>
  <c r="P43" i="49"/>
  <c r="E44" i="50"/>
  <c r="H44" i="49"/>
  <c r="I44" i="50"/>
  <c r="P44" i="49"/>
  <c r="E45" i="50"/>
  <c r="H45" i="49"/>
  <c r="I45" i="50"/>
  <c r="P45" i="49"/>
  <c r="E46" i="50"/>
  <c r="H46" i="49"/>
  <c r="I46" i="50"/>
  <c r="P46" i="49"/>
  <c r="E47" i="50"/>
  <c r="H47" i="49"/>
  <c r="I47" i="50"/>
  <c r="P47" i="49"/>
  <c r="E48" i="50"/>
  <c r="H48" i="49"/>
  <c r="I48" i="50"/>
  <c r="P48" i="49"/>
  <c r="E49" i="50"/>
  <c r="H49" i="49"/>
  <c r="I49" i="50"/>
  <c r="P49" i="49"/>
  <c r="E50" i="50"/>
  <c r="H50" i="49"/>
  <c r="I50" i="50"/>
  <c r="P50" i="49"/>
  <c r="E51" i="50"/>
  <c r="H51" i="49"/>
  <c r="I51" i="50"/>
  <c r="P51" i="49"/>
  <c r="E52" i="50"/>
  <c r="H52" i="49"/>
  <c r="I52" i="50"/>
  <c r="P52" i="49"/>
  <c r="E53" i="50"/>
  <c r="H53" i="49"/>
  <c r="I53" i="50"/>
  <c r="P53" i="49"/>
  <c r="E54" i="50"/>
  <c r="H54" i="49"/>
  <c r="I54" i="50"/>
  <c r="P54" i="49"/>
  <c r="E55" i="50"/>
  <c r="H55" i="49"/>
  <c r="I55" i="50"/>
  <c r="P55" i="49"/>
  <c r="E56" i="50"/>
  <c r="H56" i="49"/>
  <c r="I56" i="50"/>
  <c r="P56" i="49"/>
  <c r="E57" i="50"/>
  <c r="H57" i="49"/>
  <c r="I57" i="50"/>
  <c r="P57" i="49"/>
  <c r="E58" i="50"/>
  <c r="H58" i="49"/>
  <c r="I58" i="50"/>
  <c r="P58" i="49"/>
  <c r="E59" i="50"/>
  <c r="H59" i="49"/>
  <c r="I59" i="50"/>
  <c r="P59" i="49"/>
  <c r="E60" i="50"/>
  <c r="H60" i="49"/>
  <c r="I60" i="50"/>
  <c r="P60" i="49"/>
  <c r="E61" i="50"/>
  <c r="H61" i="49"/>
  <c r="I61" i="50"/>
  <c r="P61" i="49"/>
  <c r="E62" i="50"/>
  <c r="H62" i="49"/>
  <c r="I62" i="50"/>
  <c r="P62" i="49"/>
  <c r="E63" i="50"/>
  <c r="H63" i="49"/>
  <c r="I63" i="50"/>
  <c r="P63" i="49"/>
  <c r="E64" i="50"/>
  <c r="H64" i="49"/>
  <c r="I64" i="50"/>
  <c r="P64" i="49"/>
  <c r="E65" i="50"/>
  <c r="H65" i="49"/>
  <c r="I65" i="50"/>
  <c r="P65" i="49"/>
  <c r="E66" i="50"/>
  <c r="H66" i="49"/>
  <c r="I66" i="50"/>
  <c r="P66" i="49"/>
  <c r="E67" i="50"/>
  <c r="H67" i="49"/>
  <c r="I67" i="50"/>
  <c r="P67" i="49"/>
  <c r="E68" i="50"/>
  <c r="H68" i="49"/>
  <c r="I68" i="50"/>
  <c r="P68" i="49"/>
  <c r="E69" i="50"/>
  <c r="H69" i="49"/>
  <c r="I69" i="50"/>
  <c r="P69" i="49"/>
  <c r="E70" i="50"/>
  <c r="H70" i="49"/>
  <c r="I70" i="50"/>
  <c r="P70" i="49"/>
  <c r="E71" i="50"/>
  <c r="H71" i="49"/>
  <c r="I71" i="50"/>
  <c r="P71" i="49"/>
  <c r="E72" i="50"/>
  <c r="H72" i="49"/>
  <c r="I72" i="50"/>
  <c r="P72" i="49"/>
  <c r="E73" i="50"/>
  <c r="H73" i="49"/>
  <c r="I73" i="50"/>
  <c r="P73" i="49"/>
  <c r="E74" i="50"/>
  <c r="H74" i="49"/>
  <c r="I74" i="50"/>
  <c r="P74" i="49"/>
  <c r="E75" i="50"/>
  <c r="H75" i="49"/>
  <c r="I75" i="50"/>
  <c r="P75" i="49"/>
  <c r="E76" i="50"/>
  <c r="H76" i="49"/>
  <c r="I76" i="50"/>
  <c r="P76" i="49"/>
  <c r="E77" i="50"/>
  <c r="H77" i="49"/>
  <c r="I77" i="50"/>
  <c r="P77" i="49"/>
  <c r="G78" i="50"/>
  <c r="L78" i="49"/>
  <c r="G79" i="50"/>
  <c r="L79" i="49"/>
  <c r="G80" i="50"/>
  <c r="L80" i="49"/>
  <c r="G81" i="50"/>
  <c r="L81" i="49"/>
  <c r="E82" i="50"/>
  <c r="H82" i="49"/>
  <c r="G82" i="50"/>
  <c r="L82" i="49"/>
  <c r="I82" i="50"/>
  <c r="P82" i="49"/>
  <c r="C83" i="50"/>
  <c r="D83" i="49"/>
  <c r="E83" i="50"/>
  <c r="H83" i="49"/>
  <c r="G83" i="50"/>
  <c r="L83" i="49"/>
  <c r="I83" i="50"/>
  <c r="P83" i="49"/>
  <c r="C84" i="50"/>
  <c r="D84" i="49"/>
  <c r="E84" i="50"/>
  <c r="H84" i="49"/>
  <c r="G84" i="50"/>
  <c r="L84" i="49"/>
  <c r="I84" i="50"/>
  <c r="P84" i="49"/>
  <c r="C85" i="50"/>
  <c r="D85" i="49"/>
  <c r="E85" i="50"/>
  <c r="H85" i="49"/>
  <c r="G85" i="50"/>
  <c r="L85" i="49"/>
  <c r="I85" i="50"/>
  <c r="P85" i="49"/>
  <c r="C86" i="50"/>
  <c r="D86" i="49"/>
  <c r="E86" i="50"/>
  <c r="H86" i="49"/>
  <c r="G86" i="50"/>
  <c r="L86" i="49"/>
  <c r="I86" i="50"/>
  <c r="P86" i="49"/>
  <c r="C87" i="50"/>
  <c r="D87" i="49"/>
  <c r="E87" i="50"/>
  <c r="H87" i="49"/>
  <c r="G87" i="50"/>
  <c r="L87" i="49"/>
  <c r="I87" i="50"/>
  <c r="P87" i="49"/>
  <c r="C88" i="50"/>
  <c r="D88" i="49"/>
  <c r="E88" i="50"/>
  <c r="H88" i="49"/>
  <c r="G88" i="50"/>
  <c r="L88" i="49"/>
  <c r="I88" i="50"/>
  <c r="P88" i="49"/>
  <c r="C89" i="50"/>
  <c r="D89" i="49"/>
  <c r="E89" i="50"/>
  <c r="H89" i="49"/>
  <c r="G89" i="50"/>
  <c r="L89" i="49"/>
  <c r="I89" i="50"/>
  <c r="P89" i="49"/>
  <c r="C90" i="50"/>
  <c r="D90" i="49"/>
  <c r="E90" i="50"/>
  <c r="H90" i="49"/>
  <c r="G90" i="50"/>
  <c r="L90" i="49"/>
  <c r="I90" i="50"/>
  <c r="P90" i="49"/>
  <c r="C91" i="50"/>
  <c r="D91" i="49"/>
  <c r="E91" i="50"/>
  <c r="H91" i="49"/>
  <c r="G91" i="50"/>
  <c r="L91" i="49"/>
  <c r="I91" i="50"/>
  <c r="P91" i="49"/>
  <c r="C92" i="50"/>
  <c r="D92" i="49"/>
  <c r="E92" i="50"/>
  <c r="H92" i="49"/>
  <c r="G92" i="50"/>
  <c r="L92" i="49"/>
  <c r="I92" i="50"/>
  <c r="P92" i="49"/>
  <c r="C93" i="50"/>
  <c r="D93" i="49"/>
  <c r="E93" i="50"/>
  <c r="H93" i="49"/>
  <c r="G93" i="50"/>
  <c r="L93" i="49"/>
  <c r="I93" i="50"/>
  <c r="P93" i="49"/>
  <c r="C94" i="50"/>
  <c r="D94" i="49"/>
  <c r="E94" i="50"/>
  <c r="H94" i="49"/>
  <c r="G94" i="50"/>
  <c r="L94" i="49"/>
  <c r="I94" i="50"/>
  <c r="P94" i="49"/>
  <c r="C95" i="50"/>
  <c r="D95" i="49"/>
  <c r="E95" i="50"/>
  <c r="H95" i="49"/>
  <c r="G95" i="50"/>
  <c r="L95" i="49"/>
  <c r="I95" i="50"/>
  <c r="P95" i="49"/>
  <c r="C96" i="50"/>
  <c r="D96" i="49"/>
  <c r="E96" i="50"/>
  <c r="H96" i="49"/>
  <c r="G96" i="50"/>
  <c r="L96" i="49"/>
  <c r="I96" i="50"/>
  <c r="P96" i="49"/>
  <c r="C97" i="50"/>
  <c r="D97" i="49"/>
  <c r="E97" i="50"/>
  <c r="H97" i="49"/>
  <c r="G97" i="50"/>
  <c r="L97" i="49"/>
  <c r="I97" i="50"/>
  <c r="P97" i="49"/>
  <c r="C98" i="50"/>
  <c r="D98" i="49"/>
  <c r="E98" i="50"/>
  <c r="H98" i="49"/>
  <c r="G98" i="50"/>
  <c r="L98" i="49"/>
  <c r="I98" i="50"/>
  <c r="P98" i="49"/>
  <c r="C99" i="50"/>
  <c r="D99" i="49"/>
  <c r="E99" i="50"/>
  <c r="H99" i="49"/>
  <c r="G99" i="50"/>
  <c r="L99" i="49"/>
  <c r="I99" i="50"/>
  <c r="P99" i="49"/>
  <c r="C100" i="50"/>
  <c r="D100" i="49"/>
  <c r="E100" i="50"/>
  <c r="H100" i="49"/>
  <c r="G100" i="50"/>
  <c r="L100" i="49"/>
  <c r="I100" i="50"/>
  <c r="P100" i="49"/>
  <c r="C101" i="50"/>
  <c r="D101" i="49"/>
  <c r="E101" i="50"/>
  <c r="H101" i="49"/>
  <c r="G101" i="50"/>
  <c r="L101" i="49"/>
  <c r="I101" i="50"/>
  <c r="P101" i="49"/>
  <c r="C102" i="50"/>
  <c r="D102" i="49"/>
  <c r="E102" i="50"/>
  <c r="H102" i="49"/>
  <c r="G102" i="50"/>
  <c r="L102" i="49"/>
  <c r="I102" i="50"/>
  <c r="P102" i="49"/>
  <c r="C103" i="50"/>
  <c r="D103" i="49"/>
  <c r="E103" i="50"/>
  <c r="H103" i="49"/>
  <c r="G103" i="50"/>
  <c r="L103" i="49"/>
  <c r="I103" i="50"/>
  <c r="P103" i="49"/>
  <c r="C104" i="50"/>
  <c r="D104" i="49"/>
  <c r="E104" i="50"/>
  <c r="H104" i="49"/>
  <c r="G104" i="50"/>
  <c r="L104" i="49"/>
  <c r="I104" i="50"/>
  <c r="P104" i="49"/>
  <c r="E7" i="51"/>
  <c r="E12" i="52"/>
  <c r="E17" i="52"/>
  <c r="E8" i="54"/>
  <c r="E13" i="54"/>
  <c r="F27" i="56"/>
  <c r="D27" i="56"/>
  <c r="E27" i="56"/>
  <c r="F29" i="56"/>
  <c r="D29" i="56"/>
  <c r="E29" i="56"/>
  <c r="F31" i="56"/>
  <c r="D31" i="56"/>
  <c r="E31" i="56"/>
  <c r="F33" i="56"/>
  <c r="D33" i="56"/>
  <c r="E33" i="56"/>
  <c r="F35" i="56"/>
  <c r="D35" i="56"/>
  <c r="E35" i="56"/>
  <c r="F37" i="56"/>
  <c r="D37" i="56"/>
  <c r="E37" i="56"/>
  <c r="E39" i="56"/>
  <c r="F39" i="56"/>
  <c r="E10" i="52"/>
  <c r="E16" i="52"/>
  <c r="E12" i="54"/>
  <c r="E17" i="54"/>
  <c r="F78" i="49"/>
  <c r="D78" i="50"/>
  <c r="J78" i="49"/>
  <c r="F78" i="50"/>
  <c r="N78" i="49"/>
  <c r="H78" i="50"/>
  <c r="R78" i="49"/>
  <c r="J78" i="50"/>
  <c r="F79" i="49"/>
  <c r="D79" i="50"/>
  <c r="J79" i="49"/>
  <c r="F79" i="50"/>
  <c r="N79" i="49"/>
  <c r="H79" i="50"/>
  <c r="R79" i="49"/>
  <c r="J79" i="50"/>
  <c r="F80" i="49"/>
  <c r="D80" i="50"/>
  <c r="J80" i="49"/>
  <c r="F80" i="50"/>
  <c r="N80" i="49"/>
  <c r="H80" i="50"/>
  <c r="R80" i="49"/>
  <c r="J80" i="50"/>
  <c r="F81" i="49"/>
  <c r="D81" i="50"/>
  <c r="J81" i="49"/>
  <c r="F81" i="50"/>
  <c r="N81" i="49"/>
  <c r="H81" i="50"/>
  <c r="R81" i="49"/>
  <c r="J81" i="50"/>
  <c r="F82" i="49"/>
  <c r="D82" i="50"/>
  <c r="J82" i="49"/>
  <c r="F82" i="50"/>
  <c r="N82" i="49"/>
  <c r="H82" i="50"/>
  <c r="R82" i="49"/>
  <c r="J82" i="50"/>
  <c r="F83" i="49"/>
  <c r="D83" i="50"/>
  <c r="J83" i="49"/>
  <c r="F83" i="50"/>
  <c r="N83" i="49"/>
  <c r="H83" i="50"/>
  <c r="R83" i="49"/>
  <c r="J83" i="50"/>
  <c r="F84" i="49"/>
  <c r="D84" i="50"/>
  <c r="J84" i="49"/>
  <c r="F84" i="50"/>
  <c r="N84" i="49"/>
  <c r="H84" i="50"/>
  <c r="R84" i="49"/>
  <c r="J84" i="50"/>
  <c r="F85" i="49"/>
  <c r="D85" i="50"/>
  <c r="J85" i="49"/>
  <c r="F85" i="50"/>
  <c r="N85" i="49"/>
  <c r="H85" i="50"/>
  <c r="R85" i="49"/>
  <c r="J85" i="50"/>
  <c r="F86" i="49"/>
  <c r="D86" i="50"/>
  <c r="J86" i="49"/>
  <c r="F86" i="50"/>
  <c r="N86" i="49"/>
  <c r="H86" i="50"/>
  <c r="R86" i="49"/>
  <c r="J86" i="50"/>
  <c r="F87" i="49"/>
  <c r="D87" i="50"/>
  <c r="J87" i="49"/>
  <c r="F87" i="50"/>
  <c r="N87" i="49"/>
  <c r="H87" i="50"/>
  <c r="R87" i="49"/>
  <c r="J87" i="50"/>
  <c r="F88" i="49"/>
  <c r="D88" i="50"/>
  <c r="J88" i="49"/>
  <c r="F88" i="50"/>
  <c r="N88" i="49"/>
  <c r="H88" i="50"/>
  <c r="R88" i="49"/>
  <c r="J88" i="50"/>
  <c r="F89" i="49"/>
  <c r="D89" i="50"/>
  <c r="J89" i="49"/>
  <c r="F89" i="50"/>
  <c r="N89" i="49"/>
  <c r="H89" i="50"/>
  <c r="R89" i="49"/>
  <c r="J89" i="50"/>
  <c r="F90" i="49"/>
  <c r="D90" i="50"/>
  <c r="J90" i="49"/>
  <c r="F90" i="50"/>
  <c r="N90" i="49"/>
  <c r="H90" i="50"/>
  <c r="R90" i="49"/>
  <c r="J90" i="50"/>
  <c r="F91" i="49"/>
  <c r="D91" i="50"/>
  <c r="J91" i="49"/>
  <c r="F91" i="50"/>
  <c r="N91" i="49"/>
  <c r="H91" i="50"/>
  <c r="R91" i="49"/>
  <c r="J91" i="50"/>
  <c r="F92" i="49"/>
  <c r="D92" i="50"/>
  <c r="J92" i="49"/>
  <c r="F92" i="50"/>
  <c r="N92" i="49"/>
  <c r="H92" i="50"/>
  <c r="R92" i="49"/>
  <c r="J92" i="50"/>
  <c r="F93" i="49"/>
  <c r="D93" i="50"/>
  <c r="J93" i="49"/>
  <c r="F93" i="50"/>
  <c r="N93" i="49"/>
  <c r="H93" i="50"/>
  <c r="R93" i="49"/>
  <c r="J93" i="50"/>
  <c r="F94" i="49"/>
  <c r="D94" i="50"/>
  <c r="J94" i="49"/>
  <c r="F94" i="50"/>
  <c r="N94" i="49"/>
  <c r="H94" i="50"/>
  <c r="R94" i="49"/>
  <c r="J94" i="50"/>
  <c r="F95" i="49"/>
  <c r="D95" i="50"/>
  <c r="J95" i="49"/>
  <c r="F95" i="50"/>
  <c r="N95" i="49"/>
  <c r="H95" i="50"/>
  <c r="R95" i="49"/>
  <c r="J95" i="50"/>
  <c r="F96" i="49"/>
  <c r="D96" i="50"/>
  <c r="J96" i="49"/>
  <c r="F96" i="50"/>
  <c r="N96" i="49"/>
  <c r="H96" i="50"/>
  <c r="R96" i="49"/>
  <c r="J96" i="50"/>
  <c r="F97" i="49"/>
  <c r="D97" i="50"/>
  <c r="J97" i="49"/>
  <c r="F97" i="50"/>
  <c r="N97" i="49"/>
  <c r="H97" i="50"/>
  <c r="R97" i="49"/>
  <c r="J97" i="50"/>
  <c r="F98" i="49"/>
  <c r="D98" i="50"/>
  <c r="J98" i="49"/>
  <c r="F98" i="50"/>
  <c r="N98" i="49"/>
  <c r="H98" i="50"/>
  <c r="R98" i="49"/>
  <c r="J98" i="50"/>
  <c r="F99" i="49"/>
  <c r="D99" i="50"/>
  <c r="J99" i="49"/>
  <c r="F99" i="50"/>
  <c r="N99" i="49"/>
  <c r="H99" i="50"/>
  <c r="R99" i="49"/>
  <c r="J99" i="50"/>
  <c r="F100" i="49"/>
  <c r="D100" i="50"/>
  <c r="J100" i="49"/>
  <c r="F100" i="50"/>
  <c r="N100" i="49"/>
  <c r="H100" i="50"/>
  <c r="R100" i="49"/>
  <c r="J100" i="50"/>
  <c r="F101" i="49"/>
  <c r="D101" i="50"/>
  <c r="J101" i="49"/>
  <c r="F101" i="50"/>
  <c r="N101" i="49"/>
  <c r="H101" i="50"/>
  <c r="R101" i="49"/>
  <c r="J101" i="50"/>
  <c r="F102" i="49"/>
  <c r="D102" i="50"/>
  <c r="J102" i="49"/>
  <c r="F102" i="50"/>
  <c r="N102" i="49"/>
  <c r="H102" i="50"/>
  <c r="R102" i="49"/>
  <c r="J102" i="50"/>
  <c r="F103" i="49"/>
  <c r="D103" i="50"/>
  <c r="J103" i="49"/>
  <c r="F103" i="50"/>
  <c r="N103" i="49"/>
  <c r="H103" i="50"/>
  <c r="R103" i="49"/>
  <c r="J103" i="50"/>
  <c r="F104" i="49"/>
  <c r="D104" i="50"/>
  <c r="J104" i="49"/>
  <c r="F104" i="50"/>
  <c r="N104" i="49"/>
  <c r="H104" i="50"/>
  <c r="R104" i="49"/>
  <c r="J104" i="50"/>
  <c r="E9" i="51"/>
  <c r="E9" i="52"/>
  <c r="E14" i="52"/>
  <c r="E11" i="54"/>
  <c r="E15" i="54"/>
  <c r="D14" i="56"/>
  <c r="F14" i="56"/>
  <c r="E14" i="56"/>
  <c r="D15" i="56"/>
  <c r="F15" i="56"/>
  <c r="E15" i="56"/>
  <c r="D16" i="56"/>
  <c r="F16" i="56"/>
  <c r="E16" i="56"/>
  <c r="F28" i="56"/>
  <c r="D28" i="56"/>
  <c r="E28" i="56"/>
  <c r="F30" i="56"/>
  <c r="D30" i="56"/>
  <c r="E30" i="56"/>
  <c r="F32" i="56"/>
  <c r="D32" i="56"/>
  <c r="E32" i="56"/>
  <c r="F34" i="56"/>
  <c r="D34" i="56"/>
  <c r="E34" i="56"/>
  <c r="F36" i="56"/>
  <c r="D36" i="56"/>
  <c r="E36" i="56"/>
  <c r="F38" i="56"/>
  <c r="D38" i="56"/>
  <c r="E38" i="56"/>
  <c r="E8" i="51"/>
  <c r="E8" i="52"/>
  <c r="E13" i="52"/>
  <c r="E18" i="52"/>
  <c r="E10" i="54"/>
  <c r="E14" i="54"/>
  <c r="F7" i="56"/>
  <c r="E7" i="56"/>
  <c r="D7" i="56"/>
  <c r="F8" i="56"/>
  <c r="E8" i="56"/>
  <c r="D8" i="56"/>
  <c r="F9" i="56"/>
  <c r="E9" i="56"/>
  <c r="D9" i="56"/>
  <c r="F10" i="56"/>
  <c r="E10" i="56"/>
  <c r="D10" i="56"/>
  <c r="F11" i="56"/>
  <c r="E11" i="56"/>
  <c r="D11" i="56"/>
  <c r="F12" i="56"/>
  <c r="E12" i="56"/>
  <c r="D12" i="56"/>
  <c r="F79" i="56"/>
  <c r="E79" i="56"/>
  <c r="D79" i="56"/>
  <c r="F80" i="56"/>
  <c r="E80" i="56"/>
  <c r="D80" i="56"/>
  <c r="F81" i="56"/>
  <c r="E81" i="56"/>
  <c r="D81" i="56"/>
  <c r="F82" i="56"/>
  <c r="E82" i="56"/>
  <c r="D82" i="56"/>
  <c r="F83" i="56"/>
  <c r="E83" i="56"/>
  <c r="D83" i="56"/>
  <c r="F84" i="56"/>
  <c r="E84" i="56"/>
  <c r="D84" i="56"/>
  <c r="F85" i="56"/>
  <c r="E85" i="56"/>
  <c r="D85" i="56"/>
  <c r="F86" i="56"/>
  <c r="E86" i="56"/>
  <c r="D86" i="56"/>
  <c r="F87" i="56"/>
  <c r="E87" i="56"/>
  <c r="D87" i="56"/>
  <c r="F88" i="56"/>
  <c r="E88" i="56"/>
  <c r="D88" i="56"/>
  <c r="F89" i="56"/>
  <c r="E89" i="56"/>
  <c r="D89" i="56"/>
  <c r="F90" i="56"/>
  <c r="E90" i="56"/>
  <c r="D90" i="56"/>
  <c r="F91" i="56"/>
  <c r="E91" i="56"/>
  <c r="E96" i="56"/>
  <c r="D96" i="56"/>
  <c r="E100" i="56"/>
  <c r="D100" i="56"/>
  <c r="F104" i="56"/>
  <c r="E104" i="56"/>
  <c r="D15" i="59"/>
  <c r="F15" i="58"/>
  <c r="F15" i="59"/>
  <c r="J15" i="58"/>
  <c r="H15" i="59"/>
  <c r="N15" i="58"/>
  <c r="J15" i="59"/>
  <c r="R15" i="58"/>
  <c r="D16" i="58"/>
  <c r="C16" i="59"/>
  <c r="E16" i="59"/>
  <c r="H16" i="58"/>
  <c r="G16" i="59"/>
  <c r="L16" i="58"/>
  <c r="I16" i="59"/>
  <c r="P16" i="58"/>
  <c r="K16" i="59"/>
  <c r="T16" i="58"/>
  <c r="D17" i="59"/>
  <c r="F17" i="58"/>
  <c r="F17" i="59"/>
  <c r="J17" i="58"/>
  <c r="H17" i="59"/>
  <c r="N17" i="58"/>
  <c r="R17" i="58"/>
  <c r="J17" i="59"/>
  <c r="C18" i="59"/>
  <c r="D18" i="58"/>
  <c r="E18" i="59"/>
  <c r="H18" i="58"/>
  <c r="G18" i="59"/>
  <c r="L18" i="58"/>
  <c r="I18" i="59"/>
  <c r="P18" i="58"/>
  <c r="K18" i="59"/>
  <c r="T18" i="58"/>
  <c r="D19" i="59"/>
  <c r="F19" i="58"/>
  <c r="F19" i="59"/>
  <c r="J19" i="58"/>
  <c r="N19" i="58"/>
  <c r="H19" i="59"/>
  <c r="J19" i="59"/>
  <c r="R19" i="58"/>
  <c r="C20" i="59"/>
  <c r="D20" i="58"/>
  <c r="E20" i="59"/>
  <c r="H20" i="58"/>
  <c r="G20" i="59"/>
  <c r="L20" i="58"/>
  <c r="I20" i="59"/>
  <c r="P20" i="58"/>
  <c r="K20" i="59"/>
  <c r="T20" i="58"/>
  <c r="D21" i="59"/>
  <c r="F21" i="58"/>
  <c r="J21" i="58"/>
  <c r="F21" i="59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F23" i="58"/>
  <c r="D23" i="59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K36" i="59"/>
  <c r="T36" i="58"/>
  <c r="D37" i="59"/>
  <c r="F37" i="58"/>
  <c r="F37" i="59"/>
  <c r="J37" i="58"/>
  <c r="H37" i="59"/>
  <c r="N37" i="58"/>
  <c r="J37" i="59"/>
  <c r="R37" i="58"/>
  <c r="C38" i="59"/>
  <c r="D38" i="58"/>
  <c r="E38" i="59"/>
  <c r="H38" i="58"/>
  <c r="G38" i="59"/>
  <c r="L38" i="58"/>
  <c r="I38" i="59"/>
  <c r="P38" i="58"/>
  <c r="K38" i="59"/>
  <c r="T38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J41" i="59"/>
  <c r="R41" i="58"/>
  <c r="C42" i="59"/>
  <c r="D42" i="58"/>
  <c r="E42" i="59"/>
  <c r="H42" i="58"/>
  <c r="G42" i="59"/>
  <c r="L42" i="58"/>
  <c r="I42" i="59"/>
  <c r="P42" i="58"/>
  <c r="K42" i="59"/>
  <c r="T42" i="58"/>
  <c r="D43" i="59"/>
  <c r="F43" i="58"/>
  <c r="F43" i="59"/>
  <c r="J43" i="58"/>
  <c r="H43" i="59"/>
  <c r="N43" i="58"/>
  <c r="J43" i="59"/>
  <c r="R43" i="58"/>
  <c r="C44" i="59"/>
  <c r="D44" i="58"/>
  <c r="E44" i="59"/>
  <c r="H44" i="58"/>
  <c r="G44" i="59"/>
  <c r="L44" i="58"/>
  <c r="I44" i="59"/>
  <c r="P44" i="58"/>
  <c r="K44" i="59"/>
  <c r="T44" i="58"/>
  <c r="D45" i="59"/>
  <c r="F45" i="58"/>
  <c r="F45" i="59"/>
  <c r="J45" i="58"/>
  <c r="H45" i="59"/>
  <c r="N45" i="58"/>
  <c r="J45" i="59"/>
  <c r="R45" i="58"/>
  <c r="E46" i="59"/>
  <c r="H46" i="58"/>
  <c r="I46" i="59"/>
  <c r="P46" i="58"/>
  <c r="D47" i="59"/>
  <c r="F47" i="58"/>
  <c r="H47" i="59"/>
  <c r="N47" i="58"/>
  <c r="C48" i="59"/>
  <c r="D48" i="58"/>
  <c r="G48" i="59"/>
  <c r="L48" i="58"/>
  <c r="K48" i="59"/>
  <c r="T48" i="58"/>
  <c r="F49" i="59"/>
  <c r="J49" i="58"/>
  <c r="J49" i="59"/>
  <c r="R49" i="58"/>
  <c r="E50" i="59"/>
  <c r="H50" i="58"/>
  <c r="I50" i="59"/>
  <c r="P50" i="58"/>
  <c r="D51" i="59"/>
  <c r="F51" i="58"/>
  <c r="H51" i="59"/>
  <c r="N51" i="58"/>
  <c r="C52" i="59"/>
  <c r="D52" i="58"/>
  <c r="G52" i="59"/>
  <c r="L52" i="58"/>
  <c r="K52" i="59"/>
  <c r="T52" i="58"/>
  <c r="F53" i="59"/>
  <c r="J53" i="58"/>
  <c r="J53" i="59"/>
  <c r="R53" i="58"/>
  <c r="E54" i="59"/>
  <c r="H54" i="58"/>
  <c r="I54" i="59"/>
  <c r="P54" i="58"/>
  <c r="D55" i="59"/>
  <c r="F55" i="58"/>
  <c r="H55" i="59"/>
  <c r="N55" i="58"/>
  <c r="C56" i="59"/>
  <c r="D56" i="58"/>
  <c r="G56" i="59"/>
  <c r="L56" i="58"/>
  <c r="K56" i="59"/>
  <c r="T56" i="58"/>
  <c r="F57" i="59"/>
  <c r="J57" i="58"/>
  <c r="J57" i="59"/>
  <c r="R57" i="58"/>
  <c r="E58" i="59"/>
  <c r="H58" i="58"/>
  <c r="I58" i="59"/>
  <c r="P58" i="58"/>
  <c r="D59" i="59"/>
  <c r="F59" i="58"/>
  <c r="H59" i="59"/>
  <c r="N59" i="58"/>
  <c r="C60" i="59"/>
  <c r="D60" i="58"/>
  <c r="G60" i="59"/>
  <c r="L60" i="58"/>
  <c r="K60" i="59"/>
  <c r="T60" i="58"/>
  <c r="F61" i="59"/>
  <c r="J61" i="58"/>
  <c r="J61" i="59"/>
  <c r="R61" i="58"/>
  <c r="E62" i="59"/>
  <c r="H62" i="58"/>
  <c r="I62" i="59"/>
  <c r="P62" i="58"/>
  <c r="D63" i="59"/>
  <c r="F63" i="58"/>
  <c r="H63" i="59"/>
  <c r="N63" i="58"/>
  <c r="C64" i="59"/>
  <c r="D64" i="58"/>
  <c r="G64" i="59"/>
  <c r="L64" i="58"/>
  <c r="K64" i="59"/>
  <c r="T64" i="58"/>
  <c r="F65" i="59"/>
  <c r="J65" i="58"/>
  <c r="J65" i="59"/>
  <c r="R65" i="58"/>
  <c r="E66" i="59"/>
  <c r="H66" i="58"/>
  <c r="I66" i="59"/>
  <c r="P66" i="58"/>
  <c r="D67" i="59"/>
  <c r="F67" i="58"/>
  <c r="H67" i="59"/>
  <c r="N67" i="58"/>
  <c r="C68" i="59"/>
  <c r="D68" i="58"/>
  <c r="G68" i="59"/>
  <c r="L68" i="58"/>
  <c r="K68" i="59"/>
  <c r="T68" i="58"/>
  <c r="F69" i="59"/>
  <c r="J69" i="58"/>
  <c r="J69" i="59"/>
  <c r="R69" i="58"/>
  <c r="E70" i="59"/>
  <c r="H70" i="58"/>
  <c r="I70" i="59"/>
  <c r="P70" i="58"/>
  <c r="D71" i="59"/>
  <c r="F71" i="58"/>
  <c r="H71" i="59"/>
  <c r="N71" i="58"/>
  <c r="C72" i="59"/>
  <c r="D72" i="58"/>
  <c r="G72" i="59"/>
  <c r="L72" i="58"/>
  <c r="K72" i="59"/>
  <c r="T72" i="58"/>
  <c r="F73" i="59"/>
  <c r="J73" i="58"/>
  <c r="J73" i="59"/>
  <c r="R73" i="58"/>
  <c r="E74" i="59"/>
  <c r="H74" i="58"/>
  <c r="I74" i="59"/>
  <c r="P74" i="58"/>
  <c r="D75" i="59"/>
  <c r="F75" i="58"/>
  <c r="H75" i="59"/>
  <c r="N75" i="58"/>
  <c r="C76" i="59"/>
  <c r="D76" i="58"/>
  <c r="G76" i="59"/>
  <c r="L76" i="58"/>
  <c r="K76" i="59"/>
  <c r="T76" i="58"/>
  <c r="F77" i="59"/>
  <c r="J77" i="58"/>
  <c r="J77" i="59"/>
  <c r="R77" i="58"/>
  <c r="E78" i="59"/>
  <c r="H78" i="58"/>
  <c r="I78" i="59"/>
  <c r="P78" i="58"/>
  <c r="D79" i="59"/>
  <c r="F79" i="58"/>
  <c r="H79" i="59"/>
  <c r="N79" i="58"/>
  <c r="C80" i="59"/>
  <c r="D80" i="58"/>
  <c r="G80" i="59"/>
  <c r="L80" i="58"/>
  <c r="K80" i="59"/>
  <c r="T80" i="58"/>
  <c r="H81" i="59"/>
  <c r="N81" i="58"/>
  <c r="G82" i="59"/>
  <c r="L82" i="58"/>
  <c r="F83" i="59"/>
  <c r="J83" i="58"/>
  <c r="E84" i="59"/>
  <c r="H84" i="58"/>
  <c r="D85" i="59"/>
  <c r="F85" i="58"/>
  <c r="C86" i="59"/>
  <c r="D86" i="58"/>
  <c r="K86" i="59"/>
  <c r="T86" i="58"/>
  <c r="J87" i="59"/>
  <c r="R87" i="58"/>
  <c r="I88" i="59"/>
  <c r="P88" i="58"/>
  <c r="H89" i="59"/>
  <c r="N89" i="58"/>
  <c r="G90" i="59"/>
  <c r="L90" i="58"/>
  <c r="F91" i="59"/>
  <c r="J91" i="58"/>
  <c r="E92" i="59"/>
  <c r="H92" i="58"/>
  <c r="D93" i="59"/>
  <c r="F93" i="58"/>
  <c r="C94" i="59"/>
  <c r="D94" i="58"/>
  <c r="K94" i="59"/>
  <c r="T94" i="58"/>
  <c r="J95" i="59"/>
  <c r="R95" i="58"/>
  <c r="I96" i="59"/>
  <c r="P96" i="58"/>
  <c r="H97" i="59"/>
  <c r="N97" i="58"/>
  <c r="G98" i="59"/>
  <c r="L98" i="58"/>
  <c r="F99" i="59"/>
  <c r="J99" i="58"/>
  <c r="E100" i="59"/>
  <c r="H100" i="58"/>
  <c r="D101" i="59"/>
  <c r="F101" i="58"/>
  <c r="C102" i="59"/>
  <c r="D102" i="58"/>
  <c r="K102" i="59"/>
  <c r="T102" i="58"/>
  <c r="J103" i="59"/>
  <c r="R103" i="58"/>
  <c r="I104" i="59"/>
  <c r="P104" i="58"/>
  <c r="H105" i="59"/>
  <c r="N105" i="58"/>
  <c r="E17" i="56"/>
  <c r="D17" i="56"/>
  <c r="F17" i="56"/>
  <c r="F18" i="56"/>
  <c r="E18" i="56"/>
  <c r="D18" i="56"/>
  <c r="F19" i="56"/>
  <c r="E19" i="56"/>
  <c r="D19" i="56"/>
  <c r="D20" i="56"/>
  <c r="F20" i="56"/>
  <c r="E20" i="56"/>
  <c r="E21" i="56"/>
  <c r="D21" i="56"/>
  <c r="F21" i="56"/>
  <c r="F22" i="56"/>
  <c r="E22" i="56"/>
  <c r="D22" i="56"/>
  <c r="F23" i="56"/>
  <c r="E23" i="56"/>
  <c r="D23" i="56"/>
  <c r="E24" i="56"/>
  <c r="D24" i="56"/>
  <c r="F24" i="56"/>
  <c r="E25" i="56"/>
  <c r="F25" i="56"/>
  <c r="D25" i="56"/>
  <c r="F26" i="56"/>
  <c r="E26" i="56"/>
  <c r="E66" i="56"/>
  <c r="D66" i="56"/>
  <c r="F66" i="56"/>
  <c r="E67" i="56"/>
  <c r="D67" i="56"/>
  <c r="F67" i="56"/>
  <c r="E68" i="56"/>
  <c r="D68" i="56"/>
  <c r="F68" i="56"/>
  <c r="E69" i="56"/>
  <c r="D69" i="56"/>
  <c r="F69" i="56"/>
  <c r="E70" i="56"/>
  <c r="D70" i="56"/>
  <c r="F70" i="56"/>
  <c r="E71" i="56"/>
  <c r="D71" i="56"/>
  <c r="F71" i="56"/>
  <c r="E72" i="56"/>
  <c r="D72" i="56"/>
  <c r="F72" i="56"/>
  <c r="E73" i="56"/>
  <c r="D73" i="56"/>
  <c r="F73" i="56"/>
  <c r="E74" i="56"/>
  <c r="D74" i="56"/>
  <c r="F74" i="56"/>
  <c r="E75" i="56"/>
  <c r="D75" i="56"/>
  <c r="F75" i="56"/>
  <c r="E76" i="56"/>
  <c r="D76" i="56"/>
  <c r="F76" i="56"/>
  <c r="E77" i="56"/>
  <c r="D77" i="56"/>
  <c r="F77" i="56"/>
  <c r="F78" i="56"/>
  <c r="E78" i="56"/>
  <c r="E95" i="56"/>
  <c r="D95" i="56"/>
  <c r="E99" i="56"/>
  <c r="D99" i="56"/>
  <c r="E103" i="56"/>
  <c r="D103" i="56"/>
  <c r="D106" i="56"/>
  <c r="D108" i="56"/>
  <c r="D110" i="56"/>
  <c r="D112" i="56"/>
  <c r="D114" i="56"/>
  <c r="F8" i="58"/>
  <c r="D8" i="59"/>
  <c r="F8" i="59"/>
  <c r="J8" i="58"/>
  <c r="H8" i="59"/>
  <c r="N8" i="58"/>
  <c r="J8" i="59"/>
  <c r="R8" i="58"/>
  <c r="C9" i="59"/>
  <c r="D9" i="58"/>
  <c r="E9" i="59"/>
  <c r="H9" i="58"/>
  <c r="L9" i="58"/>
  <c r="G9" i="59"/>
  <c r="I9" i="59"/>
  <c r="P9" i="58"/>
  <c r="T9" i="58"/>
  <c r="K9" i="59"/>
  <c r="D10" i="59"/>
  <c r="F10" i="58"/>
  <c r="F10" i="59"/>
  <c r="J10" i="58"/>
  <c r="H10" i="59"/>
  <c r="N10" i="58"/>
  <c r="J10" i="59"/>
  <c r="R10" i="58"/>
  <c r="C11" i="59"/>
  <c r="D11" i="58"/>
  <c r="H11" i="58"/>
  <c r="E11" i="59"/>
  <c r="G11" i="59"/>
  <c r="L11" i="58"/>
  <c r="P11" i="58"/>
  <c r="I11" i="59"/>
  <c r="K11" i="59"/>
  <c r="T11" i="58"/>
  <c r="D12" i="59"/>
  <c r="F12" i="58"/>
  <c r="F12" i="59"/>
  <c r="J12" i="58"/>
  <c r="H12" i="59"/>
  <c r="N12" i="58"/>
  <c r="J12" i="59"/>
  <c r="R12" i="58"/>
  <c r="D13" i="58"/>
  <c r="C13" i="59"/>
  <c r="E13" i="59"/>
  <c r="H13" i="58"/>
  <c r="L13" i="58"/>
  <c r="G13" i="59"/>
  <c r="I13" i="59"/>
  <c r="P13" i="58"/>
  <c r="K13" i="59"/>
  <c r="T13" i="58"/>
  <c r="K45" i="59"/>
  <c r="T45" i="58"/>
  <c r="F46" i="59"/>
  <c r="J46" i="58"/>
  <c r="J46" i="59"/>
  <c r="R46" i="58"/>
  <c r="E47" i="59"/>
  <c r="H47" i="58"/>
  <c r="I47" i="59"/>
  <c r="P47" i="58"/>
  <c r="D48" i="59"/>
  <c r="F48" i="58"/>
  <c r="H48" i="59"/>
  <c r="N48" i="58"/>
  <c r="C49" i="59"/>
  <c r="D49" i="58"/>
  <c r="G49" i="59"/>
  <c r="L49" i="58"/>
  <c r="K49" i="59"/>
  <c r="T49" i="58"/>
  <c r="F50" i="59"/>
  <c r="J50" i="58"/>
  <c r="J50" i="59"/>
  <c r="R50" i="58"/>
  <c r="E51" i="59"/>
  <c r="H51" i="58"/>
  <c r="I51" i="59"/>
  <c r="P51" i="58"/>
  <c r="D52" i="59"/>
  <c r="F52" i="58"/>
  <c r="H52" i="59"/>
  <c r="N52" i="58"/>
  <c r="C53" i="59"/>
  <c r="D53" i="58"/>
  <c r="G53" i="59"/>
  <c r="L53" i="58"/>
  <c r="K53" i="59"/>
  <c r="T53" i="58"/>
  <c r="F54" i="59"/>
  <c r="J54" i="58"/>
  <c r="J54" i="59"/>
  <c r="R54" i="58"/>
  <c r="E55" i="59"/>
  <c r="H55" i="58"/>
  <c r="I55" i="59"/>
  <c r="P55" i="58"/>
  <c r="D56" i="59"/>
  <c r="F56" i="58"/>
  <c r="H56" i="59"/>
  <c r="N56" i="58"/>
  <c r="C57" i="59"/>
  <c r="D57" i="58"/>
  <c r="G57" i="59"/>
  <c r="L57" i="58"/>
  <c r="K57" i="59"/>
  <c r="T57" i="58"/>
  <c r="F58" i="59"/>
  <c r="J58" i="58"/>
  <c r="J58" i="59"/>
  <c r="R58" i="58"/>
  <c r="E59" i="59"/>
  <c r="H59" i="58"/>
  <c r="I59" i="59"/>
  <c r="P59" i="58"/>
  <c r="D60" i="59"/>
  <c r="F60" i="58"/>
  <c r="H60" i="59"/>
  <c r="N60" i="58"/>
  <c r="C61" i="59"/>
  <c r="D61" i="58"/>
  <c r="G61" i="59"/>
  <c r="L61" i="58"/>
  <c r="K61" i="59"/>
  <c r="T61" i="58"/>
  <c r="F62" i="59"/>
  <c r="J62" i="58"/>
  <c r="J62" i="59"/>
  <c r="R62" i="58"/>
  <c r="E63" i="59"/>
  <c r="H63" i="58"/>
  <c r="I63" i="59"/>
  <c r="P63" i="58"/>
  <c r="D64" i="59"/>
  <c r="F64" i="58"/>
  <c r="H64" i="59"/>
  <c r="N64" i="58"/>
  <c r="C65" i="59"/>
  <c r="D65" i="58"/>
  <c r="G65" i="59"/>
  <c r="L65" i="58"/>
  <c r="K65" i="59"/>
  <c r="T65" i="58"/>
  <c r="F66" i="59"/>
  <c r="J66" i="58"/>
  <c r="J66" i="59"/>
  <c r="R66" i="58"/>
  <c r="E67" i="59"/>
  <c r="H67" i="58"/>
  <c r="I67" i="59"/>
  <c r="P67" i="58"/>
  <c r="D68" i="59"/>
  <c r="F68" i="58"/>
  <c r="H68" i="59"/>
  <c r="N68" i="58"/>
  <c r="C69" i="59"/>
  <c r="D69" i="58"/>
  <c r="G69" i="59"/>
  <c r="L69" i="58"/>
  <c r="K69" i="59"/>
  <c r="T69" i="58"/>
  <c r="F70" i="59"/>
  <c r="J70" i="58"/>
  <c r="J70" i="59"/>
  <c r="R70" i="58"/>
  <c r="E71" i="59"/>
  <c r="H71" i="58"/>
  <c r="I71" i="59"/>
  <c r="P71" i="58"/>
  <c r="D72" i="59"/>
  <c r="F72" i="58"/>
  <c r="H72" i="59"/>
  <c r="N72" i="58"/>
  <c r="C73" i="59"/>
  <c r="D73" i="58"/>
  <c r="G73" i="59"/>
  <c r="L73" i="58"/>
  <c r="K73" i="59"/>
  <c r="T73" i="58"/>
  <c r="F74" i="59"/>
  <c r="J74" i="58"/>
  <c r="J74" i="59"/>
  <c r="R74" i="58"/>
  <c r="E75" i="59"/>
  <c r="H75" i="58"/>
  <c r="I75" i="59"/>
  <c r="P75" i="58"/>
  <c r="D76" i="59"/>
  <c r="F76" i="58"/>
  <c r="H76" i="59"/>
  <c r="N76" i="58"/>
  <c r="C77" i="59"/>
  <c r="D77" i="58"/>
  <c r="G77" i="59"/>
  <c r="L77" i="58"/>
  <c r="K77" i="59"/>
  <c r="T77" i="58"/>
  <c r="F78" i="59"/>
  <c r="J78" i="58"/>
  <c r="J78" i="59"/>
  <c r="R78" i="58"/>
  <c r="E79" i="59"/>
  <c r="H79" i="58"/>
  <c r="I79" i="59"/>
  <c r="P79" i="58"/>
  <c r="D80" i="59"/>
  <c r="F80" i="58"/>
  <c r="H80" i="59"/>
  <c r="N80" i="58"/>
  <c r="C81" i="59"/>
  <c r="D81" i="58"/>
  <c r="J81" i="59"/>
  <c r="R81" i="58"/>
  <c r="I82" i="59"/>
  <c r="P82" i="58"/>
  <c r="H83" i="59"/>
  <c r="N83" i="58"/>
  <c r="G84" i="59"/>
  <c r="L84" i="58"/>
  <c r="F85" i="59"/>
  <c r="J85" i="58"/>
  <c r="E86" i="59"/>
  <c r="H86" i="58"/>
  <c r="D87" i="59"/>
  <c r="F87" i="58"/>
  <c r="C88" i="59"/>
  <c r="D88" i="58"/>
  <c r="K88" i="59"/>
  <c r="T88" i="58"/>
  <c r="J89" i="59"/>
  <c r="R89" i="58"/>
  <c r="I90" i="59"/>
  <c r="P90" i="58"/>
  <c r="H91" i="59"/>
  <c r="N91" i="58"/>
  <c r="G92" i="59"/>
  <c r="L92" i="58"/>
  <c r="F93" i="59"/>
  <c r="J93" i="58"/>
  <c r="E94" i="59"/>
  <c r="H94" i="58"/>
  <c r="D95" i="59"/>
  <c r="F95" i="58"/>
  <c r="C96" i="59"/>
  <c r="D96" i="58"/>
  <c r="K96" i="59"/>
  <c r="T96" i="58"/>
  <c r="J97" i="59"/>
  <c r="R97" i="58"/>
  <c r="I98" i="59"/>
  <c r="P98" i="58"/>
  <c r="H99" i="59"/>
  <c r="N99" i="58"/>
  <c r="G100" i="59"/>
  <c r="L100" i="58"/>
  <c r="F101" i="59"/>
  <c r="J101" i="58"/>
  <c r="E102" i="59"/>
  <c r="H102" i="58"/>
  <c r="D103" i="59"/>
  <c r="F103" i="58"/>
  <c r="C104" i="59"/>
  <c r="D104" i="58"/>
  <c r="K104" i="59"/>
  <c r="T104" i="58"/>
  <c r="J105" i="59"/>
  <c r="R105" i="58"/>
  <c r="D53" i="56"/>
  <c r="F53" i="56"/>
  <c r="E53" i="56"/>
  <c r="D54" i="56"/>
  <c r="F54" i="56"/>
  <c r="E54" i="56"/>
  <c r="D55" i="56"/>
  <c r="F55" i="56"/>
  <c r="E55" i="56"/>
  <c r="D56" i="56"/>
  <c r="F56" i="56"/>
  <c r="E56" i="56"/>
  <c r="D57" i="56"/>
  <c r="F57" i="56"/>
  <c r="E57" i="56"/>
  <c r="D58" i="56"/>
  <c r="F58" i="56"/>
  <c r="E58" i="56"/>
  <c r="D59" i="56"/>
  <c r="F59" i="56"/>
  <c r="E59" i="56"/>
  <c r="D60" i="56"/>
  <c r="F60" i="56"/>
  <c r="E60" i="56"/>
  <c r="D61" i="56"/>
  <c r="F61" i="56"/>
  <c r="E61" i="56"/>
  <c r="D62" i="56"/>
  <c r="F62" i="56"/>
  <c r="E62" i="56"/>
  <c r="D63" i="56"/>
  <c r="F63" i="56"/>
  <c r="E63" i="56"/>
  <c r="D64" i="56"/>
  <c r="F64" i="56"/>
  <c r="E64" i="56"/>
  <c r="E65" i="56"/>
  <c r="F65" i="56"/>
  <c r="D94" i="56"/>
  <c r="E94" i="56"/>
  <c r="D98" i="56"/>
  <c r="E98" i="56"/>
  <c r="D102" i="56"/>
  <c r="E102" i="56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K37" i="59"/>
  <c r="T37" i="58"/>
  <c r="D38" i="59"/>
  <c r="F38" i="58"/>
  <c r="F38" i="59"/>
  <c r="J38" i="58"/>
  <c r="H38" i="59"/>
  <c r="N38" i="58"/>
  <c r="J38" i="59"/>
  <c r="R38" i="58"/>
  <c r="C39" i="59"/>
  <c r="D39" i="58"/>
  <c r="E39" i="59"/>
  <c r="H39" i="58"/>
  <c r="G39" i="59"/>
  <c r="L39" i="58"/>
  <c r="I39" i="59"/>
  <c r="P39" i="58"/>
  <c r="K39" i="59"/>
  <c r="T39" i="58"/>
  <c r="D40" i="59"/>
  <c r="F40" i="58"/>
  <c r="F40" i="59"/>
  <c r="J40" i="58"/>
  <c r="H40" i="59"/>
  <c r="N40" i="58"/>
  <c r="J40" i="59"/>
  <c r="R40" i="58"/>
  <c r="C41" i="59"/>
  <c r="D41" i="58"/>
  <c r="E41" i="59"/>
  <c r="H41" i="58"/>
  <c r="G41" i="59"/>
  <c r="L41" i="58"/>
  <c r="I41" i="59"/>
  <c r="P41" i="58"/>
  <c r="K41" i="59"/>
  <c r="T41" i="58"/>
  <c r="D42" i="59"/>
  <c r="F42" i="58"/>
  <c r="F42" i="59"/>
  <c r="J42" i="58"/>
  <c r="H42" i="59"/>
  <c r="N42" i="58"/>
  <c r="J42" i="59"/>
  <c r="R42" i="58"/>
  <c r="C43" i="59"/>
  <c r="D43" i="58"/>
  <c r="E43" i="59"/>
  <c r="H43" i="58"/>
  <c r="G43" i="59"/>
  <c r="L43" i="58"/>
  <c r="I43" i="59"/>
  <c r="P43" i="58"/>
  <c r="K43" i="59"/>
  <c r="T43" i="58"/>
  <c r="D44" i="59"/>
  <c r="F44" i="58"/>
  <c r="F44" i="59"/>
  <c r="J44" i="58"/>
  <c r="H44" i="59"/>
  <c r="N44" i="58"/>
  <c r="J44" i="59"/>
  <c r="R44" i="58"/>
  <c r="C45" i="59"/>
  <c r="D45" i="58"/>
  <c r="E45" i="59"/>
  <c r="H45" i="58"/>
  <c r="G45" i="59"/>
  <c r="L45" i="58"/>
  <c r="I45" i="59"/>
  <c r="P45" i="58"/>
  <c r="C46" i="59"/>
  <c r="D46" i="58"/>
  <c r="G46" i="59"/>
  <c r="L46" i="58"/>
  <c r="K46" i="59"/>
  <c r="T46" i="58"/>
  <c r="F47" i="59"/>
  <c r="J47" i="58"/>
  <c r="J47" i="59"/>
  <c r="R47" i="58"/>
  <c r="E48" i="59"/>
  <c r="H48" i="58"/>
  <c r="I48" i="59"/>
  <c r="P48" i="58"/>
  <c r="D49" i="59"/>
  <c r="F49" i="58"/>
  <c r="H49" i="59"/>
  <c r="N49" i="58"/>
  <c r="C50" i="59"/>
  <c r="D50" i="58"/>
  <c r="G50" i="59"/>
  <c r="L50" i="58"/>
  <c r="K50" i="59"/>
  <c r="T50" i="58"/>
  <c r="F51" i="59"/>
  <c r="J51" i="58"/>
  <c r="J51" i="59"/>
  <c r="R51" i="58"/>
  <c r="E52" i="59"/>
  <c r="H52" i="58"/>
  <c r="I52" i="59"/>
  <c r="P52" i="58"/>
  <c r="D53" i="59"/>
  <c r="F53" i="58"/>
  <c r="H53" i="59"/>
  <c r="N53" i="58"/>
  <c r="C54" i="59"/>
  <c r="D54" i="58"/>
  <c r="G54" i="59"/>
  <c r="L54" i="58"/>
  <c r="K54" i="59"/>
  <c r="T54" i="58"/>
  <c r="F55" i="59"/>
  <c r="J55" i="58"/>
  <c r="J55" i="59"/>
  <c r="R55" i="58"/>
  <c r="E56" i="59"/>
  <c r="H56" i="58"/>
  <c r="I56" i="59"/>
  <c r="P56" i="58"/>
  <c r="D57" i="59"/>
  <c r="F57" i="58"/>
  <c r="H57" i="59"/>
  <c r="N57" i="58"/>
  <c r="C58" i="59"/>
  <c r="D58" i="58"/>
  <c r="G58" i="59"/>
  <c r="L58" i="58"/>
  <c r="K58" i="59"/>
  <c r="T58" i="58"/>
  <c r="F59" i="59"/>
  <c r="J59" i="58"/>
  <c r="J59" i="59"/>
  <c r="R59" i="58"/>
  <c r="E60" i="59"/>
  <c r="H60" i="58"/>
  <c r="I60" i="59"/>
  <c r="P60" i="58"/>
  <c r="D61" i="59"/>
  <c r="F61" i="58"/>
  <c r="H61" i="59"/>
  <c r="N61" i="58"/>
  <c r="C62" i="59"/>
  <c r="D62" i="58"/>
  <c r="G62" i="59"/>
  <c r="L62" i="58"/>
  <c r="K62" i="59"/>
  <c r="T62" i="58"/>
  <c r="F63" i="59"/>
  <c r="J63" i="58"/>
  <c r="J63" i="59"/>
  <c r="R63" i="58"/>
  <c r="E64" i="59"/>
  <c r="H64" i="58"/>
  <c r="I64" i="59"/>
  <c r="P64" i="58"/>
  <c r="D65" i="59"/>
  <c r="F65" i="58"/>
  <c r="H65" i="59"/>
  <c r="N65" i="58"/>
  <c r="C66" i="59"/>
  <c r="D66" i="58"/>
  <c r="G66" i="59"/>
  <c r="L66" i="58"/>
  <c r="K66" i="59"/>
  <c r="T66" i="58"/>
  <c r="F67" i="59"/>
  <c r="J67" i="58"/>
  <c r="J67" i="59"/>
  <c r="R67" i="58"/>
  <c r="E68" i="59"/>
  <c r="H68" i="58"/>
  <c r="I68" i="59"/>
  <c r="P68" i="58"/>
  <c r="D69" i="59"/>
  <c r="F69" i="58"/>
  <c r="H69" i="59"/>
  <c r="N69" i="58"/>
  <c r="C70" i="59"/>
  <c r="D70" i="58"/>
  <c r="G70" i="59"/>
  <c r="L70" i="58"/>
  <c r="K70" i="59"/>
  <c r="T70" i="58"/>
  <c r="F71" i="59"/>
  <c r="J71" i="58"/>
  <c r="J71" i="59"/>
  <c r="R71" i="58"/>
  <c r="E72" i="59"/>
  <c r="H72" i="58"/>
  <c r="I72" i="59"/>
  <c r="P72" i="58"/>
  <c r="D73" i="59"/>
  <c r="F73" i="58"/>
  <c r="H73" i="59"/>
  <c r="N73" i="58"/>
  <c r="C74" i="59"/>
  <c r="D74" i="58"/>
  <c r="G74" i="59"/>
  <c r="L74" i="58"/>
  <c r="K74" i="59"/>
  <c r="T74" i="58"/>
  <c r="F75" i="59"/>
  <c r="J75" i="58"/>
  <c r="J75" i="59"/>
  <c r="R75" i="58"/>
  <c r="E76" i="59"/>
  <c r="H76" i="58"/>
  <c r="I76" i="59"/>
  <c r="P76" i="58"/>
  <c r="D77" i="59"/>
  <c r="F77" i="58"/>
  <c r="H77" i="59"/>
  <c r="N77" i="58"/>
  <c r="C78" i="59"/>
  <c r="D78" i="58"/>
  <c r="G78" i="59"/>
  <c r="L78" i="58"/>
  <c r="K78" i="59"/>
  <c r="T78" i="58"/>
  <c r="F79" i="59"/>
  <c r="J79" i="58"/>
  <c r="J79" i="59"/>
  <c r="R79" i="58"/>
  <c r="E80" i="59"/>
  <c r="H80" i="58"/>
  <c r="I80" i="59"/>
  <c r="P80" i="58"/>
  <c r="D81" i="59"/>
  <c r="F81" i="58"/>
  <c r="C82" i="59"/>
  <c r="D82" i="58"/>
  <c r="K82" i="59"/>
  <c r="T82" i="58"/>
  <c r="J83" i="59"/>
  <c r="R83" i="58"/>
  <c r="I84" i="59"/>
  <c r="P84" i="58"/>
  <c r="H85" i="59"/>
  <c r="N85" i="58"/>
  <c r="G86" i="59"/>
  <c r="L86" i="58"/>
  <c r="F87" i="59"/>
  <c r="J87" i="58"/>
  <c r="E88" i="59"/>
  <c r="H88" i="58"/>
  <c r="D89" i="59"/>
  <c r="F89" i="58"/>
  <c r="C90" i="59"/>
  <c r="D90" i="58"/>
  <c r="K90" i="59"/>
  <c r="T90" i="58"/>
  <c r="J91" i="59"/>
  <c r="R91" i="58"/>
  <c r="I92" i="59"/>
  <c r="P92" i="58"/>
  <c r="H93" i="59"/>
  <c r="N93" i="58"/>
  <c r="G94" i="59"/>
  <c r="L94" i="58"/>
  <c r="F95" i="59"/>
  <c r="J95" i="58"/>
  <c r="E96" i="59"/>
  <c r="H96" i="58"/>
  <c r="D97" i="59"/>
  <c r="F97" i="58"/>
  <c r="C98" i="59"/>
  <c r="D98" i="58"/>
  <c r="K98" i="59"/>
  <c r="T98" i="58"/>
  <c r="J99" i="59"/>
  <c r="R99" i="58"/>
  <c r="I100" i="59"/>
  <c r="P100" i="58"/>
  <c r="H101" i="59"/>
  <c r="N101" i="58"/>
  <c r="G102" i="59"/>
  <c r="L102" i="58"/>
  <c r="F103" i="59"/>
  <c r="J103" i="58"/>
  <c r="E104" i="59"/>
  <c r="H104" i="58"/>
  <c r="D105" i="59"/>
  <c r="F105" i="58"/>
  <c r="E40" i="56"/>
  <c r="F40" i="56"/>
  <c r="D40" i="56"/>
  <c r="E41" i="56"/>
  <c r="F41" i="56"/>
  <c r="D41" i="56"/>
  <c r="E42" i="56"/>
  <c r="F42" i="56"/>
  <c r="D42" i="56"/>
  <c r="E43" i="56"/>
  <c r="F43" i="56"/>
  <c r="D43" i="56"/>
  <c r="E44" i="56"/>
  <c r="F44" i="56"/>
  <c r="D44" i="56"/>
  <c r="E45" i="56"/>
  <c r="F45" i="56"/>
  <c r="D45" i="56"/>
  <c r="E46" i="56"/>
  <c r="F46" i="56"/>
  <c r="D46" i="56"/>
  <c r="E47" i="56"/>
  <c r="F47" i="56"/>
  <c r="D47" i="56"/>
  <c r="E48" i="56"/>
  <c r="F48" i="56"/>
  <c r="D48" i="56"/>
  <c r="E49" i="56"/>
  <c r="F49" i="56"/>
  <c r="D49" i="56"/>
  <c r="F50" i="56"/>
  <c r="E50" i="56"/>
  <c r="D50" i="56"/>
  <c r="F51" i="56"/>
  <c r="E51" i="56"/>
  <c r="D51" i="56"/>
  <c r="F52" i="56"/>
  <c r="E52" i="56"/>
  <c r="F92" i="56"/>
  <c r="E92" i="56"/>
  <c r="D92" i="56"/>
  <c r="E93" i="56"/>
  <c r="D93" i="56"/>
  <c r="E97" i="56"/>
  <c r="D97" i="56"/>
  <c r="E101" i="56"/>
  <c r="D101" i="56"/>
  <c r="D105" i="56"/>
  <c r="D107" i="56"/>
  <c r="D109" i="56"/>
  <c r="D111" i="56"/>
  <c r="D113" i="56"/>
  <c r="D115" i="56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D46" i="59"/>
  <c r="F46" i="58"/>
  <c r="H46" i="59"/>
  <c r="N46" i="58"/>
  <c r="C47" i="59"/>
  <c r="D47" i="58"/>
  <c r="G47" i="59"/>
  <c r="L47" i="58"/>
  <c r="K47" i="59"/>
  <c r="T47" i="58"/>
  <c r="F48" i="59"/>
  <c r="J48" i="58"/>
  <c r="J48" i="59"/>
  <c r="R48" i="58"/>
  <c r="E49" i="59"/>
  <c r="H49" i="58"/>
  <c r="I49" i="59"/>
  <c r="P49" i="58"/>
  <c r="D50" i="59"/>
  <c r="F50" i="58"/>
  <c r="H50" i="59"/>
  <c r="N50" i="58"/>
  <c r="C51" i="59"/>
  <c r="D51" i="58"/>
  <c r="G51" i="59"/>
  <c r="L51" i="58"/>
  <c r="K51" i="59"/>
  <c r="T51" i="58"/>
  <c r="F52" i="59"/>
  <c r="J52" i="58"/>
  <c r="J52" i="59"/>
  <c r="R52" i="58"/>
  <c r="E53" i="59"/>
  <c r="H53" i="58"/>
  <c r="I53" i="59"/>
  <c r="P53" i="58"/>
  <c r="D54" i="59"/>
  <c r="F54" i="58"/>
  <c r="H54" i="59"/>
  <c r="N54" i="58"/>
  <c r="C55" i="59"/>
  <c r="D55" i="58"/>
  <c r="G55" i="59"/>
  <c r="L55" i="58"/>
  <c r="K55" i="59"/>
  <c r="T55" i="58"/>
  <c r="F56" i="59"/>
  <c r="J56" i="58"/>
  <c r="J56" i="59"/>
  <c r="R56" i="58"/>
  <c r="E57" i="59"/>
  <c r="H57" i="58"/>
  <c r="I57" i="59"/>
  <c r="P57" i="58"/>
  <c r="D58" i="59"/>
  <c r="F58" i="58"/>
  <c r="H58" i="59"/>
  <c r="N58" i="58"/>
  <c r="C59" i="59"/>
  <c r="D59" i="58"/>
  <c r="G59" i="59"/>
  <c r="L59" i="58"/>
  <c r="K59" i="59"/>
  <c r="T59" i="58"/>
  <c r="F60" i="59"/>
  <c r="J60" i="58"/>
  <c r="J60" i="59"/>
  <c r="R60" i="58"/>
  <c r="E61" i="59"/>
  <c r="H61" i="58"/>
  <c r="I61" i="59"/>
  <c r="P61" i="58"/>
  <c r="D62" i="59"/>
  <c r="F62" i="58"/>
  <c r="H62" i="59"/>
  <c r="N62" i="58"/>
  <c r="C63" i="59"/>
  <c r="D63" i="58"/>
  <c r="G63" i="59"/>
  <c r="L63" i="58"/>
  <c r="K63" i="59"/>
  <c r="T63" i="58"/>
  <c r="F64" i="59"/>
  <c r="J64" i="58"/>
  <c r="J64" i="59"/>
  <c r="R64" i="58"/>
  <c r="E65" i="59"/>
  <c r="H65" i="58"/>
  <c r="I65" i="59"/>
  <c r="P65" i="58"/>
  <c r="D66" i="59"/>
  <c r="F66" i="58"/>
  <c r="H66" i="59"/>
  <c r="N66" i="58"/>
  <c r="C67" i="59"/>
  <c r="D67" i="58"/>
  <c r="G67" i="59"/>
  <c r="L67" i="58"/>
  <c r="K67" i="59"/>
  <c r="T67" i="58"/>
  <c r="F68" i="59"/>
  <c r="J68" i="58"/>
  <c r="J68" i="59"/>
  <c r="R68" i="58"/>
  <c r="E69" i="59"/>
  <c r="H69" i="58"/>
  <c r="I69" i="59"/>
  <c r="P69" i="58"/>
  <c r="D70" i="59"/>
  <c r="F70" i="58"/>
  <c r="H70" i="59"/>
  <c r="N70" i="58"/>
  <c r="C71" i="59"/>
  <c r="D71" i="58"/>
  <c r="G71" i="59"/>
  <c r="L71" i="58"/>
  <c r="K71" i="59"/>
  <c r="T71" i="58"/>
  <c r="F72" i="59"/>
  <c r="J72" i="58"/>
  <c r="J72" i="59"/>
  <c r="R72" i="58"/>
  <c r="E73" i="59"/>
  <c r="H73" i="58"/>
  <c r="I73" i="59"/>
  <c r="P73" i="58"/>
  <c r="D74" i="59"/>
  <c r="F74" i="58"/>
  <c r="H74" i="59"/>
  <c r="N74" i="58"/>
  <c r="C75" i="59"/>
  <c r="D75" i="58"/>
  <c r="G75" i="59"/>
  <c r="L75" i="58"/>
  <c r="K75" i="59"/>
  <c r="T75" i="58"/>
  <c r="F76" i="59"/>
  <c r="J76" i="58"/>
  <c r="J76" i="59"/>
  <c r="R76" i="58"/>
  <c r="E77" i="59"/>
  <c r="H77" i="58"/>
  <c r="I77" i="59"/>
  <c r="P77" i="58"/>
  <c r="D78" i="59"/>
  <c r="F78" i="58"/>
  <c r="H78" i="59"/>
  <c r="N78" i="58"/>
  <c r="C79" i="59"/>
  <c r="D79" i="58"/>
  <c r="G79" i="59"/>
  <c r="L79" i="58"/>
  <c r="K79" i="59"/>
  <c r="T79" i="58"/>
  <c r="F80" i="59"/>
  <c r="J80" i="58"/>
  <c r="J80" i="59"/>
  <c r="R80" i="58"/>
  <c r="F81" i="59"/>
  <c r="J81" i="58"/>
  <c r="E82" i="59"/>
  <c r="H82" i="58"/>
  <c r="D83" i="59"/>
  <c r="F83" i="58"/>
  <c r="C84" i="59"/>
  <c r="D84" i="58"/>
  <c r="K84" i="59"/>
  <c r="T84" i="58"/>
  <c r="J85" i="59"/>
  <c r="R85" i="58"/>
  <c r="I86" i="59"/>
  <c r="P86" i="58"/>
  <c r="H87" i="59"/>
  <c r="N87" i="58"/>
  <c r="G88" i="59"/>
  <c r="L88" i="58"/>
  <c r="F89" i="59"/>
  <c r="J89" i="58"/>
  <c r="E90" i="59"/>
  <c r="H90" i="58"/>
  <c r="D91" i="59"/>
  <c r="F91" i="58"/>
  <c r="C92" i="59"/>
  <c r="D92" i="58"/>
  <c r="K92" i="59"/>
  <c r="T92" i="58"/>
  <c r="J93" i="59"/>
  <c r="R93" i="58"/>
  <c r="I94" i="59"/>
  <c r="P94" i="58"/>
  <c r="H95" i="59"/>
  <c r="N95" i="58"/>
  <c r="G96" i="59"/>
  <c r="L96" i="58"/>
  <c r="F97" i="59"/>
  <c r="J97" i="58"/>
  <c r="E98" i="59"/>
  <c r="H98" i="58"/>
  <c r="D99" i="59"/>
  <c r="F99" i="58"/>
  <c r="C100" i="59"/>
  <c r="D100" i="58"/>
  <c r="K100" i="59"/>
  <c r="T100" i="58"/>
  <c r="J101" i="59"/>
  <c r="R101" i="58"/>
  <c r="I102" i="59"/>
  <c r="P102" i="58"/>
  <c r="H103" i="59"/>
  <c r="N103" i="58"/>
  <c r="G104" i="59"/>
  <c r="L104" i="58"/>
  <c r="F105" i="59"/>
  <c r="J105" i="58"/>
  <c r="E81" i="59"/>
  <c r="H81" i="58"/>
  <c r="G81" i="59"/>
  <c r="L81" i="58"/>
  <c r="I81" i="59"/>
  <c r="P81" i="58"/>
  <c r="K81" i="59"/>
  <c r="T81" i="58"/>
  <c r="D82" i="59"/>
  <c r="F82" i="58"/>
  <c r="F82" i="59"/>
  <c r="J82" i="58"/>
  <c r="H82" i="59"/>
  <c r="N82" i="58"/>
  <c r="J82" i="59"/>
  <c r="R82" i="58"/>
  <c r="C83" i="59"/>
  <c r="D83" i="58"/>
  <c r="E83" i="59"/>
  <c r="H83" i="58"/>
  <c r="G83" i="59"/>
  <c r="L83" i="58"/>
  <c r="I83" i="59"/>
  <c r="P83" i="58"/>
  <c r="K83" i="59"/>
  <c r="T83" i="58"/>
  <c r="D84" i="59"/>
  <c r="F84" i="58"/>
  <c r="F84" i="59"/>
  <c r="J84" i="58"/>
  <c r="H84" i="59"/>
  <c r="N84" i="58"/>
  <c r="J84" i="59"/>
  <c r="R84" i="58"/>
  <c r="C85" i="59"/>
  <c r="D85" i="58"/>
  <c r="E85" i="59"/>
  <c r="H85" i="58"/>
  <c r="G85" i="59"/>
  <c r="L85" i="58"/>
  <c r="I85" i="59"/>
  <c r="P85" i="58"/>
  <c r="K85" i="59"/>
  <c r="T85" i="58"/>
  <c r="D86" i="59"/>
  <c r="F86" i="58"/>
  <c r="F86" i="59"/>
  <c r="J86" i="58"/>
  <c r="H86" i="59"/>
  <c r="N86" i="58"/>
  <c r="J86" i="59"/>
  <c r="R86" i="58"/>
  <c r="C87" i="59"/>
  <c r="D87" i="58"/>
  <c r="E87" i="59"/>
  <c r="H87" i="58"/>
  <c r="G87" i="59"/>
  <c r="L87" i="58"/>
  <c r="I87" i="59"/>
  <c r="P87" i="58"/>
  <c r="K87" i="59"/>
  <c r="T87" i="58"/>
  <c r="D88" i="59"/>
  <c r="F88" i="58"/>
  <c r="F88" i="59"/>
  <c r="J88" i="58"/>
  <c r="H88" i="59"/>
  <c r="N88" i="58"/>
  <c r="J88" i="59"/>
  <c r="R88" i="58"/>
  <c r="C89" i="59"/>
  <c r="D89" i="58"/>
  <c r="E89" i="59"/>
  <c r="H89" i="58"/>
  <c r="G89" i="59"/>
  <c r="L89" i="58"/>
  <c r="I89" i="59"/>
  <c r="P89" i="58"/>
  <c r="K89" i="59"/>
  <c r="T89" i="58"/>
  <c r="D90" i="59"/>
  <c r="F90" i="58"/>
  <c r="F90" i="59"/>
  <c r="J90" i="58"/>
  <c r="H90" i="59"/>
  <c r="N90" i="58"/>
  <c r="J90" i="59"/>
  <c r="R90" i="58"/>
  <c r="C91" i="59"/>
  <c r="D91" i="58"/>
  <c r="E91" i="59"/>
  <c r="H91" i="58"/>
  <c r="G91" i="59"/>
  <c r="L91" i="58"/>
  <c r="I91" i="59"/>
  <c r="P91" i="58"/>
  <c r="K91" i="59"/>
  <c r="T91" i="58"/>
  <c r="D92" i="59"/>
  <c r="F92" i="58"/>
  <c r="F92" i="59"/>
  <c r="J92" i="58"/>
  <c r="H92" i="59"/>
  <c r="N92" i="58"/>
  <c r="J92" i="59"/>
  <c r="R92" i="58"/>
  <c r="C93" i="59"/>
  <c r="D93" i="58"/>
  <c r="E93" i="59"/>
  <c r="H93" i="58"/>
  <c r="G93" i="59"/>
  <c r="L93" i="58"/>
  <c r="I93" i="59"/>
  <c r="P93" i="58"/>
  <c r="K93" i="59"/>
  <c r="T93" i="58"/>
  <c r="D94" i="59"/>
  <c r="F94" i="58"/>
  <c r="F94" i="59"/>
  <c r="J94" i="58"/>
  <c r="H94" i="59"/>
  <c r="N94" i="58"/>
  <c r="J94" i="59"/>
  <c r="R94" i="58"/>
  <c r="C95" i="59"/>
  <c r="D95" i="58"/>
  <c r="E95" i="59"/>
  <c r="H95" i="58"/>
  <c r="G95" i="59"/>
  <c r="L95" i="58"/>
  <c r="I95" i="59"/>
  <c r="P95" i="58"/>
  <c r="K95" i="59"/>
  <c r="T95" i="58"/>
  <c r="D96" i="59"/>
  <c r="F96" i="58"/>
  <c r="F96" i="59"/>
  <c r="J96" i="58"/>
  <c r="H96" i="59"/>
  <c r="N96" i="58"/>
  <c r="J96" i="59"/>
  <c r="R96" i="58"/>
  <c r="C97" i="59"/>
  <c r="D97" i="58"/>
  <c r="E97" i="59"/>
  <c r="H97" i="58"/>
  <c r="G97" i="59"/>
  <c r="L97" i="58"/>
  <c r="I97" i="59"/>
  <c r="P97" i="58"/>
  <c r="K97" i="59"/>
  <c r="T97" i="58"/>
  <c r="D98" i="59"/>
  <c r="F98" i="58"/>
  <c r="F98" i="59"/>
  <c r="J98" i="58"/>
  <c r="H98" i="59"/>
  <c r="N98" i="58"/>
  <c r="J98" i="59"/>
  <c r="R98" i="58"/>
  <c r="C99" i="59"/>
  <c r="D99" i="58"/>
  <c r="E99" i="59"/>
  <c r="H99" i="58"/>
  <c r="G99" i="59"/>
  <c r="L99" i="58"/>
  <c r="I99" i="59"/>
  <c r="P99" i="58"/>
  <c r="K99" i="59"/>
  <c r="T99" i="58"/>
  <c r="D100" i="59"/>
  <c r="F100" i="58"/>
  <c r="F100" i="59"/>
  <c r="J100" i="58"/>
  <c r="H100" i="59"/>
  <c r="N100" i="58"/>
  <c r="J100" i="59"/>
  <c r="R100" i="58"/>
  <c r="C101" i="59"/>
  <c r="D101" i="58"/>
  <c r="E101" i="59"/>
  <c r="H101" i="58"/>
  <c r="G101" i="59"/>
  <c r="L101" i="58"/>
  <c r="I101" i="59"/>
  <c r="P101" i="58"/>
  <c r="K101" i="59"/>
  <c r="T101" i="58"/>
  <c r="D102" i="59"/>
  <c r="F102" i="58"/>
  <c r="F102" i="59"/>
  <c r="J102" i="58"/>
  <c r="H102" i="59"/>
  <c r="N102" i="58"/>
  <c r="J102" i="59"/>
  <c r="R102" i="58"/>
  <c r="C103" i="59"/>
  <c r="D103" i="58"/>
  <c r="E103" i="59"/>
  <c r="H103" i="58"/>
  <c r="G103" i="59"/>
  <c r="L103" i="58"/>
  <c r="I103" i="59"/>
  <c r="P103" i="58"/>
  <c r="K103" i="59"/>
  <c r="T103" i="58"/>
  <c r="D104" i="59"/>
  <c r="F104" i="58"/>
  <c r="F104" i="59"/>
  <c r="J104" i="58"/>
  <c r="H104" i="59"/>
  <c r="N104" i="58"/>
  <c r="J104" i="59"/>
  <c r="R104" i="58"/>
  <c r="C105" i="59"/>
  <c r="D105" i="58"/>
  <c r="E105" i="59"/>
  <c r="H105" i="58"/>
  <c r="G105" i="59"/>
  <c r="L105" i="58"/>
  <c r="I105" i="59"/>
  <c r="P105" i="58"/>
  <c r="K105" i="59"/>
  <c r="T105" i="58"/>
  <c r="J7" i="61"/>
  <c r="R7" i="60"/>
  <c r="J8" i="61"/>
  <c r="R8" i="60"/>
  <c r="D7" i="61"/>
  <c r="F7" i="60"/>
  <c r="D8" i="61"/>
  <c r="F8" i="60"/>
  <c r="D9" i="61"/>
  <c r="F9" i="60"/>
  <c r="E10" i="61"/>
  <c r="H10" i="60"/>
  <c r="F7" i="61"/>
  <c r="J7" i="60"/>
  <c r="F8" i="61"/>
  <c r="J8" i="60"/>
  <c r="F9" i="61"/>
  <c r="J9" i="60"/>
  <c r="H7" i="61"/>
  <c r="N7" i="60"/>
  <c r="H8" i="61"/>
  <c r="N8" i="60"/>
  <c r="H9" i="61"/>
  <c r="N9" i="60"/>
  <c r="C7" i="61"/>
  <c r="D7" i="60"/>
  <c r="E7" i="61"/>
  <c r="H7" i="60"/>
  <c r="G7" i="61"/>
  <c r="L7" i="60"/>
  <c r="I7" i="61"/>
  <c r="P7" i="60"/>
  <c r="C8" i="61"/>
  <c r="D8" i="60"/>
  <c r="E8" i="61"/>
  <c r="H8" i="60"/>
  <c r="G8" i="61"/>
  <c r="L8" i="60"/>
  <c r="I8" i="61"/>
  <c r="P8" i="60"/>
  <c r="C9" i="61"/>
  <c r="D9" i="60"/>
  <c r="E9" i="61"/>
  <c r="H9" i="60"/>
  <c r="G9" i="61"/>
  <c r="L9" i="60"/>
  <c r="I9" i="61"/>
  <c r="P9" i="60"/>
  <c r="I10" i="61"/>
  <c r="P10" i="60"/>
  <c r="I11" i="61"/>
  <c r="P11" i="60"/>
  <c r="I12" i="61"/>
  <c r="P12" i="60"/>
  <c r="C14" i="61"/>
  <c r="D14" i="60"/>
  <c r="F14" i="61"/>
  <c r="J14" i="60"/>
  <c r="C15" i="61"/>
  <c r="D15" i="60"/>
  <c r="F15" i="61"/>
  <c r="J15" i="60"/>
  <c r="C16" i="61"/>
  <c r="D16" i="60"/>
  <c r="F16" i="61"/>
  <c r="J16" i="60"/>
  <c r="C17" i="61"/>
  <c r="D17" i="60"/>
  <c r="F17" i="61"/>
  <c r="J17" i="60"/>
  <c r="C18" i="61"/>
  <c r="D18" i="60"/>
  <c r="F18" i="61"/>
  <c r="J18" i="60"/>
  <c r="C19" i="61"/>
  <c r="D19" i="60"/>
  <c r="F19" i="61"/>
  <c r="J19" i="60"/>
  <c r="C20" i="61"/>
  <c r="D20" i="60"/>
  <c r="F20" i="61"/>
  <c r="J20" i="60"/>
  <c r="C21" i="61"/>
  <c r="D21" i="60"/>
  <c r="F21" i="61"/>
  <c r="J21" i="60"/>
  <c r="C22" i="61"/>
  <c r="D22" i="60"/>
  <c r="F22" i="61"/>
  <c r="J22" i="60"/>
  <c r="C23" i="61"/>
  <c r="D23" i="60"/>
  <c r="F23" i="61"/>
  <c r="J23" i="60"/>
  <c r="C24" i="61"/>
  <c r="D24" i="60"/>
  <c r="F24" i="61"/>
  <c r="J24" i="60"/>
  <c r="C25" i="61"/>
  <c r="D25" i="60"/>
  <c r="F25" i="61"/>
  <c r="J25" i="60"/>
  <c r="C26" i="61"/>
  <c r="D26" i="60"/>
  <c r="F26" i="61"/>
  <c r="J26" i="60"/>
  <c r="C27" i="61"/>
  <c r="D27" i="60"/>
  <c r="F27" i="61"/>
  <c r="J27" i="60"/>
  <c r="C28" i="61"/>
  <c r="D28" i="60"/>
  <c r="F28" i="61"/>
  <c r="J28" i="60"/>
  <c r="C29" i="61"/>
  <c r="D29" i="60"/>
  <c r="F29" i="61"/>
  <c r="J29" i="60"/>
  <c r="C30" i="61"/>
  <c r="D30" i="60"/>
  <c r="F30" i="61"/>
  <c r="J30" i="60"/>
  <c r="C31" i="61"/>
  <c r="D31" i="60"/>
  <c r="F31" i="61"/>
  <c r="J31" i="60"/>
  <c r="C32" i="61"/>
  <c r="D32" i="60"/>
  <c r="F32" i="61"/>
  <c r="J32" i="60"/>
  <c r="C33" i="61"/>
  <c r="D33" i="60"/>
  <c r="F33" i="61"/>
  <c r="J33" i="60"/>
  <c r="C34" i="61"/>
  <c r="D34" i="60"/>
  <c r="F34" i="61"/>
  <c r="J34" i="60"/>
  <c r="C35" i="61"/>
  <c r="D35" i="60"/>
  <c r="F35" i="61"/>
  <c r="J35" i="60"/>
  <c r="C36" i="61"/>
  <c r="D36" i="60"/>
  <c r="F36" i="61"/>
  <c r="J36" i="60"/>
  <c r="C37" i="61"/>
  <c r="D37" i="60"/>
  <c r="F37" i="61"/>
  <c r="J37" i="60"/>
  <c r="C38" i="61"/>
  <c r="D38" i="60"/>
  <c r="F38" i="61"/>
  <c r="J38" i="60"/>
  <c r="C39" i="61"/>
  <c r="D39" i="60"/>
  <c r="F39" i="61"/>
  <c r="J39" i="60"/>
  <c r="D40" i="61"/>
  <c r="F40" i="60"/>
  <c r="H40" i="61"/>
  <c r="N40" i="60"/>
  <c r="D41" i="61"/>
  <c r="F41" i="60"/>
  <c r="H41" i="61"/>
  <c r="N41" i="60"/>
  <c r="D42" i="61"/>
  <c r="F42" i="60"/>
  <c r="H42" i="61"/>
  <c r="N42" i="60"/>
  <c r="D43" i="61"/>
  <c r="F43" i="60"/>
  <c r="H43" i="61"/>
  <c r="N43" i="60"/>
  <c r="D44" i="61"/>
  <c r="F44" i="60"/>
  <c r="H44" i="61"/>
  <c r="N44" i="60"/>
  <c r="D45" i="61"/>
  <c r="F45" i="60"/>
  <c r="H45" i="61"/>
  <c r="N45" i="60"/>
  <c r="D46" i="61"/>
  <c r="F46" i="60"/>
  <c r="H46" i="61"/>
  <c r="N46" i="60"/>
  <c r="D47" i="61"/>
  <c r="F47" i="60"/>
  <c r="D48" i="61"/>
  <c r="F48" i="60"/>
  <c r="G10" i="61"/>
  <c r="L10" i="60"/>
  <c r="G11" i="61"/>
  <c r="L11" i="60"/>
  <c r="G12" i="61"/>
  <c r="L12" i="60"/>
  <c r="D14" i="61"/>
  <c r="F14" i="60"/>
  <c r="I14" i="61"/>
  <c r="P14" i="60"/>
  <c r="D15" i="61"/>
  <c r="F15" i="60"/>
  <c r="I15" i="61"/>
  <c r="P15" i="60"/>
  <c r="D16" i="61"/>
  <c r="F16" i="60"/>
  <c r="I16" i="61"/>
  <c r="P16" i="60"/>
  <c r="D17" i="61"/>
  <c r="F17" i="60"/>
  <c r="I17" i="61"/>
  <c r="P17" i="60"/>
  <c r="D18" i="61"/>
  <c r="F18" i="60"/>
  <c r="I18" i="61"/>
  <c r="P18" i="60"/>
  <c r="D19" i="61"/>
  <c r="F19" i="60"/>
  <c r="I19" i="61"/>
  <c r="P19" i="60"/>
  <c r="D20" i="61"/>
  <c r="F20" i="60"/>
  <c r="I20" i="61"/>
  <c r="P20" i="60"/>
  <c r="D21" i="61"/>
  <c r="F21" i="60"/>
  <c r="I21" i="61"/>
  <c r="P21" i="60"/>
  <c r="D22" i="61"/>
  <c r="F22" i="60"/>
  <c r="I22" i="61"/>
  <c r="P22" i="60"/>
  <c r="D23" i="61"/>
  <c r="F23" i="60"/>
  <c r="I23" i="61"/>
  <c r="P23" i="60"/>
  <c r="D24" i="61"/>
  <c r="F24" i="60"/>
  <c r="I24" i="61"/>
  <c r="P24" i="60"/>
  <c r="D25" i="61"/>
  <c r="F25" i="60"/>
  <c r="I25" i="61"/>
  <c r="P25" i="60"/>
  <c r="D26" i="61"/>
  <c r="F26" i="60"/>
  <c r="I26" i="61"/>
  <c r="P26" i="60"/>
  <c r="D27" i="61"/>
  <c r="F27" i="60"/>
  <c r="I27" i="61"/>
  <c r="P27" i="60"/>
  <c r="D28" i="61"/>
  <c r="F28" i="60"/>
  <c r="I28" i="61"/>
  <c r="P28" i="60"/>
  <c r="D29" i="61"/>
  <c r="F29" i="60"/>
  <c r="I29" i="61"/>
  <c r="P29" i="60"/>
  <c r="D30" i="61"/>
  <c r="F30" i="60"/>
  <c r="I30" i="61"/>
  <c r="P30" i="60"/>
  <c r="D31" i="61"/>
  <c r="F31" i="60"/>
  <c r="I31" i="61"/>
  <c r="P31" i="60"/>
  <c r="D32" i="61"/>
  <c r="F32" i="60"/>
  <c r="I32" i="61"/>
  <c r="P32" i="60"/>
  <c r="D33" i="61"/>
  <c r="F33" i="60"/>
  <c r="I33" i="61"/>
  <c r="P33" i="60"/>
  <c r="D34" i="61"/>
  <c r="F34" i="60"/>
  <c r="I34" i="61"/>
  <c r="P34" i="60"/>
  <c r="D35" i="61"/>
  <c r="F35" i="60"/>
  <c r="I35" i="61"/>
  <c r="P35" i="60"/>
  <c r="D36" i="61"/>
  <c r="F36" i="60"/>
  <c r="I36" i="61"/>
  <c r="P36" i="60"/>
  <c r="D37" i="61"/>
  <c r="F37" i="60"/>
  <c r="I37" i="61"/>
  <c r="P37" i="60"/>
  <c r="D38" i="61"/>
  <c r="F38" i="60"/>
  <c r="I38" i="61"/>
  <c r="P38" i="60"/>
  <c r="D39" i="61"/>
  <c r="F39" i="60"/>
  <c r="I39" i="61"/>
  <c r="P39" i="60"/>
  <c r="E40" i="61"/>
  <c r="H40" i="60"/>
  <c r="I40" i="61"/>
  <c r="P40" i="60"/>
  <c r="E41" i="61"/>
  <c r="H41" i="60"/>
  <c r="I41" i="61"/>
  <c r="P41" i="60"/>
  <c r="E42" i="61"/>
  <c r="H42" i="60"/>
  <c r="I42" i="61"/>
  <c r="P42" i="60"/>
  <c r="E43" i="61"/>
  <c r="H43" i="60"/>
  <c r="I43" i="61"/>
  <c r="P43" i="60"/>
  <c r="E44" i="61"/>
  <c r="H44" i="60"/>
  <c r="I44" i="61"/>
  <c r="P44" i="60"/>
  <c r="E45" i="61"/>
  <c r="H45" i="60"/>
  <c r="I45" i="61"/>
  <c r="P45" i="60"/>
  <c r="E46" i="61"/>
  <c r="H46" i="60"/>
  <c r="I46" i="61"/>
  <c r="P46" i="60"/>
  <c r="F47" i="61"/>
  <c r="J47" i="60"/>
  <c r="E11" i="61"/>
  <c r="H11" i="60"/>
  <c r="E12" i="61"/>
  <c r="H12" i="60"/>
  <c r="G14" i="61"/>
  <c r="L14" i="60"/>
  <c r="J14" i="61"/>
  <c r="R14" i="60"/>
  <c r="G15" i="61"/>
  <c r="L15" i="60"/>
  <c r="J15" i="61"/>
  <c r="R15" i="60"/>
  <c r="G16" i="61"/>
  <c r="L16" i="60"/>
  <c r="J16" i="61"/>
  <c r="R16" i="60"/>
  <c r="G17" i="61"/>
  <c r="L17" i="60"/>
  <c r="J17" i="61"/>
  <c r="R17" i="60"/>
  <c r="G18" i="61"/>
  <c r="L18" i="60"/>
  <c r="J18" i="61"/>
  <c r="R18" i="60"/>
  <c r="G19" i="61"/>
  <c r="L19" i="60"/>
  <c r="J19" i="61"/>
  <c r="R19" i="60"/>
  <c r="G20" i="61"/>
  <c r="L20" i="60"/>
  <c r="J20" i="61"/>
  <c r="R20" i="60"/>
  <c r="G21" i="61"/>
  <c r="L21" i="60"/>
  <c r="J21" i="61"/>
  <c r="R21" i="60"/>
  <c r="G22" i="61"/>
  <c r="L22" i="60"/>
  <c r="J22" i="61"/>
  <c r="R22" i="60"/>
  <c r="G23" i="61"/>
  <c r="L23" i="60"/>
  <c r="J23" i="61"/>
  <c r="R23" i="60"/>
  <c r="G24" i="61"/>
  <c r="L24" i="60"/>
  <c r="J24" i="61"/>
  <c r="R24" i="60"/>
  <c r="G25" i="61"/>
  <c r="L25" i="60"/>
  <c r="J25" i="61"/>
  <c r="R25" i="60"/>
  <c r="G26" i="61"/>
  <c r="L26" i="60"/>
  <c r="J26" i="61"/>
  <c r="R26" i="60"/>
  <c r="G27" i="61"/>
  <c r="L27" i="60"/>
  <c r="J27" i="61"/>
  <c r="R27" i="60"/>
  <c r="G28" i="61"/>
  <c r="L28" i="60"/>
  <c r="J28" i="61"/>
  <c r="R28" i="60"/>
  <c r="G29" i="61"/>
  <c r="L29" i="60"/>
  <c r="J29" i="61"/>
  <c r="R29" i="60"/>
  <c r="G30" i="61"/>
  <c r="L30" i="60"/>
  <c r="J30" i="61"/>
  <c r="R30" i="60"/>
  <c r="G31" i="61"/>
  <c r="L31" i="60"/>
  <c r="J31" i="61"/>
  <c r="R31" i="60"/>
  <c r="G32" i="61"/>
  <c r="L32" i="60"/>
  <c r="J32" i="61"/>
  <c r="R32" i="60"/>
  <c r="G33" i="61"/>
  <c r="L33" i="60"/>
  <c r="J33" i="61"/>
  <c r="R33" i="60"/>
  <c r="G34" i="61"/>
  <c r="L34" i="60"/>
  <c r="J34" i="61"/>
  <c r="R34" i="60"/>
  <c r="G35" i="61"/>
  <c r="L35" i="60"/>
  <c r="J35" i="61"/>
  <c r="R35" i="60"/>
  <c r="G36" i="61"/>
  <c r="L36" i="60"/>
  <c r="J36" i="61"/>
  <c r="R36" i="60"/>
  <c r="G37" i="61"/>
  <c r="L37" i="60"/>
  <c r="J37" i="61"/>
  <c r="R37" i="60"/>
  <c r="G38" i="61"/>
  <c r="L38" i="60"/>
  <c r="J38" i="61"/>
  <c r="R38" i="60"/>
  <c r="G39" i="61"/>
  <c r="L39" i="60"/>
  <c r="J39" i="61"/>
  <c r="R39" i="60"/>
  <c r="F40" i="61"/>
  <c r="J40" i="60"/>
  <c r="J40" i="61"/>
  <c r="R40" i="60"/>
  <c r="F41" i="61"/>
  <c r="J41" i="60"/>
  <c r="J41" i="61"/>
  <c r="R41" i="60"/>
  <c r="F42" i="61"/>
  <c r="J42" i="60"/>
  <c r="J42" i="61"/>
  <c r="R42" i="60"/>
  <c r="F43" i="61"/>
  <c r="J43" i="60"/>
  <c r="J43" i="61"/>
  <c r="R43" i="60"/>
  <c r="F44" i="61"/>
  <c r="J44" i="60"/>
  <c r="J44" i="61"/>
  <c r="R44" i="60"/>
  <c r="F45" i="61"/>
  <c r="J45" i="60"/>
  <c r="J45" i="61"/>
  <c r="R45" i="60"/>
  <c r="F46" i="61"/>
  <c r="J46" i="60"/>
  <c r="J46" i="61"/>
  <c r="R46" i="60"/>
  <c r="H47" i="61"/>
  <c r="N47" i="60"/>
  <c r="C10" i="61"/>
  <c r="D10" i="60"/>
  <c r="C11" i="61"/>
  <c r="D11" i="60"/>
  <c r="C12" i="61"/>
  <c r="D12" i="60"/>
  <c r="E14" i="61"/>
  <c r="H14" i="60"/>
  <c r="H14" i="61"/>
  <c r="N14" i="60"/>
  <c r="E15" i="61"/>
  <c r="H15" i="60"/>
  <c r="H15" i="61"/>
  <c r="N15" i="60"/>
  <c r="E16" i="61"/>
  <c r="H16" i="60"/>
  <c r="H16" i="61"/>
  <c r="N16" i="60"/>
  <c r="E17" i="61"/>
  <c r="H17" i="60"/>
  <c r="H17" i="61"/>
  <c r="N17" i="60"/>
  <c r="E18" i="61"/>
  <c r="H18" i="60"/>
  <c r="H18" i="61"/>
  <c r="N18" i="60"/>
  <c r="E19" i="61"/>
  <c r="H19" i="60"/>
  <c r="H19" i="61"/>
  <c r="N19" i="60"/>
  <c r="E20" i="61"/>
  <c r="H20" i="60"/>
  <c r="H20" i="61"/>
  <c r="N20" i="60"/>
  <c r="E21" i="61"/>
  <c r="H21" i="60"/>
  <c r="H21" i="61"/>
  <c r="N21" i="60"/>
  <c r="E22" i="61"/>
  <c r="H22" i="60"/>
  <c r="H22" i="61"/>
  <c r="N22" i="60"/>
  <c r="E23" i="61"/>
  <c r="H23" i="60"/>
  <c r="H23" i="61"/>
  <c r="N23" i="60"/>
  <c r="E24" i="61"/>
  <c r="H24" i="60"/>
  <c r="H24" i="61"/>
  <c r="N24" i="60"/>
  <c r="E25" i="61"/>
  <c r="H25" i="60"/>
  <c r="H25" i="61"/>
  <c r="N25" i="60"/>
  <c r="E26" i="61"/>
  <c r="H26" i="60"/>
  <c r="H26" i="61"/>
  <c r="N26" i="60"/>
  <c r="E27" i="61"/>
  <c r="H27" i="60"/>
  <c r="H27" i="61"/>
  <c r="N27" i="60"/>
  <c r="E28" i="61"/>
  <c r="H28" i="60"/>
  <c r="H28" i="61"/>
  <c r="N28" i="60"/>
  <c r="E29" i="61"/>
  <c r="H29" i="60"/>
  <c r="H29" i="61"/>
  <c r="N29" i="60"/>
  <c r="E30" i="61"/>
  <c r="H30" i="60"/>
  <c r="H30" i="61"/>
  <c r="N30" i="60"/>
  <c r="E31" i="61"/>
  <c r="H31" i="60"/>
  <c r="H31" i="61"/>
  <c r="N31" i="60"/>
  <c r="E32" i="61"/>
  <c r="H32" i="60"/>
  <c r="H32" i="61"/>
  <c r="N32" i="60"/>
  <c r="E33" i="61"/>
  <c r="H33" i="60"/>
  <c r="H33" i="61"/>
  <c r="N33" i="60"/>
  <c r="E34" i="61"/>
  <c r="H34" i="60"/>
  <c r="H34" i="61"/>
  <c r="N34" i="60"/>
  <c r="E35" i="61"/>
  <c r="H35" i="60"/>
  <c r="H35" i="61"/>
  <c r="N35" i="60"/>
  <c r="E36" i="61"/>
  <c r="H36" i="60"/>
  <c r="H36" i="61"/>
  <c r="N36" i="60"/>
  <c r="E37" i="61"/>
  <c r="H37" i="60"/>
  <c r="H37" i="61"/>
  <c r="N37" i="60"/>
  <c r="E38" i="61"/>
  <c r="H38" i="60"/>
  <c r="H38" i="61"/>
  <c r="N38" i="60"/>
  <c r="E39" i="61"/>
  <c r="H39" i="60"/>
  <c r="H39" i="61"/>
  <c r="N39" i="60"/>
  <c r="C40" i="61"/>
  <c r="D40" i="60"/>
  <c r="G40" i="61"/>
  <c r="L40" i="60"/>
  <c r="C41" i="61"/>
  <c r="D41" i="60"/>
  <c r="G41" i="61"/>
  <c r="L41" i="60"/>
  <c r="C42" i="61"/>
  <c r="D42" i="60"/>
  <c r="G42" i="61"/>
  <c r="L42" i="60"/>
  <c r="C43" i="61"/>
  <c r="D43" i="60"/>
  <c r="G43" i="61"/>
  <c r="L43" i="60"/>
  <c r="C44" i="61"/>
  <c r="D44" i="60"/>
  <c r="G44" i="61"/>
  <c r="L44" i="60"/>
  <c r="C45" i="61"/>
  <c r="D45" i="60"/>
  <c r="G45" i="61"/>
  <c r="L45" i="60"/>
  <c r="C46" i="61"/>
  <c r="D46" i="60"/>
  <c r="G46" i="61"/>
  <c r="L46" i="60"/>
  <c r="C47" i="61"/>
  <c r="D47" i="60"/>
  <c r="J47" i="61"/>
  <c r="R47" i="60"/>
  <c r="J9" i="61"/>
  <c r="R9" i="60"/>
  <c r="D10" i="61"/>
  <c r="F10" i="60"/>
  <c r="F10" i="61"/>
  <c r="J10" i="60"/>
  <c r="H10" i="61"/>
  <c r="N10" i="60"/>
  <c r="J10" i="61"/>
  <c r="R10" i="60"/>
  <c r="D11" i="61"/>
  <c r="F11" i="60"/>
  <c r="F11" i="61"/>
  <c r="J11" i="60"/>
  <c r="H11" i="61"/>
  <c r="N11" i="60"/>
  <c r="J11" i="61"/>
  <c r="R11" i="60"/>
  <c r="D12" i="61"/>
  <c r="F12" i="60"/>
  <c r="F12" i="61"/>
  <c r="J12" i="60"/>
  <c r="H12" i="61"/>
  <c r="N12" i="60"/>
  <c r="J12" i="61"/>
  <c r="R12" i="60"/>
  <c r="D66" i="61"/>
  <c r="F66" i="60"/>
  <c r="G66" i="61"/>
  <c r="L66" i="60"/>
  <c r="D67" i="61"/>
  <c r="F67" i="60"/>
  <c r="G67" i="61"/>
  <c r="L67" i="60"/>
  <c r="D68" i="61"/>
  <c r="F68" i="60"/>
  <c r="G68" i="61"/>
  <c r="L68" i="60"/>
  <c r="D69" i="61"/>
  <c r="F69" i="60"/>
  <c r="G69" i="61"/>
  <c r="L69" i="60"/>
  <c r="D70" i="61"/>
  <c r="F70" i="60"/>
  <c r="G70" i="61"/>
  <c r="L70" i="60"/>
  <c r="D71" i="61"/>
  <c r="F71" i="60"/>
  <c r="G71" i="61"/>
  <c r="L71" i="60"/>
  <c r="D72" i="61"/>
  <c r="F72" i="60"/>
  <c r="G72" i="61"/>
  <c r="L72" i="60"/>
  <c r="D73" i="61"/>
  <c r="F73" i="60"/>
  <c r="G73" i="61"/>
  <c r="L73" i="60"/>
  <c r="D74" i="61"/>
  <c r="F74" i="60"/>
  <c r="G74" i="61"/>
  <c r="L74" i="60"/>
  <c r="D75" i="61"/>
  <c r="F75" i="60"/>
  <c r="G75" i="61"/>
  <c r="L75" i="60"/>
  <c r="D76" i="61"/>
  <c r="F76" i="60"/>
  <c r="G76" i="61"/>
  <c r="L76" i="60"/>
  <c r="D77" i="61"/>
  <c r="F77" i="60"/>
  <c r="G77" i="61"/>
  <c r="L77" i="60"/>
  <c r="D78" i="61"/>
  <c r="F78" i="60"/>
  <c r="G78" i="61"/>
  <c r="L78" i="60"/>
  <c r="D79" i="61"/>
  <c r="F79" i="60"/>
  <c r="G79" i="61"/>
  <c r="L79" i="60"/>
  <c r="D80" i="61"/>
  <c r="F80" i="60"/>
  <c r="G80" i="61"/>
  <c r="L80" i="60"/>
  <c r="D81" i="61"/>
  <c r="F81" i="60"/>
  <c r="G81" i="61"/>
  <c r="L81" i="60"/>
  <c r="D82" i="61"/>
  <c r="F82" i="60"/>
  <c r="G82" i="61"/>
  <c r="L82" i="60"/>
  <c r="D83" i="61"/>
  <c r="F83" i="60"/>
  <c r="G83" i="61"/>
  <c r="L83" i="60"/>
  <c r="D84" i="61"/>
  <c r="F84" i="60"/>
  <c r="G84" i="61"/>
  <c r="L84" i="60"/>
  <c r="D85" i="61"/>
  <c r="F85" i="60"/>
  <c r="G85" i="61"/>
  <c r="L85" i="60"/>
  <c r="D86" i="61"/>
  <c r="F86" i="60"/>
  <c r="G86" i="61"/>
  <c r="L86" i="60"/>
  <c r="D87" i="61"/>
  <c r="F87" i="60"/>
  <c r="G87" i="61"/>
  <c r="L87" i="60"/>
  <c r="D88" i="61"/>
  <c r="F88" i="60"/>
  <c r="G88" i="61"/>
  <c r="L88" i="60"/>
  <c r="D89" i="61"/>
  <c r="F89" i="60"/>
  <c r="G89" i="61"/>
  <c r="L89" i="60"/>
  <c r="E90" i="61"/>
  <c r="H90" i="60"/>
  <c r="I90" i="61"/>
  <c r="P90" i="60"/>
  <c r="E91" i="61"/>
  <c r="H91" i="60"/>
  <c r="I91" i="61"/>
  <c r="P91" i="60"/>
  <c r="E92" i="61"/>
  <c r="H92" i="60"/>
  <c r="I92" i="61"/>
  <c r="P92" i="60"/>
  <c r="F48" i="61"/>
  <c r="J48" i="60"/>
  <c r="H48" i="61"/>
  <c r="N48" i="60"/>
  <c r="J48" i="61"/>
  <c r="R48" i="60"/>
  <c r="D49" i="61"/>
  <c r="F49" i="60"/>
  <c r="F49" i="61"/>
  <c r="J49" i="60"/>
  <c r="H49" i="61"/>
  <c r="N49" i="60"/>
  <c r="J49" i="61"/>
  <c r="R49" i="60"/>
  <c r="D50" i="61"/>
  <c r="F50" i="60"/>
  <c r="F50" i="61"/>
  <c r="J50" i="60"/>
  <c r="H50" i="61"/>
  <c r="N50" i="60"/>
  <c r="J50" i="61"/>
  <c r="R50" i="60"/>
  <c r="D51" i="61"/>
  <c r="F51" i="60"/>
  <c r="F51" i="61"/>
  <c r="J51" i="60"/>
  <c r="H51" i="61"/>
  <c r="N51" i="60"/>
  <c r="J51" i="61"/>
  <c r="R51" i="60"/>
  <c r="D52" i="61"/>
  <c r="F52" i="60"/>
  <c r="F52" i="61"/>
  <c r="J52" i="60"/>
  <c r="H52" i="61"/>
  <c r="N52" i="60"/>
  <c r="J52" i="61"/>
  <c r="R52" i="60"/>
  <c r="D53" i="61"/>
  <c r="F53" i="60"/>
  <c r="F53" i="61"/>
  <c r="J53" i="60"/>
  <c r="H53" i="61"/>
  <c r="N53" i="60"/>
  <c r="J53" i="61"/>
  <c r="R53" i="60"/>
  <c r="D54" i="61"/>
  <c r="F54" i="60"/>
  <c r="F54" i="61"/>
  <c r="J54" i="60"/>
  <c r="H54" i="61"/>
  <c r="N54" i="60"/>
  <c r="J54" i="61"/>
  <c r="R54" i="60"/>
  <c r="D55" i="61"/>
  <c r="F55" i="60"/>
  <c r="F55" i="61"/>
  <c r="J55" i="60"/>
  <c r="H55" i="61"/>
  <c r="N55" i="60"/>
  <c r="J55" i="61"/>
  <c r="R55" i="60"/>
  <c r="D56" i="61"/>
  <c r="F56" i="60"/>
  <c r="F56" i="61"/>
  <c r="J56" i="60"/>
  <c r="H56" i="61"/>
  <c r="N56" i="60"/>
  <c r="J56" i="61"/>
  <c r="R56" i="60"/>
  <c r="D57" i="61"/>
  <c r="F57" i="60"/>
  <c r="F57" i="61"/>
  <c r="J57" i="60"/>
  <c r="H57" i="61"/>
  <c r="N57" i="60"/>
  <c r="J57" i="61"/>
  <c r="R57" i="60"/>
  <c r="D58" i="61"/>
  <c r="F58" i="60"/>
  <c r="F58" i="61"/>
  <c r="J58" i="60"/>
  <c r="H58" i="61"/>
  <c r="N58" i="60"/>
  <c r="J58" i="61"/>
  <c r="R58" i="60"/>
  <c r="D59" i="61"/>
  <c r="F59" i="60"/>
  <c r="F59" i="61"/>
  <c r="J59" i="60"/>
  <c r="H59" i="61"/>
  <c r="N59" i="60"/>
  <c r="J59" i="61"/>
  <c r="R59" i="60"/>
  <c r="D60" i="61"/>
  <c r="F60" i="60"/>
  <c r="F60" i="61"/>
  <c r="J60" i="60"/>
  <c r="H60" i="61"/>
  <c r="N60" i="60"/>
  <c r="J60" i="61"/>
  <c r="R60" i="60"/>
  <c r="D61" i="61"/>
  <c r="F61" i="60"/>
  <c r="F61" i="61"/>
  <c r="J61" i="60"/>
  <c r="H61" i="61"/>
  <c r="N61" i="60"/>
  <c r="J61" i="61"/>
  <c r="R61" i="60"/>
  <c r="D62" i="61"/>
  <c r="F62" i="60"/>
  <c r="F62" i="61"/>
  <c r="J62" i="60"/>
  <c r="H62" i="61"/>
  <c r="N62" i="60"/>
  <c r="J62" i="61"/>
  <c r="R62" i="60"/>
  <c r="D63" i="61"/>
  <c r="F63" i="60"/>
  <c r="F63" i="61"/>
  <c r="J63" i="60"/>
  <c r="H63" i="61"/>
  <c r="N63" i="60"/>
  <c r="J63" i="61"/>
  <c r="R63" i="60"/>
  <c r="D64" i="61"/>
  <c r="F64" i="60"/>
  <c r="F64" i="61"/>
  <c r="J64" i="60"/>
  <c r="H64" i="61"/>
  <c r="N64" i="60"/>
  <c r="J64" i="61"/>
  <c r="R64" i="60"/>
  <c r="D65" i="61"/>
  <c r="F65" i="60"/>
  <c r="F65" i="61"/>
  <c r="J65" i="60"/>
  <c r="H65" i="61"/>
  <c r="N65" i="60"/>
  <c r="J65" i="61"/>
  <c r="R65" i="60"/>
  <c r="E66" i="61"/>
  <c r="H66" i="60"/>
  <c r="J66" i="61"/>
  <c r="R66" i="60"/>
  <c r="E67" i="61"/>
  <c r="H67" i="60"/>
  <c r="J67" i="61"/>
  <c r="R67" i="60"/>
  <c r="E68" i="61"/>
  <c r="H68" i="60"/>
  <c r="J68" i="61"/>
  <c r="R68" i="60"/>
  <c r="E69" i="61"/>
  <c r="H69" i="60"/>
  <c r="J69" i="61"/>
  <c r="R69" i="60"/>
  <c r="E70" i="61"/>
  <c r="H70" i="60"/>
  <c r="J70" i="61"/>
  <c r="R70" i="60"/>
  <c r="E71" i="61"/>
  <c r="H71" i="60"/>
  <c r="J71" i="61"/>
  <c r="R71" i="60"/>
  <c r="E72" i="61"/>
  <c r="H72" i="60"/>
  <c r="J72" i="61"/>
  <c r="R72" i="60"/>
  <c r="E73" i="61"/>
  <c r="H73" i="60"/>
  <c r="J73" i="61"/>
  <c r="R73" i="60"/>
  <c r="E74" i="61"/>
  <c r="H74" i="60"/>
  <c r="J74" i="61"/>
  <c r="R74" i="60"/>
  <c r="E75" i="61"/>
  <c r="H75" i="60"/>
  <c r="J75" i="61"/>
  <c r="R75" i="60"/>
  <c r="E76" i="61"/>
  <c r="H76" i="60"/>
  <c r="J76" i="61"/>
  <c r="R76" i="60"/>
  <c r="E77" i="61"/>
  <c r="H77" i="60"/>
  <c r="J77" i="61"/>
  <c r="R77" i="60"/>
  <c r="E78" i="61"/>
  <c r="H78" i="60"/>
  <c r="J78" i="61"/>
  <c r="R78" i="60"/>
  <c r="E79" i="61"/>
  <c r="H79" i="60"/>
  <c r="J79" i="61"/>
  <c r="R79" i="60"/>
  <c r="E80" i="61"/>
  <c r="H80" i="60"/>
  <c r="J80" i="61"/>
  <c r="R80" i="60"/>
  <c r="E81" i="61"/>
  <c r="H81" i="60"/>
  <c r="J81" i="61"/>
  <c r="R81" i="60"/>
  <c r="E82" i="61"/>
  <c r="H82" i="60"/>
  <c r="J82" i="61"/>
  <c r="R82" i="60"/>
  <c r="E83" i="61"/>
  <c r="H83" i="60"/>
  <c r="J83" i="61"/>
  <c r="R83" i="60"/>
  <c r="E84" i="61"/>
  <c r="H84" i="60"/>
  <c r="J84" i="61"/>
  <c r="R84" i="60"/>
  <c r="E85" i="61"/>
  <c r="H85" i="60"/>
  <c r="J85" i="61"/>
  <c r="R85" i="60"/>
  <c r="E86" i="61"/>
  <c r="H86" i="60"/>
  <c r="J86" i="61"/>
  <c r="R86" i="60"/>
  <c r="E87" i="61"/>
  <c r="H87" i="60"/>
  <c r="J87" i="61"/>
  <c r="R87" i="60"/>
  <c r="E88" i="61"/>
  <c r="H88" i="60"/>
  <c r="J88" i="61"/>
  <c r="R88" i="60"/>
  <c r="E89" i="61"/>
  <c r="H89" i="60"/>
  <c r="J89" i="61"/>
  <c r="R89" i="60"/>
  <c r="C66" i="61"/>
  <c r="D66" i="60"/>
  <c r="H66" i="61"/>
  <c r="N66" i="60"/>
  <c r="C67" i="61"/>
  <c r="D67" i="60"/>
  <c r="H67" i="61"/>
  <c r="N67" i="60"/>
  <c r="C68" i="61"/>
  <c r="D68" i="60"/>
  <c r="H68" i="61"/>
  <c r="N68" i="60"/>
  <c r="C69" i="61"/>
  <c r="D69" i="60"/>
  <c r="H69" i="61"/>
  <c r="N69" i="60"/>
  <c r="C70" i="61"/>
  <c r="D70" i="60"/>
  <c r="H70" i="61"/>
  <c r="N70" i="60"/>
  <c r="C71" i="61"/>
  <c r="D71" i="60"/>
  <c r="H71" i="61"/>
  <c r="N71" i="60"/>
  <c r="C72" i="61"/>
  <c r="D72" i="60"/>
  <c r="H72" i="61"/>
  <c r="N72" i="60"/>
  <c r="C73" i="61"/>
  <c r="D73" i="60"/>
  <c r="H73" i="61"/>
  <c r="N73" i="60"/>
  <c r="C74" i="61"/>
  <c r="D74" i="60"/>
  <c r="H74" i="61"/>
  <c r="N74" i="60"/>
  <c r="C75" i="61"/>
  <c r="D75" i="60"/>
  <c r="H75" i="61"/>
  <c r="N75" i="60"/>
  <c r="C76" i="61"/>
  <c r="D76" i="60"/>
  <c r="H76" i="61"/>
  <c r="N76" i="60"/>
  <c r="C77" i="61"/>
  <c r="D77" i="60"/>
  <c r="H77" i="61"/>
  <c r="N77" i="60"/>
  <c r="C78" i="61"/>
  <c r="D78" i="60"/>
  <c r="H78" i="61"/>
  <c r="N78" i="60"/>
  <c r="C79" i="61"/>
  <c r="D79" i="60"/>
  <c r="H79" i="61"/>
  <c r="N79" i="60"/>
  <c r="C80" i="61"/>
  <c r="D80" i="60"/>
  <c r="H80" i="61"/>
  <c r="N80" i="60"/>
  <c r="C81" i="61"/>
  <c r="D81" i="60"/>
  <c r="H81" i="61"/>
  <c r="N81" i="60"/>
  <c r="C82" i="61"/>
  <c r="D82" i="60"/>
  <c r="H82" i="61"/>
  <c r="N82" i="60"/>
  <c r="C83" i="61"/>
  <c r="D83" i="60"/>
  <c r="H83" i="61"/>
  <c r="N83" i="60"/>
  <c r="C84" i="61"/>
  <c r="D84" i="60"/>
  <c r="H84" i="61"/>
  <c r="N84" i="60"/>
  <c r="C85" i="61"/>
  <c r="D85" i="60"/>
  <c r="H85" i="61"/>
  <c r="N85" i="60"/>
  <c r="C86" i="61"/>
  <c r="D86" i="60"/>
  <c r="H86" i="61"/>
  <c r="N86" i="60"/>
  <c r="C87" i="61"/>
  <c r="D87" i="60"/>
  <c r="H87" i="61"/>
  <c r="N87" i="60"/>
  <c r="C88" i="61"/>
  <c r="D88" i="60"/>
  <c r="H88" i="61"/>
  <c r="N88" i="60"/>
  <c r="C89" i="61"/>
  <c r="D89" i="60"/>
  <c r="H89" i="61"/>
  <c r="N89" i="60"/>
  <c r="C90" i="61"/>
  <c r="D90" i="60"/>
  <c r="G90" i="61"/>
  <c r="L90" i="60"/>
  <c r="C91" i="61"/>
  <c r="D91" i="60"/>
  <c r="G91" i="61"/>
  <c r="L91" i="60"/>
  <c r="C92" i="61"/>
  <c r="D92" i="60"/>
  <c r="G92" i="61"/>
  <c r="L92" i="60"/>
  <c r="C93" i="61"/>
  <c r="D93" i="60"/>
  <c r="E47" i="61"/>
  <c r="H47" i="60"/>
  <c r="G47" i="61"/>
  <c r="L47" i="60"/>
  <c r="I47" i="61"/>
  <c r="P47" i="60"/>
  <c r="C48" i="61"/>
  <c r="D48" i="60"/>
  <c r="E48" i="61"/>
  <c r="H48" i="60"/>
  <c r="G48" i="61"/>
  <c r="L48" i="60"/>
  <c r="I48" i="61"/>
  <c r="P48" i="60"/>
  <c r="C49" i="61"/>
  <c r="D49" i="60"/>
  <c r="E49" i="61"/>
  <c r="H49" i="60"/>
  <c r="G49" i="61"/>
  <c r="L49" i="60"/>
  <c r="I49" i="61"/>
  <c r="P49" i="60"/>
  <c r="C50" i="61"/>
  <c r="D50" i="60"/>
  <c r="E50" i="61"/>
  <c r="H50" i="60"/>
  <c r="G50" i="61"/>
  <c r="L50" i="60"/>
  <c r="I50" i="61"/>
  <c r="P50" i="60"/>
  <c r="C51" i="61"/>
  <c r="D51" i="60"/>
  <c r="E51" i="61"/>
  <c r="H51" i="60"/>
  <c r="G51" i="61"/>
  <c r="L51" i="60"/>
  <c r="I51" i="61"/>
  <c r="P51" i="60"/>
  <c r="C52" i="61"/>
  <c r="D52" i="60"/>
  <c r="E52" i="61"/>
  <c r="H52" i="60"/>
  <c r="G52" i="61"/>
  <c r="L52" i="60"/>
  <c r="I52" i="61"/>
  <c r="P52" i="60"/>
  <c r="C53" i="61"/>
  <c r="D53" i="60"/>
  <c r="E53" i="61"/>
  <c r="H53" i="60"/>
  <c r="G53" i="61"/>
  <c r="L53" i="60"/>
  <c r="I53" i="61"/>
  <c r="P53" i="60"/>
  <c r="C54" i="61"/>
  <c r="D54" i="60"/>
  <c r="E54" i="61"/>
  <c r="H54" i="60"/>
  <c r="G54" i="61"/>
  <c r="L54" i="60"/>
  <c r="I54" i="61"/>
  <c r="P54" i="60"/>
  <c r="C55" i="61"/>
  <c r="D55" i="60"/>
  <c r="E55" i="61"/>
  <c r="H55" i="60"/>
  <c r="G55" i="61"/>
  <c r="L55" i="60"/>
  <c r="I55" i="61"/>
  <c r="P55" i="60"/>
  <c r="C56" i="61"/>
  <c r="D56" i="60"/>
  <c r="E56" i="61"/>
  <c r="H56" i="60"/>
  <c r="G56" i="61"/>
  <c r="L56" i="60"/>
  <c r="I56" i="61"/>
  <c r="P56" i="60"/>
  <c r="C57" i="61"/>
  <c r="D57" i="60"/>
  <c r="E57" i="61"/>
  <c r="H57" i="60"/>
  <c r="G57" i="61"/>
  <c r="L57" i="60"/>
  <c r="I57" i="61"/>
  <c r="P57" i="60"/>
  <c r="C58" i="61"/>
  <c r="D58" i="60"/>
  <c r="E58" i="61"/>
  <c r="H58" i="60"/>
  <c r="G58" i="61"/>
  <c r="L58" i="60"/>
  <c r="I58" i="61"/>
  <c r="P58" i="60"/>
  <c r="C59" i="61"/>
  <c r="D59" i="60"/>
  <c r="E59" i="61"/>
  <c r="H59" i="60"/>
  <c r="G59" i="61"/>
  <c r="L59" i="60"/>
  <c r="I59" i="61"/>
  <c r="P59" i="60"/>
  <c r="C60" i="61"/>
  <c r="D60" i="60"/>
  <c r="E60" i="61"/>
  <c r="H60" i="60"/>
  <c r="G60" i="61"/>
  <c r="L60" i="60"/>
  <c r="I60" i="61"/>
  <c r="P60" i="60"/>
  <c r="C61" i="61"/>
  <c r="D61" i="60"/>
  <c r="E61" i="61"/>
  <c r="H61" i="60"/>
  <c r="G61" i="61"/>
  <c r="L61" i="60"/>
  <c r="I61" i="61"/>
  <c r="P61" i="60"/>
  <c r="C62" i="61"/>
  <c r="D62" i="60"/>
  <c r="E62" i="61"/>
  <c r="H62" i="60"/>
  <c r="G62" i="61"/>
  <c r="L62" i="60"/>
  <c r="I62" i="61"/>
  <c r="P62" i="60"/>
  <c r="C63" i="61"/>
  <c r="D63" i="60"/>
  <c r="E63" i="61"/>
  <c r="H63" i="60"/>
  <c r="G63" i="61"/>
  <c r="L63" i="60"/>
  <c r="I63" i="61"/>
  <c r="P63" i="60"/>
  <c r="C64" i="61"/>
  <c r="D64" i="60"/>
  <c r="E64" i="61"/>
  <c r="H64" i="60"/>
  <c r="G64" i="61"/>
  <c r="L64" i="60"/>
  <c r="I64" i="61"/>
  <c r="P64" i="60"/>
  <c r="C65" i="61"/>
  <c r="D65" i="60"/>
  <c r="E65" i="61"/>
  <c r="H65" i="60"/>
  <c r="G65" i="61"/>
  <c r="L65" i="60"/>
  <c r="I65" i="61"/>
  <c r="P65" i="60"/>
  <c r="F66" i="61"/>
  <c r="J66" i="60"/>
  <c r="I66" i="61"/>
  <c r="P66" i="60"/>
  <c r="F67" i="61"/>
  <c r="J67" i="60"/>
  <c r="I67" i="61"/>
  <c r="P67" i="60"/>
  <c r="F68" i="61"/>
  <c r="J68" i="60"/>
  <c r="I68" i="61"/>
  <c r="P68" i="60"/>
  <c r="F69" i="61"/>
  <c r="J69" i="60"/>
  <c r="I69" i="61"/>
  <c r="P69" i="60"/>
  <c r="F70" i="61"/>
  <c r="J70" i="60"/>
  <c r="I70" i="61"/>
  <c r="P70" i="60"/>
  <c r="F71" i="61"/>
  <c r="J71" i="60"/>
  <c r="I71" i="61"/>
  <c r="P71" i="60"/>
  <c r="F72" i="61"/>
  <c r="J72" i="60"/>
  <c r="I72" i="61"/>
  <c r="P72" i="60"/>
  <c r="F73" i="61"/>
  <c r="J73" i="60"/>
  <c r="I73" i="61"/>
  <c r="P73" i="60"/>
  <c r="F74" i="61"/>
  <c r="J74" i="60"/>
  <c r="I74" i="61"/>
  <c r="P74" i="60"/>
  <c r="F75" i="61"/>
  <c r="J75" i="60"/>
  <c r="I75" i="61"/>
  <c r="P75" i="60"/>
  <c r="F76" i="61"/>
  <c r="J76" i="60"/>
  <c r="I76" i="61"/>
  <c r="P76" i="60"/>
  <c r="F77" i="61"/>
  <c r="J77" i="60"/>
  <c r="I77" i="61"/>
  <c r="P77" i="60"/>
  <c r="F78" i="61"/>
  <c r="J78" i="60"/>
  <c r="I78" i="61"/>
  <c r="P78" i="60"/>
  <c r="F79" i="61"/>
  <c r="J79" i="60"/>
  <c r="I79" i="61"/>
  <c r="P79" i="60"/>
  <c r="F80" i="61"/>
  <c r="J80" i="60"/>
  <c r="I80" i="61"/>
  <c r="P80" i="60"/>
  <c r="F81" i="61"/>
  <c r="J81" i="60"/>
  <c r="I81" i="61"/>
  <c r="P81" i="60"/>
  <c r="F82" i="61"/>
  <c r="J82" i="60"/>
  <c r="I82" i="61"/>
  <c r="P82" i="60"/>
  <c r="F83" i="61"/>
  <c r="J83" i="60"/>
  <c r="I83" i="61"/>
  <c r="P83" i="60"/>
  <c r="F84" i="61"/>
  <c r="J84" i="60"/>
  <c r="I84" i="61"/>
  <c r="P84" i="60"/>
  <c r="F85" i="61"/>
  <c r="J85" i="60"/>
  <c r="I85" i="61"/>
  <c r="P85" i="60"/>
  <c r="F86" i="61"/>
  <c r="J86" i="60"/>
  <c r="I86" i="61"/>
  <c r="P86" i="60"/>
  <c r="F87" i="61"/>
  <c r="J87" i="60"/>
  <c r="I87" i="61"/>
  <c r="P87" i="60"/>
  <c r="F88" i="61"/>
  <c r="J88" i="60"/>
  <c r="I88" i="61"/>
  <c r="P88" i="60"/>
  <c r="F89" i="61"/>
  <c r="J89" i="60"/>
  <c r="I89" i="61"/>
  <c r="P89" i="60"/>
  <c r="E93" i="61"/>
  <c r="H93" i="60"/>
  <c r="G93" i="61"/>
  <c r="L93" i="60"/>
  <c r="I93" i="61"/>
  <c r="P93" i="60"/>
  <c r="C94" i="61"/>
  <c r="D94" i="60"/>
  <c r="E94" i="61"/>
  <c r="H94" i="60"/>
  <c r="G94" i="61"/>
  <c r="L94" i="60"/>
  <c r="I94" i="61"/>
  <c r="P94" i="60"/>
  <c r="C95" i="61"/>
  <c r="D95" i="60"/>
  <c r="E95" i="61"/>
  <c r="H95" i="60"/>
  <c r="G95" i="61"/>
  <c r="L95" i="60"/>
  <c r="I95" i="61"/>
  <c r="P95" i="60"/>
  <c r="C96" i="61"/>
  <c r="D96" i="60"/>
  <c r="E96" i="61"/>
  <c r="H96" i="60"/>
  <c r="G96" i="61"/>
  <c r="L96" i="60"/>
  <c r="I96" i="61"/>
  <c r="P96" i="60"/>
  <c r="C97" i="61"/>
  <c r="D97" i="60"/>
  <c r="E97" i="61"/>
  <c r="H97" i="60"/>
  <c r="G97" i="61"/>
  <c r="L97" i="60"/>
  <c r="I97" i="61"/>
  <c r="P97" i="60"/>
  <c r="C98" i="61"/>
  <c r="D98" i="60"/>
  <c r="E98" i="61"/>
  <c r="H98" i="60"/>
  <c r="G98" i="61"/>
  <c r="L98" i="60"/>
  <c r="I98" i="61"/>
  <c r="P98" i="60"/>
  <c r="C99" i="61"/>
  <c r="D99" i="60"/>
  <c r="E99" i="61"/>
  <c r="H99" i="60"/>
  <c r="G99" i="61"/>
  <c r="L99" i="60"/>
  <c r="I99" i="61"/>
  <c r="P99" i="60"/>
  <c r="C100" i="61"/>
  <c r="D100" i="60"/>
  <c r="E100" i="61"/>
  <c r="H100" i="60"/>
  <c r="G100" i="61"/>
  <c r="L100" i="60"/>
  <c r="I100" i="61"/>
  <c r="P100" i="60"/>
  <c r="C101" i="61"/>
  <c r="D101" i="60"/>
  <c r="E101" i="61"/>
  <c r="H101" i="60"/>
  <c r="G101" i="61"/>
  <c r="L101" i="60"/>
  <c r="I101" i="61"/>
  <c r="P101" i="60"/>
  <c r="C102" i="61"/>
  <c r="D102" i="60"/>
  <c r="E102" i="61"/>
  <c r="H102" i="60"/>
  <c r="G102" i="61"/>
  <c r="L102" i="60"/>
  <c r="I102" i="61"/>
  <c r="P102" i="60"/>
  <c r="C103" i="61"/>
  <c r="D103" i="60"/>
  <c r="E103" i="61"/>
  <c r="H103" i="60"/>
  <c r="G103" i="61"/>
  <c r="L103" i="60"/>
  <c r="I103" i="61"/>
  <c r="P103" i="60"/>
  <c r="C104" i="61"/>
  <c r="D104" i="60"/>
  <c r="E104" i="61"/>
  <c r="H104" i="60"/>
  <c r="G104" i="61"/>
  <c r="L104" i="60"/>
  <c r="I104" i="61"/>
  <c r="P104" i="60"/>
  <c r="D90" i="61"/>
  <c r="F90" i="60"/>
  <c r="F90" i="61"/>
  <c r="J90" i="60"/>
  <c r="H90" i="61"/>
  <c r="N90" i="60"/>
  <c r="J90" i="61"/>
  <c r="R90" i="60"/>
  <c r="D91" i="61"/>
  <c r="F91" i="60"/>
  <c r="F91" i="61"/>
  <c r="J91" i="60"/>
  <c r="H91" i="61"/>
  <c r="N91" i="60"/>
  <c r="J91" i="61"/>
  <c r="R91" i="60"/>
  <c r="D92" i="61"/>
  <c r="F92" i="60"/>
  <c r="F92" i="61"/>
  <c r="J92" i="60"/>
  <c r="H92" i="61"/>
  <c r="N92" i="60"/>
  <c r="J92" i="61"/>
  <c r="R92" i="60"/>
  <c r="D93" i="61"/>
  <c r="F93" i="60"/>
  <c r="F93" i="61"/>
  <c r="J93" i="60"/>
  <c r="H93" i="61"/>
  <c r="N93" i="60"/>
  <c r="J93" i="61"/>
  <c r="R93" i="60"/>
  <c r="D94" i="61"/>
  <c r="F94" i="60"/>
  <c r="F94" i="61"/>
  <c r="J94" i="60"/>
  <c r="H94" i="61"/>
  <c r="N94" i="60"/>
  <c r="J94" i="61"/>
  <c r="R94" i="60"/>
  <c r="D95" i="61"/>
  <c r="F95" i="60"/>
  <c r="F95" i="61"/>
  <c r="J95" i="60"/>
  <c r="H95" i="61"/>
  <c r="N95" i="60"/>
  <c r="J95" i="61"/>
  <c r="R95" i="60"/>
  <c r="D96" i="61"/>
  <c r="F96" i="60"/>
  <c r="F96" i="61"/>
  <c r="J96" i="60"/>
  <c r="H96" i="61"/>
  <c r="N96" i="60"/>
  <c r="J96" i="61"/>
  <c r="R96" i="60"/>
  <c r="D97" i="61"/>
  <c r="F97" i="60"/>
  <c r="F97" i="61"/>
  <c r="J97" i="60"/>
  <c r="H97" i="61"/>
  <c r="N97" i="60"/>
  <c r="J97" i="61"/>
  <c r="R97" i="60"/>
  <c r="D98" i="61"/>
  <c r="F98" i="60"/>
  <c r="F98" i="61"/>
  <c r="J98" i="60"/>
  <c r="H98" i="61"/>
  <c r="N98" i="60"/>
  <c r="J98" i="61"/>
  <c r="R98" i="60"/>
  <c r="D99" i="61"/>
  <c r="F99" i="60"/>
  <c r="F99" i="61"/>
  <c r="J99" i="60"/>
  <c r="H99" i="61"/>
  <c r="N99" i="60"/>
  <c r="J99" i="61"/>
  <c r="R99" i="60"/>
  <c r="D100" i="61"/>
  <c r="F100" i="60"/>
  <c r="F100" i="61"/>
  <c r="J100" i="60"/>
  <c r="H100" i="61"/>
  <c r="N100" i="60"/>
  <c r="J100" i="61"/>
  <c r="R100" i="60"/>
  <c r="D101" i="61"/>
  <c r="F101" i="60"/>
  <c r="F101" i="61"/>
  <c r="J101" i="60"/>
  <c r="H101" i="61"/>
  <c r="N101" i="60"/>
  <c r="J101" i="61"/>
  <c r="R101" i="60"/>
  <c r="D102" i="61"/>
  <c r="F102" i="60"/>
  <c r="F102" i="61"/>
  <c r="J102" i="60"/>
  <c r="H102" i="61"/>
  <c r="N102" i="60"/>
  <c r="J102" i="61"/>
  <c r="R102" i="60"/>
  <c r="D103" i="61"/>
  <c r="F103" i="60"/>
  <c r="F103" i="61"/>
  <c r="J103" i="60"/>
  <c r="H103" i="61"/>
  <c r="N103" i="60"/>
  <c r="J103" i="61"/>
  <c r="R103" i="60"/>
  <c r="D104" i="61"/>
  <c r="F104" i="60"/>
  <c r="F104" i="61"/>
  <c r="J104" i="60"/>
  <c r="H104" i="61"/>
  <c r="N104" i="60"/>
  <c r="J104" i="61"/>
  <c r="R104" i="60"/>
  <c r="E7" i="62"/>
  <c r="E10" i="63"/>
  <c r="E16" i="63"/>
  <c r="E12" i="65"/>
  <c r="E17" i="65"/>
  <c r="E9" i="62"/>
  <c r="E9" i="63"/>
  <c r="E14" i="63"/>
  <c r="E11" i="65"/>
  <c r="E15" i="65"/>
  <c r="E8" i="62"/>
  <c r="E8" i="63"/>
  <c r="E13" i="63"/>
  <c r="E18" i="63"/>
  <c r="E10" i="65"/>
  <c r="E14" i="65"/>
  <c r="E12" i="63"/>
  <c r="E17" i="63"/>
  <c r="E8" i="65"/>
  <c r="E13" i="65"/>
  <c r="B10" i="33"/>
  <c r="B10" i="34"/>
  <c r="B10" i="32"/>
  <c r="B16" i="32"/>
  <c r="B16" i="33"/>
  <c r="B16" i="34"/>
  <c r="B19" i="34"/>
  <c r="B19" i="32"/>
  <c r="B19" i="33"/>
  <c r="B11" i="34"/>
  <c r="B11" i="32"/>
  <c r="B11" i="33"/>
  <c r="B12" i="32"/>
  <c r="B12" i="33"/>
  <c r="B12" i="34"/>
  <c r="B14" i="33"/>
  <c r="B14" i="34"/>
  <c r="B14" i="32"/>
  <c r="B18" i="33"/>
  <c r="B18" i="34"/>
  <c r="B18" i="32"/>
  <c r="B9" i="32"/>
  <c r="B9" i="33"/>
  <c r="B9" i="34"/>
  <c r="B13" i="32"/>
  <c r="B13" i="33"/>
  <c r="B13" i="34"/>
  <c r="B15" i="34"/>
  <c r="B15" i="32"/>
  <c r="B15" i="33"/>
  <c r="B20" i="32"/>
  <c r="B20" i="33"/>
  <c r="B20" i="34"/>
  <c r="B23" i="34"/>
  <c r="B23" i="32"/>
  <c r="B23" i="33"/>
  <c r="B22" i="32"/>
  <c r="B26" i="32"/>
  <c r="B30" i="32"/>
  <c r="B27" i="33"/>
  <c r="B24" i="34"/>
  <c r="B28" i="34"/>
  <c r="B27" i="32"/>
  <c r="B24" i="33"/>
  <c r="B28" i="33"/>
  <c r="B17" i="34"/>
  <c r="B21" i="34"/>
  <c r="B25" i="34"/>
  <c r="B29" i="34"/>
  <c r="B24" i="32"/>
  <c r="B28" i="32"/>
  <c r="B17" i="33"/>
  <c r="B21" i="33"/>
  <c r="B25" i="33"/>
  <c r="B29" i="33"/>
  <c r="B22" i="34"/>
  <c r="B26" i="34"/>
  <c r="B30" i="34"/>
  <c r="C28" i="33" l="1"/>
  <c r="C28" i="34"/>
  <c r="D28" i="33"/>
  <c r="I28" i="33"/>
  <c r="J29" i="32"/>
  <c r="G28" i="33"/>
  <c r="G28" i="34"/>
  <c r="H26" i="33"/>
  <c r="H26" i="34"/>
  <c r="E24" i="34"/>
  <c r="E24" i="33"/>
  <c r="F22" i="33"/>
  <c r="F22" i="34"/>
  <c r="F17" i="32"/>
  <c r="G27" i="33"/>
  <c r="G27" i="34"/>
  <c r="F24" i="32"/>
  <c r="H29" i="32"/>
  <c r="E28" i="34"/>
  <c r="E28" i="33"/>
  <c r="E27" i="32"/>
  <c r="F26" i="33"/>
  <c r="F26" i="34"/>
  <c r="F25" i="32"/>
  <c r="C24" i="33"/>
  <c r="C24" i="34"/>
  <c r="D24" i="33"/>
  <c r="H24" i="33"/>
  <c r="F24" i="33"/>
  <c r="J24" i="33"/>
  <c r="I24" i="33"/>
  <c r="D22" i="33"/>
  <c r="D22" i="34"/>
  <c r="D21" i="32"/>
  <c r="D17" i="32"/>
  <c r="F28" i="32"/>
  <c r="E27" i="33"/>
  <c r="E27" i="34"/>
  <c r="E26" i="32"/>
  <c r="D24" i="32"/>
  <c r="F28" i="33"/>
  <c r="F28" i="34"/>
  <c r="D27" i="32"/>
  <c r="G28" i="32"/>
  <c r="H27" i="33"/>
  <c r="H27" i="34"/>
  <c r="H26" i="32"/>
  <c r="G24" i="32"/>
  <c r="H22" i="32"/>
  <c r="F23" i="34"/>
  <c r="F23" i="33"/>
  <c r="F23" i="32"/>
  <c r="C23" i="33"/>
  <c r="C23" i="34"/>
  <c r="C23" i="32"/>
  <c r="H20" i="33"/>
  <c r="H20" i="34"/>
  <c r="I20" i="32"/>
  <c r="J16" i="33"/>
  <c r="J16" i="34"/>
  <c r="H15" i="33"/>
  <c r="H15" i="34"/>
  <c r="C15" i="32"/>
  <c r="I13" i="33"/>
  <c r="I13" i="34"/>
  <c r="I12" i="34"/>
  <c r="I12" i="33"/>
  <c r="I11" i="32"/>
  <c r="F10" i="33"/>
  <c r="F10" i="34"/>
  <c r="F9" i="32"/>
  <c r="G20" i="33"/>
  <c r="G20" i="34"/>
  <c r="E18" i="33"/>
  <c r="E18" i="34"/>
  <c r="F18" i="33"/>
  <c r="F18" i="34"/>
  <c r="I16" i="32"/>
  <c r="J14" i="32"/>
  <c r="J14" i="33"/>
  <c r="J14" i="34"/>
  <c r="F12" i="32"/>
  <c r="C10" i="32"/>
  <c r="I20" i="34"/>
  <c r="I20" i="33"/>
  <c r="D18" i="32"/>
  <c r="I15" i="33"/>
  <c r="I15" i="34"/>
  <c r="D14" i="32"/>
  <c r="H12" i="33"/>
  <c r="H12" i="34"/>
  <c r="H11" i="32"/>
  <c r="E10" i="33"/>
  <c r="E10" i="34"/>
  <c r="C9" i="32"/>
  <c r="I19" i="32"/>
  <c r="E19" i="33"/>
  <c r="E19" i="34"/>
  <c r="J16" i="32"/>
  <c r="G16" i="33"/>
  <c r="G16" i="34"/>
  <c r="F10" i="32"/>
  <c r="C27" i="32"/>
  <c r="J21" i="32"/>
  <c r="C27" i="33"/>
  <c r="C27" i="34"/>
  <c r="I22" i="32"/>
  <c r="J27" i="32"/>
  <c r="E28" i="32"/>
  <c r="F27" i="34"/>
  <c r="F27" i="33"/>
  <c r="F26" i="32"/>
  <c r="E24" i="32"/>
  <c r="F22" i="32"/>
  <c r="H23" i="33"/>
  <c r="H23" i="34"/>
  <c r="H23" i="32"/>
  <c r="E23" i="33"/>
  <c r="E23" i="34"/>
  <c r="E23" i="32"/>
  <c r="H19" i="33"/>
  <c r="H19" i="34"/>
  <c r="E20" i="34"/>
  <c r="E20" i="33"/>
  <c r="C20" i="32"/>
  <c r="H18" i="32"/>
  <c r="G16" i="32"/>
  <c r="E15" i="33"/>
  <c r="E15" i="34"/>
  <c r="E15" i="32"/>
  <c r="H14" i="32"/>
  <c r="F13" i="32"/>
  <c r="H13" i="32"/>
  <c r="G12" i="33"/>
  <c r="G12" i="34"/>
  <c r="G11" i="32"/>
  <c r="D10" i="33"/>
  <c r="D10" i="34"/>
  <c r="D9" i="32"/>
  <c r="J19" i="32"/>
  <c r="D20" i="32"/>
  <c r="H18" i="33"/>
  <c r="H18" i="34"/>
  <c r="F16" i="32"/>
  <c r="G14" i="32"/>
  <c r="D14" i="33"/>
  <c r="D14" i="34"/>
  <c r="D12" i="32"/>
  <c r="I10" i="32"/>
  <c r="J19" i="34"/>
  <c r="J19" i="33"/>
  <c r="F20" i="32"/>
  <c r="H16" i="32"/>
  <c r="F15" i="32"/>
  <c r="G13" i="32"/>
  <c r="F12" i="33"/>
  <c r="F12" i="34"/>
  <c r="F11" i="32"/>
  <c r="C10" i="34"/>
  <c r="C10" i="33"/>
  <c r="H19" i="32"/>
  <c r="G19" i="33"/>
  <c r="G19" i="34"/>
  <c r="H16" i="33"/>
  <c r="H16" i="34"/>
  <c r="I16" i="34"/>
  <c r="I16" i="33"/>
  <c r="D10" i="32"/>
  <c r="D26" i="33"/>
  <c r="D26" i="34"/>
  <c r="J22" i="33"/>
  <c r="J22" i="34"/>
  <c r="J17" i="32"/>
  <c r="D28" i="32"/>
  <c r="J24" i="32"/>
  <c r="D29" i="32"/>
  <c r="I27" i="32"/>
  <c r="J26" i="33"/>
  <c r="J26" i="34"/>
  <c r="J25" i="32"/>
  <c r="G24" i="33"/>
  <c r="G24" i="34"/>
  <c r="H22" i="33"/>
  <c r="H22" i="34"/>
  <c r="H21" i="32"/>
  <c r="H17" i="32"/>
  <c r="J28" i="32"/>
  <c r="I27" i="33"/>
  <c r="I27" i="34"/>
  <c r="I26" i="32"/>
  <c r="H24" i="32"/>
  <c r="G22" i="32"/>
  <c r="J28" i="33"/>
  <c r="J28" i="34"/>
  <c r="H27" i="32"/>
  <c r="C28" i="32"/>
  <c r="D27" i="33"/>
  <c r="D27" i="34"/>
  <c r="D26" i="32"/>
  <c r="C24" i="32"/>
  <c r="D22" i="32"/>
  <c r="J23" i="34"/>
  <c r="J23" i="33"/>
  <c r="J23" i="32"/>
  <c r="G23" i="33"/>
  <c r="G23" i="34"/>
  <c r="G23" i="32"/>
  <c r="D19" i="32"/>
  <c r="E19" i="32"/>
  <c r="E18" i="32"/>
  <c r="D16" i="32"/>
  <c r="G15" i="32"/>
  <c r="E14" i="32"/>
  <c r="D13" i="32"/>
  <c r="J13" i="32"/>
  <c r="E12" i="34"/>
  <c r="E12" i="33"/>
  <c r="J10" i="33"/>
  <c r="J10" i="34"/>
  <c r="J9" i="32"/>
  <c r="F19" i="32"/>
  <c r="J18" i="32"/>
  <c r="J18" i="33"/>
  <c r="J18" i="34"/>
  <c r="D16" i="33"/>
  <c r="D16" i="34"/>
  <c r="E14" i="33"/>
  <c r="E14" i="34"/>
  <c r="F14" i="33"/>
  <c r="F14" i="34"/>
  <c r="J12" i="32"/>
  <c r="G10" i="32"/>
  <c r="F19" i="34"/>
  <c r="F19" i="33"/>
  <c r="D20" i="33"/>
  <c r="D20" i="34"/>
  <c r="F16" i="33"/>
  <c r="F16" i="34"/>
  <c r="D15" i="33"/>
  <c r="D15" i="34"/>
  <c r="E13" i="32"/>
  <c r="D12" i="33"/>
  <c r="D12" i="34"/>
  <c r="D11" i="32"/>
  <c r="I10" i="33"/>
  <c r="I10" i="34"/>
  <c r="G9" i="32"/>
  <c r="E20" i="32"/>
  <c r="I19" i="33"/>
  <c r="I19" i="34"/>
  <c r="E16" i="32"/>
  <c r="C16" i="33"/>
  <c r="C16" i="34"/>
  <c r="J10" i="32"/>
  <c r="F29" i="32"/>
  <c r="D25" i="32"/>
  <c r="G27" i="32"/>
  <c r="H25" i="32"/>
  <c r="F21" i="32"/>
  <c r="H28" i="32"/>
  <c r="G26" i="32"/>
  <c r="H28" i="33"/>
  <c r="H28" i="34"/>
  <c r="F27" i="32"/>
  <c r="I28" i="32"/>
  <c r="J27" i="34"/>
  <c r="J27" i="33"/>
  <c r="J26" i="32"/>
  <c r="I24" i="32"/>
  <c r="J22" i="32"/>
  <c r="D23" i="33"/>
  <c r="D23" i="34"/>
  <c r="I23" i="33"/>
  <c r="I23" i="34"/>
  <c r="I23" i="32"/>
  <c r="J20" i="32"/>
  <c r="G20" i="32"/>
  <c r="C18" i="34"/>
  <c r="C18" i="33"/>
  <c r="I18" i="33"/>
  <c r="J15" i="32"/>
  <c r="I15" i="32"/>
  <c r="C14" i="34"/>
  <c r="C14" i="33"/>
  <c r="I14" i="33"/>
  <c r="C12" i="33"/>
  <c r="C12" i="34"/>
  <c r="J12" i="33"/>
  <c r="H10" i="33"/>
  <c r="H10" i="34"/>
  <c r="H9" i="32"/>
  <c r="D19" i="33"/>
  <c r="D19" i="34"/>
  <c r="G18" i="32"/>
  <c r="D18" i="33"/>
  <c r="D18" i="34"/>
  <c r="G15" i="33"/>
  <c r="G15" i="34"/>
  <c r="H14" i="33"/>
  <c r="H14" i="34"/>
  <c r="H12" i="32"/>
  <c r="E10" i="32"/>
  <c r="C19" i="32"/>
  <c r="G18" i="34"/>
  <c r="G18" i="33"/>
  <c r="C16" i="32"/>
  <c r="G14" i="34"/>
  <c r="G14" i="33"/>
  <c r="C13" i="32"/>
  <c r="J11" i="32"/>
  <c r="G10" i="34"/>
  <c r="G10" i="33"/>
  <c r="E9" i="32"/>
  <c r="G19" i="32"/>
  <c r="C19" i="33"/>
  <c r="C19" i="34"/>
  <c r="E16" i="34"/>
  <c r="E16" i="33"/>
  <c r="H10" i="32"/>
  <c r="H9" i="18"/>
  <c r="E9" i="22"/>
  <c r="H102" i="18"/>
  <c r="E102" i="22"/>
  <c r="H98" i="18"/>
  <c r="E98" i="22"/>
  <c r="H94" i="18"/>
  <c r="E94" i="22"/>
  <c r="H90" i="18"/>
  <c r="E90" i="22"/>
  <c r="H86" i="18"/>
  <c r="E86" i="22"/>
  <c r="H82" i="18"/>
  <c r="E82" i="22"/>
  <c r="H78" i="18"/>
  <c r="E78" i="22"/>
  <c r="H74" i="18"/>
  <c r="E74" i="22"/>
  <c r="H70" i="18"/>
  <c r="E70" i="22"/>
  <c r="H66" i="18"/>
  <c r="E66" i="22"/>
  <c r="H62" i="18"/>
  <c r="E62" i="22"/>
  <c r="H58" i="18"/>
  <c r="E58" i="22"/>
  <c r="H54" i="18"/>
  <c r="E54" i="22"/>
  <c r="H50" i="18"/>
  <c r="E50" i="22"/>
  <c r="H46" i="18"/>
  <c r="E46" i="22"/>
  <c r="H42" i="18"/>
  <c r="E42" i="22"/>
  <c r="H38" i="18"/>
  <c r="E38" i="22"/>
  <c r="H34" i="18"/>
  <c r="E34" i="22"/>
  <c r="H30" i="18"/>
  <c r="E30" i="22"/>
  <c r="H26" i="18"/>
  <c r="E26" i="22"/>
  <c r="H22" i="18"/>
  <c r="E22" i="22"/>
  <c r="H18" i="18"/>
  <c r="E18" i="22"/>
  <c r="H14" i="18"/>
  <c r="E14" i="22"/>
  <c r="H91" i="40"/>
  <c r="E91" i="41"/>
  <c r="H12" i="18"/>
  <c r="E12" i="22"/>
  <c r="H8" i="18"/>
  <c r="E8" i="22"/>
  <c r="H101" i="18"/>
  <c r="E101" i="22"/>
  <c r="H97" i="18"/>
  <c r="E97" i="22"/>
  <c r="H93" i="18"/>
  <c r="E93" i="22"/>
  <c r="H89" i="18"/>
  <c r="E89" i="22"/>
  <c r="H85" i="18"/>
  <c r="E85" i="22"/>
  <c r="H81" i="18"/>
  <c r="E81" i="22"/>
  <c r="H77" i="18"/>
  <c r="E77" i="22"/>
  <c r="H73" i="18"/>
  <c r="E73" i="22"/>
  <c r="H69" i="18"/>
  <c r="E69" i="22"/>
  <c r="H65" i="18"/>
  <c r="E65" i="22"/>
  <c r="H61" i="18"/>
  <c r="E61" i="22"/>
  <c r="H57" i="18"/>
  <c r="E57" i="22"/>
  <c r="H53" i="18"/>
  <c r="E53" i="22"/>
  <c r="H49" i="18"/>
  <c r="E49" i="22"/>
  <c r="H45" i="18"/>
  <c r="E45" i="22"/>
  <c r="H41" i="18"/>
  <c r="E41" i="22"/>
  <c r="H37" i="18"/>
  <c r="E37" i="22"/>
  <c r="H33" i="18"/>
  <c r="E33" i="22"/>
  <c r="H29" i="18"/>
  <c r="E29" i="22"/>
  <c r="H25" i="18"/>
  <c r="E25" i="22"/>
  <c r="H21" i="18"/>
  <c r="E21" i="22"/>
  <c r="H17" i="18"/>
  <c r="E17" i="22"/>
  <c r="H104" i="40"/>
  <c r="E104" i="41"/>
  <c r="H78" i="40"/>
  <c r="E78" i="41"/>
  <c r="E65" i="41"/>
  <c r="H11" i="18"/>
  <c r="E11" i="22"/>
  <c r="H7" i="18"/>
  <c r="E7" i="22"/>
  <c r="H104" i="18"/>
  <c r="E104" i="22"/>
  <c r="H100" i="18"/>
  <c r="E100" i="22"/>
  <c r="H96" i="18"/>
  <c r="E96" i="22"/>
  <c r="H92" i="18"/>
  <c r="E92" i="22"/>
  <c r="H88" i="18"/>
  <c r="E88" i="22"/>
  <c r="H84" i="18"/>
  <c r="E84" i="22"/>
  <c r="H80" i="18"/>
  <c r="E80" i="22"/>
  <c r="H76" i="18"/>
  <c r="E76" i="22"/>
  <c r="H72" i="18"/>
  <c r="E72" i="22"/>
  <c r="H68" i="18"/>
  <c r="E68" i="22"/>
  <c r="H64" i="18"/>
  <c r="E64" i="22"/>
  <c r="H60" i="18"/>
  <c r="E60" i="22"/>
  <c r="H56" i="18"/>
  <c r="E56" i="22"/>
  <c r="H52" i="18"/>
  <c r="E52" i="22"/>
  <c r="H48" i="18"/>
  <c r="E48" i="22"/>
  <c r="H44" i="18"/>
  <c r="E44" i="22"/>
  <c r="H40" i="18"/>
  <c r="E40" i="22"/>
  <c r="H36" i="18"/>
  <c r="E36" i="22"/>
  <c r="H32" i="18"/>
  <c r="E32" i="22"/>
  <c r="H28" i="18"/>
  <c r="E28" i="22"/>
  <c r="H24" i="18"/>
  <c r="E24" i="22"/>
  <c r="H20" i="18"/>
  <c r="E20" i="22"/>
  <c r="H16" i="18"/>
  <c r="E16" i="22"/>
  <c r="H10" i="18"/>
  <c r="E10" i="22"/>
  <c r="H103" i="18"/>
  <c r="E103" i="22"/>
  <c r="H99" i="18"/>
  <c r="E99" i="22"/>
  <c r="H95" i="18"/>
  <c r="E95" i="22"/>
  <c r="H91" i="18"/>
  <c r="E91" i="22"/>
  <c r="H87" i="18"/>
  <c r="E87" i="22"/>
  <c r="H83" i="18"/>
  <c r="E83" i="22"/>
  <c r="H79" i="18"/>
  <c r="E79" i="22"/>
  <c r="H75" i="18"/>
  <c r="E75" i="22"/>
  <c r="H71" i="18"/>
  <c r="E71" i="22"/>
  <c r="H67" i="18"/>
  <c r="E67" i="22"/>
  <c r="H63" i="18"/>
  <c r="E63" i="22"/>
  <c r="H59" i="18"/>
  <c r="E59" i="22"/>
  <c r="H55" i="18"/>
  <c r="E55" i="22"/>
  <c r="H51" i="18"/>
  <c r="E51" i="22"/>
  <c r="H47" i="18"/>
  <c r="E47" i="22"/>
  <c r="H43" i="18"/>
  <c r="E43" i="22"/>
  <c r="H39" i="18"/>
  <c r="E39" i="22"/>
  <c r="H35" i="18"/>
  <c r="E35" i="22"/>
  <c r="H31" i="18"/>
  <c r="E31" i="22"/>
  <c r="H27" i="18"/>
  <c r="E27" i="22"/>
  <c r="H23" i="18"/>
  <c r="E23" i="22"/>
  <c r="H19" i="18"/>
  <c r="E19" i="22"/>
  <c r="H15" i="18"/>
  <c r="E15" i="22"/>
</calcChain>
</file>

<file path=xl/sharedStrings.xml><?xml version="1.0" encoding="utf-8"?>
<sst xmlns="http://schemas.openxmlformats.org/spreadsheetml/2006/main" count="4224" uniqueCount="332">
  <si>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</si>
  <si>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</si>
  <si>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</si>
  <si>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</si>
  <si>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</si>
  <si>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</si>
  <si>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</si>
  <si>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</si>
  <si>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</si>
  <si>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</si>
  <si>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</si>
  <si>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</si>
  <si>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</si>
  <si>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</si>
  <si>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</si>
  <si>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</si>
  <si>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</si>
  <si>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</si>
  <si>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</si>
  <si>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</si>
  <si>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</si>
  <si>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</si>
  <si>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</si>
  <si>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</si>
  <si>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</si>
  <si>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</si>
  <si>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</si>
  <si>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</si>
  <si>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</si>
  <si>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</si>
  <si>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</si>
  <si>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</si>
  <si>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</si>
  <si>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</si>
  <si>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</si>
  <si>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</si>
  <si>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</si>
  <si>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</si>
  <si>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</si>
  <si>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</si>
  <si>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</si>
  <si>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</si>
  <si>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</si>
  <si>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</si>
  <si>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</si>
  <si>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</si>
  <si>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</si>
  <si>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</si>
  <si>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</si>
  <si>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</si>
  <si>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</si>
  <si>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</si>
  <si>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</si>
  <si>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</si>
  <si>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</si>
  <si>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</si>
  <si>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</si>
  <si>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</si>
  <si>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</si>
  <si>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</si>
  <si>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</si>
  <si>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</si>
  <si>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</si>
  <si>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</si>
  <si>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</si>
  <si>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</si>
  <si>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</si>
  <si>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</si>
  <si>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</si>
  <si>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</si>
  <si>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</si>
  <si>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</si>
  <si>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</si>
  <si>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</si>
  <si>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</si>
  <si>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</si>
  <si>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</si>
  <si>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</si>
  <si>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</si>
  <si>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Desarrollo Económico,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</si>
  <si>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</si>
  <si>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</si>
  <si>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</si>
  <si>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</si>
  <si>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</si>
  <si>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</si>
  <si>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</si>
  <si>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</si>
  <si>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</si>
  <si>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</si>
  <si>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</si>
  <si>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</si>
  <si>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</si>
  <si>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</si>
  <si>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</si>
  <si>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</si>
  <si>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</si>
  <si>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</si>
  <si>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</si>
  <si>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Económico,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</si>
  <si>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</si>
  <si>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</si>
  <si>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</si>
  <si>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</si>
  <si>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Desarrollo Económico,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</si>
  <si>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</si>
  <si>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</si>
  <si>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</si>
  <si>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</si>
  <si>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</si>
  <si>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</si>
  <si>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</si>
  <si>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</si>
  <si>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</si>
  <si>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</si>
  <si>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</si>
  <si>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</si>
  <si>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</si>
  <si>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</si>
  <si>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Desarrollo Económico,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</si>
  <si>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</si>
  <si>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</si>
  <si>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</si>
  <si>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</si>
  <si>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</si>
  <si>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</si>
  <si>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</si>
  <si>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</si>
  <si>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</si>
  <si>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</si>
  <si>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FUENTE: Desarrollo Económico,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</si>
  <si>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</si>
  <si>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</si>
  <si>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</si>
  <si>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</si>
  <si>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</si>
  <si>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</si>
  <si>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</si>
  <si>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</si>
  <si>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</si>
  <si>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</si>
  <si>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</si>
  <si>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</si>
  <si>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</si>
  <si>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</si>
  <si>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</si>
  <si>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</si>
  <si>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12/11</t>
  </si>
  <si>
    <t>Var. 13/12</t>
  </si>
  <si>
    <t>Var. 14/13</t>
  </si>
  <si>
    <t>Total general</t>
  </si>
  <si>
    <t>TURISTAS  ALOJADOS EN LA ZONA SUR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</si>
  <si>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</si>
  <si>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</si>
  <si>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</si>
  <si>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</si>
  <si>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</si>
  <si>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</si>
  <si>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</si>
  <si>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</si>
  <si>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</si>
  <si>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</si>
  <si>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</si>
  <si>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</si>
  <si>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 y 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</si>
  <si>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</si>
  <si>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</si>
  <si>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</si>
  <si>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</si>
  <si>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</si>
  <si>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</si>
  <si>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4*-5*</t>
  </si>
  <si>
    <t>4*</t>
  </si>
  <si>
    <t>5*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</si>
  <si>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</si>
  <si>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</si>
  <si>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</si>
  <si>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</si>
  <si>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</si>
  <si>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>4* - 5*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</si>
  <si>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</si>
  <si>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</si>
  <si>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</si>
  <si>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</si>
  <si>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</si>
  <si>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</si>
  <si>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</si>
  <si>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12/11</t>
  </si>
  <si>
    <t>var. 13/12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</si>
  <si>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</si>
  <si>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</si>
  <si>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</si>
  <si>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</si>
  <si>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</si>
  <si>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</si>
  <si>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</si>
  <si>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</si>
  <si>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</si>
  <si>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</si>
  <si>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</si>
  <si>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</si>
  <si>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</si>
  <si>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</si>
  <si>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</si>
  <si>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</si>
  <si>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</si>
  <si>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</si>
  <si>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</si>
  <si>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</si>
  <si>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</si>
  <si>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</si>
  <si>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</si>
  <si>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</si>
  <si>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</si>
  <si>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</si>
  <si>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</si>
  <si>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</si>
  <si>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</si>
  <si>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</si>
  <si>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</si>
  <si>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</si>
  <si>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</si>
  <si>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</si>
  <si>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</si>
  <si>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</si>
  <si>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</si>
  <si>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</si>
  <si>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</si>
  <si>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</si>
  <si>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</si>
  <si>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</si>
  <si>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</si>
  <si>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</si>
  <si>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Desarrollo Económico, Cabildo Insular de Tenerife.
ELABORACIÓN: Turismo de Tenerife </t>
  </si>
  <si>
    <t>DISTRIBUCIÓN DEL TURISMO ALOJADO EN ESTABLECIMIENTOS TURÍSTICOS  SEGÚN NACIONALIDAD</t>
  </si>
  <si>
    <t>Arona</t>
  </si>
  <si>
    <t xml:space="preserve">2013 </t>
  </si>
  <si>
    <t>TURISTAS ALOJADOS EN ARONA POR NACIONALIDADES SEGÚN TIPOLOGÍA Y CATEGORÍA DEL ESTABLECIMIENTO</t>
  </si>
  <si>
    <t>ESTABLECIMIENTOS HOTELEROS</t>
  </si>
  <si>
    <t>var. Inter.</t>
  </si>
  <si>
    <t>Hoteles 4*- 5 *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</si>
  <si>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</si>
  <si>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</si>
  <si>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</si>
  <si>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</si>
  <si>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</si>
  <si>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</si>
  <si>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</si>
  <si>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</si>
  <si>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</si>
  <si>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</si>
  <si>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</si>
  <si>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</si>
  <si>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</si>
  <si>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</si>
  <si>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</si>
  <si>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</si>
  <si>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</si>
  <si>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</si>
  <si>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</si>
  <si>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</si>
  <si>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</si>
  <si>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</si>
  <si>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</si>
  <si>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</si>
  <si>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</si>
  <si>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Desarrollo Económico,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</si>
  <si>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</si>
  <si>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</si>
  <si>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</si>
  <si>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</si>
  <si>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</si>
  <si>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</si>
  <si>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</si>
  <si>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</si>
  <si>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</si>
  <si>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</si>
  <si>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4* y 5*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</si>
  <si>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</si>
  <si>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</si>
  <si>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</si>
  <si>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</si>
  <si>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</si>
  <si>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</si>
  <si>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</si>
  <si>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 xml:space="preserve"> 4* - 5*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</si>
  <si>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</si>
  <si>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</si>
  <si>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</si>
  <si>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</si>
  <si>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</si>
  <si>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</si>
  <si>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</si>
  <si>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</si>
  <si>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Desarrollo Económico, Cabildo Insular de Tenerife. 
ELABORACIÓN: Turismo de Tenerife 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</si>
  <si>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</si>
  <si>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</si>
  <si>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</si>
  <si>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</si>
  <si>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</si>
  <si>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</si>
  <si>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</si>
  <si>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 xml:space="preserve"> 4 * - 5*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</si>
  <si>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</si>
  <si>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</si>
  <si>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</si>
  <si>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</si>
  <si>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</si>
  <si>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</si>
  <si>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Desarrollo Económico, Cabildo Insular de Tenerife. 
ELABORACIÓN: Turismo de Tenerife</t>
  </si>
  <si>
    <t>ESTANCIAS MEDIAS DE LOS TURISTAS ALOJADOS EN ARONA SEGÚN TIPOLOGÍA Y CATEGORÍA DE ESTABLECIMIENTO</t>
  </si>
  <si>
    <t>FUENTE: Desarrollo Económico, Cabildo Insular de Tenerife. 
ELABORACIÓN:Turismo de Tenerife</t>
  </si>
  <si>
    <t>EVOLUCIÓN  DE LA ESTANCIA MEDIA DE LOS TURISTAS ALOJADOS EN ARONA</t>
  </si>
  <si>
    <t>Estancia media</t>
  </si>
  <si>
    <t>ZONA 3</t>
  </si>
  <si>
    <t>ZONA 4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</si>
  <si>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</si>
  <si>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</si>
  <si>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</si>
  <si>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</si>
  <si>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</si>
  <si>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</si>
  <si>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</si>
  <si>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</si>
  <si>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</si>
  <si>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>en enero poner 1 en la celda B2 para el calculo de indice de ocupación de 5*+ 4*</t>
  </si>
  <si>
    <t xml:space="preserve">I semestre 2014 </t>
  </si>
  <si>
    <t>I semestre 2013</t>
  </si>
  <si>
    <t>I semestre 2014</t>
  </si>
  <si>
    <t>II semestre 2013</t>
  </si>
  <si>
    <t>II semestre 2014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</si>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</sst>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sz val="10"/>
      <color indexed="9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theme="1" tint="0.249977111117893"/>
      <name val="Arial"/>
      <family val="2"/>
    </font>
    <font>
      <sz val="10"/>
      <color indexed="9"/>
      <name val="Arial"/>
      <family val="2"/>
    </font>
    <font>
      <sz val="8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8"/>
      <color theme="0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1" fontId="38" fillId="0" borderId="0">
      <protection locked="0"/>
    </xf>
    <xf numFmtId="1" fontId="38" fillId="0" borderId="0">
      <protection locked="0"/>
    </xf>
    <xf numFmtId="0" fontId="39" fillId="33" borderId="8" applyNumberFormat="0" applyAlignment="0" applyProtection="0"/>
    <xf numFmtId="0" fontId="39" fillId="33" borderId="8" applyNumberFormat="0" applyAlignment="0" applyProtection="0"/>
    <xf numFmtId="0" fontId="39" fillId="33" borderId="8" applyNumberFormat="0" applyAlignment="0" applyProtection="0"/>
    <xf numFmtId="0" fontId="39" fillId="33" borderId="8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4" fillId="0" borderId="0">
      <protection locked="0"/>
    </xf>
    <xf numFmtId="170" fontId="44" fillId="0" borderId="0">
      <protection locked="0"/>
    </xf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171" fontId="2" fillId="0" borderId="0" applyFont="0" applyFill="0" applyBorder="0" applyAlignment="0" applyProtection="0"/>
    <xf numFmtId="172" fontId="44" fillId="0" borderId="0">
      <protection locked="0"/>
    </xf>
    <xf numFmtId="173" fontId="44" fillId="0" borderId="0">
      <protection locked="0"/>
    </xf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9" fontId="2" fillId="0" borderId="0" applyFont="0" applyFill="0" applyBorder="0" applyProtection="0">
      <alignment vertical="center"/>
    </xf>
    <xf numFmtId="174" fontId="44" fillId="0" borderId="0">
      <protection locked="0"/>
    </xf>
    <xf numFmtId="175" fontId="44" fillId="0" borderId="0">
      <protection locked="0"/>
    </xf>
    <xf numFmtId="0" fontId="47" fillId="33" borderId="12" applyNumberFormat="0" applyAlignment="0" applyProtection="0"/>
    <xf numFmtId="0" fontId="47" fillId="33" borderId="12" applyNumberFormat="0" applyAlignment="0" applyProtection="0"/>
    <xf numFmtId="0" fontId="47" fillId="33" borderId="12" applyNumberFormat="0" applyAlignment="0" applyProtection="0"/>
    <xf numFmtId="0" fontId="47" fillId="33" borderId="12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" fontId="44" fillId="0" borderId="16">
      <protection locked="0"/>
    </xf>
    <xf numFmtId="1" fontId="44" fillId="0" borderId="16">
      <protection locked="0"/>
    </xf>
    <xf numFmtId="1" fontId="44" fillId="0" borderId="16">
      <protection locked="0"/>
    </xf>
    <xf numFmtId="1" fontId="44" fillId="0" borderId="16">
      <protection locked="0"/>
    </xf>
  </cellStyleXfs>
  <cellXfs count="412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5" fillId="2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6" fillId="4" borderId="0" xfId="2" applyFont="1" applyFill="1" applyAlignment="1">
      <alignment horizontal="left" vertical="center"/>
    </xf>
    <xf numFmtId="1" fontId="7" fillId="4" borderId="0" xfId="2" applyFont="1" applyFill="1" applyAlignment="1">
      <alignment horizontal="left" vertical="center"/>
    </xf>
    <xf numFmtId="1" fontId="8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1"/>
    </xf>
    <xf numFmtId="1" fontId="10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3" fontId="12" fillId="2" borderId="0" xfId="3" applyNumberFormat="1" applyFont="1" applyFill="1" applyAlignment="1" applyProtection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3" fillId="4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12" fillId="2" borderId="0" xfId="2" applyFont="1" applyFill="1" applyAlignment="1">
      <alignment horizontal="left" vertical="center" indent="8"/>
    </xf>
    <xf numFmtId="1" fontId="3" fillId="4" borderId="0" xfId="2" applyFont="1" applyFill="1">
      <alignment vertical="center"/>
    </xf>
    <xf numFmtId="1" fontId="14" fillId="2" borderId="0" xfId="2" applyFont="1" applyFill="1" applyAlignment="1">
      <alignment horizontal="left" vertical="center" indent="8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6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8" fillId="6" borderId="0" xfId="0" applyNumberFormat="1" applyFont="1" applyFill="1" applyBorder="1" applyAlignment="1">
      <alignment horizontal="center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3" fontId="8" fillId="0" borderId="0" xfId="0" applyNumberFormat="1" applyFont="1" applyBorder="1" applyAlignment="1">
      <alignment horizontal="left" vertical="center" wrapText="1"/>
    </xf>
    <xf numFmtId="3" fontId="13" fillId="0" borderId="0" xfId="0" applyNumberFormat="1" applyFont="1" applyBorder="1" applyAlignment="1">
      <alignment horizontal="right" vertical="center" wrapText="1"/>
    </xf>
    <xf numFmtId="164" fontId="13" fillId="6" borderId="0" xfId="0" applyNumberFormat="1" applyFont="1" applyFill="1" applyBorder="1" applyAlignment="1">
      <alignment horizontal="right" vertical="center" wrapText="1"/>
    </xf>
    <xf numFmtId="3" fontId="13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8" fillId="8" borderId="0" xfId="0" applyNumberFormat="1" applyFont="1" applyFill="1" applyBorder="1" applyAlignment="1">
      <alignment horizontal="left" vertical="center" wrapText="1"/>
    </xf>
    <xf numFmtId="165" fontId="13" fillId="8" borderId="0" xfId="0" applyNumberFormat="1" applyFont="1" applyFill="1" applyBorder="1" applyAlignment="1">
      <alignment horizontal="right" vertical="center" wrapText="1"/>
    </xf>
    <xf numFmtId="164" fontId="13" fillId="8" borderId="0" xfId="0" applyNumberFormat="1" applyFont="1" applyFill="1" applyBorder="1" applyAlignment="1">
      <alignment horizontal="right" vertical="center" wrapText="1"/>
    </xf>
    <xf numFmtId="4" fontId="13" fillId="8" borderId="0" xfId="0" applyNumberFormat="1" applyFont="1" applyFill="1" applyBorder="1" applyAlignment="1">
      <alignment horizontal="right" vertical="center" wrapText="1"/>
    </xf>
    <xf numFmtId="3" fontId="13" fillId="8" borderId="0" xfId="0" applyNumberFormat="1" applyFont="1" applyFill="1" applyBorder="1" applyAlignment="1">
      <alignment horizontal="center" vertical="center" wrapText="1"/>
    </xf>
    <xf numFmtId="2" fontId="13" fillId="8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20" fillId="0" borderId="0" xfId="2" applyNumberFormat="1" applyFont="1" applyBorder="1" applyAlignment="1" applyProtection="1">
      <alignment horizontal="right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9" borderId="0" xfId="2" applyFont="1" applyFill="1" applyBorder="1" applyAlignment="1" applyProtection="1">
      <alignment horizontal="left"/>
      <protection hidden="1"/>
    </xf>
    <xf numFmtId="167" fontId="8" fillId="9" borderId="0" xfId="2" applyNumberFormat="1" applyFont="1" applyFill="1" applyBorder="1" applyProtection="1">
      <alignment vertical="center"/>
      <protection hidden="1"/>
    </xf>
    <xf numFmtId="164" fontId="8" fillId="9" borderId="0" xfId="4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7" fontId="8" fillId="0" borderId="0" xfId="2" applyNumberFormat="1" applyFont="1" applyBorder="1" applyProtection="1">
      <alignment vertical="center"/>
      <protection hidden="1"/>
    </xf>
    <xf numFmtId="164" fontId="8" fillId="0" borderId="0" xfId="4" applyNumberFormat="1" applyFont="1" applyBorder="1" applyProtection="1">
      <alignment vertical="center"/>
      <protection hidden="1"/>
    </xf>
    <xf numFmtId="164" fontId="8" fillId="6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8" fillId="6" borderId="0" xfId="0" applyFont="1" applyFill="1" applyBorder="1" applyAlignment="1">
      <alignment horizontal="center"/>
    </xf>
    <xf numFmtId="164" fontId="0" fillId="0" borderId="0" xfId="1" applyNumberFormat="1" applyFont="1"/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center" vertical="center" wrapText="1"/>
    </xf>
    <xf numFmtId="0" fontId="18" fillId="12" borderId="0" xfId="0" applyFont="1" applyFill="1" applyBorder="1" applyAlignment="1">
      <alignment horizontal="right"/>
    </xf>
    <xf numFmtId="3" fontId="8" fillId="0" borderId="0" xfId="0" applyNumberFormat="1" applyFont="1" applyBorder="1"/>
    <xf numFmtId="164" fontId="8" fillId="0" borderId="0" xfId="1" applyNumberFormat="1" applyFont="1" applyBorder="1"/>
    <xf numFmtId="3" fontId="8" fillId="6" borderId="0" xfId="0" applyNumberFormat="1" applyFont="1" applyFill="1" applyBorder="1"/>
    <xf numFmtId="164" fontId="8" fillId="6" borderId="0" xfId="1" applyNumberFormat="1" applyFont="1" applyFill="1" applyBorder="1"/>
    <xf numFmtId="3" fontId="0" fillId="0" borderId="0" xfId="0" applyNumberFormat="1"/>
    <xf numFmtId="1" fontId="18" fillId="4" borderId="0" xfId="0" applyNumberFormat="1" applyFont="1" applyFill="1" applyBorder="1" applyAlignment="1">
      <alignment horizontal="center" vertical="center" wrapText="1"/>
    </xf>
    <xf numFmtId="3" fontId="8" fillId="4" borderId="0" xfId="0" applyNumberFormat="1" applyFont="1" applyFill="1" applyBorder="1" applyAlignment="1">
      <alignment horizontal="right" vertical="center"/>
    </xf>
    <xf numFmtId="164" fontId="8" fillId="4" borderId="0" xfId="1" applyNumberFormat="1" applyFont="1" applyFill="1" applyBorder="1" applyAlignment="1">
      <alignment horizontal="right" vertical="center"/>
    </xf>
    <xf numFmtId="3" fontId="8" fillId="4" borderId="0" xfId="0" applyNumberFormat="1" applyFont="1" applyFill="1" applyBorder="1" applyAlignment="1">
      <alignment vertical="center"/>
    </xf>
    <xf numFmtId="164" fontId="8" fillId="4" borderId="0" xfId="0" applyNumberFormat="1" applyFont="1" applyFill="1" applyBorder="1" applyAlignment="1">
      <alignment vertical="center"/>
    </xf>
    <xf numFmtId="0" fontId="18" fillId="9" borderId="0" xfId="0" applyFont="1" applyFill="1" applyBorder="1" applyAlignment="1">
      <alignment horizontal="left" vertical="center" wrapText="1"/>
    </xf>
    <xf numFmtId="3" fontId="8" fillId="9" borderId="0" xfId="0" applyNumberFormat="1" applyFont="1" applyFill="1" applyBorder="1"/>
    <xf numFmtId="164" fontId="8" fillId="9" borderId="0" xfId="1" applyNumberFormat="1" applyFont="1" applyFill="1" applyBorder="1"/>
    <xf numFmtId="0" fontId="18" fillId="13" borderId="0" xfId="0" applyFont="1" applyFill="1" applyBorder="1" applyAlignment="1">
      <alignment horizontal="left" vertical="center" wrapText="1"/>
    </xf>
    <xf numFmtId="3" fontId="8" fillId="13" borderId="0" xfId="0" applyNumberFormat="1" applyFont="1" applyFill="1" applyBorder="1"/>
    <xf numFmtId="164" fontId="8" fillId="13" borderId="0" xfId="1" applyNumberFormat="1" applyFont="1" applyFill="1" applyBorder="1"/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24" fillId="2" borderId="0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18" fillId="6" borderId="0" xfId="0" applyFont="1" applyFill="1" applyBorder="1" applyAlignment="1">
      <alignment horizontal="center" vertical="center"/>
    </xf>
    <xf numFmtId="0" fontId="18" fillId="12" borderId="0" xfId="0" applyFont="1" applyFill="1" applyBorder="1" applyAlignment="1">
      <alignment horizontal="right" vertical="center"/>
    </xf>
    <xf numFmtId="164" fontId="8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8" fillId="9" borderId="0" xfId="0" applyNumberFormat="1" applyFont="1" applyFill="1" applyBorder="1" applyAlignment="1">
      <alignment vertical="center"/>
    </xf>
    <xf numFmtId="164" fontId="8" fillId="13" borderId="0" xfId="0" applyNumberFormat="1" applyFont="1" applyFill="1" applyBorder="1" applyAlignment="1">
      <alignment vertical="center"/>
    </xf>
    <xf numFmtId="0" fontId="8" fillId="6" borderId="0" xfId="0" applyFont="1" applyFill="1" applyBorder="1" applyAlignment="1">
      <alignment horizontal="center" vertical="center"/>
    </xf>
    <xf numFmtId="0" fontId="18" fillId="6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vertical="center"/>
    </xf>
    <xf numFmtId="3" fontId="8" fillId="0" borderId="0" xfId="0" applyNumberFormat="1" applyFont="1" applyBorder="1" applyAlignment="1">
      <alignment vertical="center"/>
    </xf>
    <xf numFmtId="0" fontId="18" fillId="9" borderId="0" xfId="0" applyFont="1" applyFill="1" applyBorder="1" applyAlignment="1">
      <alignment horizontal="left" vertical="center"/>
    </xf>
    <xf numFmtId="3" fontId="8" fillId="9" borderId="0" xfId="0" applyNumberFormat="1" applyFont="1" applyFill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18" fillId="6" borderId="0" xfId="0" applyFont="1" applyFill="1" applyBorder="1"/>
    <xf numFmtId="0" fontId="18" fillId="6" borderId="0" xfId="0" applyFont="1" applyFill="1" applyBorder="1" applyAlignment="1">
      <alignment horizontal="center"/>
    </xf>
    <xf numFmtId="0" fontId="18" fillId="6" borderId="0" xfId="0" applyFont="1" applyFill="1" applyBorder="1" applyAlignment="1">
      <alignment horizontal="center" wrapText="1"/>
    </xf>
    <xf numFmtId="0" fontId="18" fillId="0" borderId="0" xfId="0" applyFont="1" applyBorder="1" applyAlignment="1"/>
    <xf numFmtId="3" fontId="8" fillId="0" borderId="0" xfId="0" applyNumberFormat="1" applyFont="1" applyBorder="1" applyAlignment="1">
      <alignment horizontal="right"/>
    </xf>
    <xf numFmtId="0" fontId="18" fillId="9" borderId="0" xfId="0" applyFont="1" applyFill="1" applyBorder="1" applyAlignment="1"/>
    <xf numFmtId="0" fontId="18" fillId="13" borderId="0" xfId="0" applyFont="1" applyFill="1" applyBorder="1" applyAlignment="1"/>
    <xf numFmtId="0" fontId="8" fillId="13" borderId="0" xfId="0" applyFont="1" applyFill="1" applyBorder="1"/>
    <xf numFmtId="0" fontId="1" fillId="0" borderId="0" xfId="0" applyFont="1" applyBorder="1"/>
    <xf numFmtId="0" fontId="8" fillId="0" borderId="0" xfId="0" applyFont="1" applyBorder="1" applyAlignment="1"/>
    <xf numFmtId="10" fontId="8" fillId="13" borderId="0" xfId="1" applyNumberFormat="1" applyFont="1" applyFill="1" applyBorder="1"/>
    <xf numFmtId="1" fontId="18" fillId="9" borderId="0" xfId="2" applyFont="1" applyFill="1" applyBorder="1" applyProtection="1">
      <alignment vertical="center"/>
      <protection hidden="1"/>
    </xf>
    <xf numFmtId="1" fontId="8" fillId="9" borderId="0" xfId="2" applyFont="1" applyFill="1" applyBorder="1" applyProtection="1">
      <alignment vertical="center"/>
      <protection hidden="1"/>
    </xf>
    <xf numFmtId="1" fontId="18" fillId="8" borderId="0" xfId="2" applyFont="1" applyFill="1" applyBorder="1" applyAlignment="1" applyProtection="1">
      <alignment horizontal="left"/>
      <protection hidden="1"/>
    </xf>
    <xf numFmtId="167" fontId="8" fillId="8" borderId="0" xfId="2" applyNumberFormat="1" applyFont="1" applyFill="1" applyBorder="1" applyProtection="1">
      <alignment vertical="center"/>
      <protection hidden="1"/>
    </xf>
    <xf numFmtId="164" fontId="8" fillId="8" borderId="0" xfId="4" applyNumberFormat="1" applyFont="1" applyFill="1" applyBorder="1" applyProtection="1">
      <alignment vertical="center"/>
      <protection hidden="1"/>
    </xf>
    <xf numFmtId="1" fontId="18" fillId="0" borderId="0" xfId="2" applyFont="1" applyBorder="1" applyAlignment="1" applyProtection="1">
      <alignment horizontal="left"/>
      <protection hidden="1"/>
    </xf>
    <xf numFmtId="1" fontId="25" fillId="0" borderId="0" xfId="2" applyFont="1">
      <alignment vertical="center"/>
    </xf>
    <xf numFmtId="3" fontId="11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6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6" borderId="0" xfId="1" applyNumberFormat="1" applyFont="1" applyFill="1" applyBorder="1" applyProtection="1">
      <protection hidden="1"/>
    </xf>
    <xf numFmtId="3" fontId="8" fillId="13" borderId="0" xfId="0" applyNumberFormat="1" applyFont="1" applyFill="1" applyBorder="1" applyProtection="1">
      <protection hidden="1"/>
    </xf>
    <xf numFmtId="1" fontId="18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0" xfId="0" applyNumberFormat="1" applyFont="1" applyFill="1" applyBorder="1" applyAlignment="1" applyProtection="1">
      <alignment vertical="center"/>
      <protection hidden="1"/>
    </xf>
    <xf numFmtId="164" fontId="8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8" fillId="9" borderId="0" xfId="0" applyFont="1" applyFill="1" applyBorder="1" applyAlignment="1" applyProtection="1">
      <alignment horizontal="left"/>
      <protection hidden="1"/>
    </xf>
    <xf numFmtId="3" fontId="8" fillId="9" borderId="0" xfId="0" applyNumberFormat="1" applyFont="1" applyFill="1" applyBorder="1" applyProtection="1">
      <protection hidden="1"/>
    </xf>
    <xf numFmtId="164" fontId="8" fillId="9" borderId="0" xfId="1" applyNumberFormat="1" applyFont="1" applyFill="1" applyBorder="1" applyProtection="1">
      <protection hidden="1"/>
    </xf>
    <xf numFmtId="0" fontId="18" fillId="13" borderId="0" xfId="0" applyFont="1" applyFill="1" applyBorder="1" applyAlignment="1" applyProtection="1">
      <alignment horizontal="left"/>
      <protection hidden="1"/>
    </xf>
    <xf numFmtId="164" fontId="8" fillId="13" borderId="0" xfId="1" applyNumberFormat="1" applyFont="1" applyFill="1" applyBorder="1" applyProtection="1">
      <protection hidden="1"/>
    </xf>
    <xf numFmtId="3" fontId="8" fillId="6" borderId="0" xfId="0" applyNumberFormat="1" applyFont="1" applyFill="1" applyBorder="1" applyProtection="1"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7" borderId="0" xfId="0" applyFont="1" applyFill="1" applyBorder="1" applyAlignment="1" applyProtection="1">
      <alignment horizontal="center" vertical="center" wrapText="1"/>
      <protection hidden="1"/>
    </xf>
    <xf numFmtId="164" fontId="8" fillId="12" borderId="0" xfId="0" applyNumberFormat="1" applyFont="1" applyFill="1" applyBorder="1" applyProtection="1">
      <protection hidden="1"/>
    </xf>
    <xf numFmtId="164" fontId="8" fillId="6" borderId="0" xfId="0" applyNumberFormat="1" applyFont="1" applyFill="1" applyBorder="1" applyProtection="1">
      <protection hidden="1"/>
    </xf>
    <xf numFmtId="164" fontId="8" fillId="4" borderId="0" xfId="0" applyNumberFormat="1" applyFont="1" applyFill="1" applyBorder="1" applyAlignment="1" applyProtection="1">
      <alignment vertical="center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13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8" fillId="6" borderId="0" xfId="0" applyFont="1" applyFill="1" applyBorder="1" applyAlignment="1" applyProtection="1">
      <alignment horizontal="center" vertical="center"/>
      <protection hidden="1"/>
    </xf>
    <xf numFmtId="1" fontId="18" fillId="6" borderId="0" xfId="0" applyNumberFormat="1" applyFont="1" applyFill="1" applyBorder="1" applyAlignment="1" applyProtection="1">
      <alignment vertical="center" wrapText="1"/>
      <protection hidden="1"/>
    </xf>
    <xf numFmtId="0" fontId="18" fillId="0" borderId="0" xfId="0" applyFont="1" applyBorder="1" applyAlignment="1" applyProtection="1">
      <alignment vertical="center"/>
      <protection hidden="1"/>
    </xf>
    <xf numFmtId="3" fontId="8" fillId="0" borderId="0" xfId="0" applyNumberFormat="1" applyFont="1" applyBorder="1" applyAlignment="1" applyProtection="1">
      <alignment vertical="center"/>
      <protection hidden="1"/>
    </xf>
    <xf numFmtId="164" fontId="8" fillId="6" borderId="0" xfId="0" applyNumberFormat="1" applyFont="1" applyFill="1" applyBorder="1" applyAlignment="1" applyProtection="1">
      <alignment vertical="center"/>
      <protection hidden="1"/>
    </xf>
    <xf numFmtId="0" fontId="18" fillId="9" borderId="0" xfId="0" applyFont="1" applyFill="1" applyBorder="1" applyAlignment="1" applyProtection="1">
      <alignment horizontal="left" vertical="center"/>
      <protection hidden="1"/>
    </xf>
    <xf numFmtId="3" fontId="8" fillId="9" borderId="0" xfId="0" applyNumberFormat="1" applyFont="1" applyFill="1" applyBorder="1" applyAlignment="1" applyProtection="1">
      <alignment vertical="center"/>
      <protection hidden="1"/>
    </xf>
    <xf numFmtId="164" fontId="8" fillId="9" borderId="0" xfId="0" applyNumberFormat="1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18" fillId="15" borderId="0" xfId="0" applyFont="1" applyFill="1" applyBorder="1" applyAlignment="1" applyProtection="1">
      <alignment horizontal="center" vertical="center" wrapText="1"/>
      <protection hidden="1"/>
    </xf>
    <xf numFmtId="3" fontId="8" fillId="6" borderId="0" xfId="0" applyNumberFormat="1" applyFont="1" applyFill="1" applyBorder="1" applyAlignment="1" applyProtection="1">
      <alignment vertical="center"/>
      <protection hidden="1"/>
    </xf>
    <xf numFmtId="164" fontId="8" fillId="13" borderId="0" xfId="0" applyNumberFormat="1" applyFont="1" applyFill="1" applyBorder="1" applyAlignment="1" applyProtection="1">
      <alignment vertical="center"/>
      <protection hidden="1"/>
    </xf>
    <xf numFmtId="1" fontId="18" fillId="13" borderId="0" xfId="2" applyFont="1" applyFill="1" applyBorder="1" applyProtection="1">
      <alignment vertical="center"/>
      <protection hidden="1"/>
    </xf>
    <xf numFmtId="1" fontId="8" fillId="13" borderId="0" xfId="2" applyFont="1" applyFill="1" applyBorder="1" applyProtection="1">
      <alignment vertical="center"/>
      <protection hidden="1"/>
    </xf>
    <xf numFmtId="1" fontId="18" fillId="4" borderId="0" xfId="2" applyFont="1" applyFill="1" applyBorder="1" applyAlignment="1" applyProtection="1">
      <alignment horizontal="left"/>
      <protection hidden="1"/>
    </xf>
    <xf numFmtId="164" fontId="8" fillId="4" borderId="0" xfId="4" applyNumberFormat="1" applyFont="1" applyFill="1" applyBorder="1" applyProtection="1">
      <alignment vertical="center"/>
      <protection hidden="1"/>
    </xf>
    <xf numFmtId="164" fontId="8" fillId="13" borderId="0" xfId="2" applyNumberFormat="1" applyFont="1" applyFill="1" applyBorder="1" applyProtection="1">
      <alignment vertical="center"/>
      <protection hidden="1"/>
    </xf>
    <xf numFmtId="1" fontId="18" fillId="9" borderId="0" xfId="2" applyFont="1" applyFill="1" applyBorder="1" applyAlignment="1" applyProtection="1">
      <alignment horizontal="left"/>
      <protection hidden="1"/>
    </xf>
    <xf numFmtId="0" fontId="18" fillId="6" borderId="0" xfId="0" applyFont="1" applyFill="1" applyBorder="1" applyAlignment="1" applyProtection="1">
      <alignment horizontal="center"/>
      <protection hidden="1"/>
    </xf>
    <xf numFmtId="164" fontId="8" fillId="0" borderId="0" xfId="1" applyNumberFormat="1" applyFont="1" applyBorder="1" applyProtection="1">
      <protection hidden="1"/>
    </xf>
    <xf numFmtId="0" fontId="18" fillId="9" borderId="0" xfId="0" applyFont="1" applyFill="1" applyBorder="1" applyAlignment="1" applyProtection="1">
      <alignment horizontal="left" vertical="center" wrapText="1"/>
      <protection hidden="1"/>
    </xf>
    <xf numFmtId="0" fontId="18" fillId="13" borderId="0" xfId="0" applyFont="1" applyFill="1" applyBorder="1" applyAlignment="1" applyProtection="1">
      <alignment horizontal="left" vertical="center" wrapText="1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0" fontId="18" fillId="10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/>
      <protection hidden="1"/>
    </xf>
    <xf numFmtId="0" fontId="18" fillId="11" borderId="0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Border="1" applyAlignment="1" applyProtection="1">
      <alignment horizontal="left" vertical="center" wrapText="1"/>
      <protection hidden="1"/>
    </xf>
    <xf numFmtId="0" fontId="28" fillId="0" borderId="0" xfId="0" applyFont="1" applyAlignment="1">
      <alignment vertical="center"/>
    </xf>
    <xf numFmtId="0" fontId="8" fillId="6" borderId="0" xfId="0" applyFont="1" applyFill="1" applyBorder="1" applyAlignment="1">
      <alignment vertical="center"/>
    </xf>
    <xf numFmtId="1" fontId="18" fillId="6" borderId="0" xfId="0" applyNumberFormat="1" applyFont="1" applyFill="1" applyBorder="1" applyAlignment="1">
      <alignment horizontal="right" vertical="center"/>
    </xf>
    <xf numFmtId="0" fontId="18" fillId="7" borderId="0" xfId="0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164" fontId="8" fillId="6" borderId="0" xfId="1" applyNumberFormat="1" applyFont="1" applyFill="1" applyBorder="1" applyAlignment="1">
      <alignment vertical="center"/>
    </xf>
    <xf numFmtId="0" fontId="18" fillId="9" borderId="0" xfId="0" applyFont="1" applyFill="1" applyBorder="1" applyAlignment="1">
      <alignment vertical="center"/>
    </xf>
    <xf numFmtId="164" fontId="8" fillId="9" borderId="0" xfId="1" applyNumberFormat="1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165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6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8" fillId="0" borderId="0" xfId="2" applyNumberFormat="1" applyFont="1" applyBorder="1" applyAlignment="1" applyProtection="1">
      <alignment vertical="center"/>
      <protection hidden="1"/>
    </xf>
    <xf numFmtId="164" fontId="8" fillId="6" borderId="0" xfId="1" applyNumberFormat="1" applyFont="1" applyFill="1" applyBorder="1" applyAlignment="1" applyProtection="1">
      <alignment vertical="center"/>
      <protection hidden="1"/>
    </xf>
    <xf numFmtId="167" fontId="18" fillId="13" borderId="0" xfId="2" applyNumberFormat="1" applyFont="1" applyFill="1" applyBorder="1" applyAlignment="1" applyProtection="1">
      <alignment vertical="center"/>
      <protection hidden="1"/>
    </xf>
    <xf numFmtId="164" fontId="18" fillId="6" borderId="0" xfId="1" applyNumberFormat="1" applyFont="1" applyFill="1" applyBorder="1" applyAlignment="1" applyProtection="1">
      <alignment vertical="center"/>
      <protection hidden="1"/>
    </xf>
    <xf numFmtId="1" fontId="18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8" fillId="4" borderId="0" xfId="2" applyNumberFormat="1" applyFont="1" applyFill="1" applyBorder="1" applyAlignment="1" applyProtection="1">
      <alignment vertical="center"/>
      <protection hidden="1"/>
    </xf>
    <xf numFmtId="49" fontId="18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8" fillId="9" borderId="0" xfId="2" applyNumberFormat="1" applyFont="1" applyFill="1" applyBorder="1" applyAlignment="1" applyProtection="1">
      <alignment vertical="center"/>
      <protection hidden="1"/>
    </xf>
    <xf numFmtId="164" fontId="8" fillId="9" borderId="0" xfId="1" applyNumberFormat="1" applyFont="1" applyFill="1" applyBorder="1" applyAlignment="1" applyProtection="1">
      <alignment vertical="center"/>
      <protection hidden="1"/>
    </xf>
    <xf numFmtId="167" fontId="18" fillId="9" borderId="0" xfId="2" applyNumberFormat="1" applyFont="1" applyFill="1" applyBorder="1" applyAlignment="1" applyProtection="1">
      <alignment vertical="center"/>
      <protection hidden="1"/>
    </xf>
    <xf numFmtId="164" fontId="18" fillId="9" borderId="0" xfId="1" applyNumberFormat="1" applyFont="1" applyFill="1" applyBorder="1" applyAlignment="1" applyProtection="1">
      <alignment vertical="center"/>
      <protection hidden="1"/>
    </xf>
    <xf numFmtId="49" fontId="18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8" fillId="13" borderId="0" xfId="2" applyNumberFormat="1" applyFont="1" applyFill="1" applyBorder="1" applyAlignment="1" applyProtection="1">
      <alignment vertical="center"/>
      <protection hidden="1"/>
    </xf>
    <xf numFmtId="164" fontId="8" fillId="13" borderId="0" xfId="1" applyNumberFormat="1" applyFont="1" applyFill="1" applyBorder="1" applyAlignment="1" applyProtection="1">
      <alignment vertical="center"/>
      <protection hidden="1"/>
    </xf>
    <xf numFmtId="164" fontId="18" fillId="13" borderId="0" xfId="1" applyNumberFormat="1" applyFont="1" applyFill="1" applyBorder="1" applyAlignment="1" applyProtection="1">
      <alignment vertical="center"/>
      <protection hidden="1"/>
    </xf>
    <xf numFmtId="1" fontId="18" fillId="6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" fontId="31" fillId="0" borderId="0" xfId="2" applyFont="1" applyBorder="1" applyAlignment="1" applyProtection="1">
      <alignment horizontal="left"/>
      <protection hidden="1"/>
    </xf>
    <xf numFmtId="167" fontId="20" fillId="0" borderId="0" xfId="2" applyNumberFormat="1" applyFont="1" applyBorder="1" applyProtection="1">
      <alignment vertical="center"/>
      <protection hidden="1"/>
    </xf>
    <xf numFmtId="164" fontId="20" fillId="0" borderId="0" xfId="4" applyNumberFormat="1" applyFont="1" applyBorder="1" applyProtection="1">
      <alignment vertical="center"/>
      <protection hidden="1"/>
    </xf>
    <xf numFmtId="167" fontId="18" fillId="4" borderId="0" xfId="2" applyNumberFormat="1" applyFont="1" applyFill="1" applyBorder="1" applyProtection="1">
      <alignment vertical="center"/>
      <protection hidden="1"/>
    </xf>
    <xf numFmtId="164" fontId="18" fillId="4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8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2" fillId="0" borderId="0" xfId="2" applyAlignment="1">
      <alignment vertical="center"/>
    </xf>
    <xf numFmtId="1" fontId="18" fillId="0" borderId="0" xfId="2" applyFont="1" applyBorder="1" applyAlignment="1" applyProtection="1">
      <alignment horizontal="left" vertical="center"/>
      <protection hidden="1"/>
    </xf>
    <xf numFmtId="164" fontId="8" fillId="0" borderId="0" xfId="4" applyNumberFormat="1" applyFont="1" applyBorder="1" applyAlignment="1" applyProtection="1">
      <alignment horizontal="right" vertical="center"/>
      <protection hidden="1"/>
    </xf>
    <xf numFmtId="164" fontId="0" fillId="0" borderId="0" xfId="4" applyNumberFormat="1" applyFont="1" applyAlignment="1">
      <alignment vertical="center"/>
    </xf>
    <xf numFmtId="1" fontId="18" fillId="9" borderId="0" xfId="2" applyFont="1" applyFill="1" applyBorder="1" applyAlignment="1" applyProtection="1">
      <alignment vertical="center"/>
      <protection hidden="1"/>
    </xf>
    <xf numFmtId="164" fontId="8" fillId="9" borderId="0" xfId="4" applyNumberFormat="1" applyFont="1" applyFill="1" applyBorder="1" applyAlignment="1" applyProtection="1">
      <alignment horizontal="right" vertical="center"/>
      <protection hidden="1"/>
    </xf>
    <xf numFmtId="1" fontId="18" fillId="4" borderId="0" xfId="2" applyFont="1" applyFill="1" applyBorder="1" applyAlignment="1" applyProtection="1">
      <alignment horizontal="left" vertical="center"/>
      <protection hidden="1"/>
    </xf>
    <xf numFmtId="164" fontId="18" fillId="4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0" xfId="2" applyAlignment="1" applyProtection="1">
      <alignment vertical="center"/>
      <protection hidden="1"/>
    </xf>
    <xf numFmtId="164" fontId="20" fillId="6" borderId="0" xfId="4" applyNumberFormat="1" applyFont="1" applyFill="1" applyBorder="1" applyProtection="1">
      <alignment vertical="center"/>
      <protection hidden="1"/>
    </xf>
    <xf numFmtId="167" fontId="20" fillId="13" borderId="0" xfId="2" applyNumberFormat="1" applyFont="1" applyFill="1" applyBorder="1" applyProtection="1">
      <alignment vertical="center"/>
      <protection hidden="1"/>
    </xf>
    <xf numFmtId="164" fontId="20" fillId="13" borderId="0" xfId="4" applyNumberFormat="1" applyFont="1" applyFill="1" applyBorder="1" applyProtection="1">
      <alignment vertical="center"/>
      <protection hidden="1"/>
    </xf>
    <xf numFmtId="1" fontId="31" fillId="16" borderId="0" xfId="2" applyFont="1" applyFill="1" applyBorder="1" applyAlignment="1" applyProtection="1">
      <alignment horizontal="left"/>
      <protection hidden="1"/>
    </xf>
    <xf numFmtId="167" fontId="31" fillId="16" borderId="0" xfId="2" applyNumberFormat="1" applyFont="1" applyFill="1" applyBorder="1" applyProtection="1">
      <alignment vertical="center"/>
      <protection hidden="1"/>
    </xf>
    <xf numFmtId="164" fontId="31" fillId="16" borderId="0" xfId="4" applyNumberFormat="1" applyFont="1" applyFill="1" applyBorder="1" applyProtection="1">
      <alignment vertical="center"/>
      <protection hidden="1"/>
    </xf>
    <xf numFmtId="1" fontId="32" fillId="0" borderId="0" xfId="2" applyFont="1" applyAlignment="1">
      <alignment vertical="center" wrapText="1"/>
    </xf>
    <xf numFmtId="3" fontId="8" fillId="6" borderId="0" xfId="4" applyNumberFormat="1" applyFont="1" applyFill="1" applyBorder="1" applyAlignment="1" applyProtection="1">
      <alignment horizontal="right" vertical="center" wrapText="1"/>
      <protection hidden="1"/>
    </xf>
    <xf numFmtId="164" fontId="8" fillId="6" borderId="0" xfId="1" applyNumberFormat="1" applyFont="1" applyFill="1" applyBorder="1" applyAlignment="1" applyProtection="1">
      <alignment horizontal="right" vertical="center" wrapText="1"/>
      <protection hidden="1"/>
    </xf>
    <xf numFmtId="3" fontId="8" fillId="0" borderId="0" xfId="4" applyNumberFormat="1" applyFont="1" applyBorder="1" applyAlignment="1" applyProtection="1">
      <alignment horizontal="right" vertical="center" wrapText="1"/>
      <protection hidden="1"/>
    </xf>
    <xf numFmtId="164" fontId="8" fillId="0" borderId="0" xfId="1" applyNumberFormat="1" applyFont="1" applyBorder="1" applyAlignment="1" applyProtection="1">
      <alignment horizontal="right" vertical="center" wrapText="1"/>
      <protection hidden="1"/>
    </xf>
    <xf numFmtId="1" fontId="18" fillId="9" borderId="0" xfId="2" applyFont="1" applyFill="1" applyBorder="1" applyAlignment="1" applyProtection="1">
      <alignment vertical="center" wrapText="1"/>
      <protection hidden="1"/>
    </xf>
    <xf numFmtId="3" fontId="8" fillId="9" borderId="0" xfId="4" applyNumberFormat="1" applyFont="1" applyFill="1" applyBorder="1" applyAlignment="1" applyProtection="1">
      <alignment horizontal="right" vertical="center" wrapText="1"/>
      <protection hidden="1"/>
    </xf>
    <xf numFmtId="164" fontId="8" fillId="9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4" borderId="0" xfId="2" applyFont="1" applyFill="1" applyBorder="1" applyAlignment="1" applyProtection="1">
      <alignment horizontal="left" vertical="center" wrapText="1"/>
      <protection hidden="1"/>
    </xf>
    <xf numFmtId="3" fontId="18" fillId="4" borderId="0" xfId="4" applyNumberFormat="1" applyFont="1" applyFill="1" applyBorder="1" applyAlignment="1" applyProtection="1">
      <alignment horizontal="right" vertical="center" wrapText="1"/>
      <protection hidden="1"/>
    </xf>
    <xf numFmtId="164" fontId="18" fillId="4" borderId="0" xfId="1" applyNumberFormat="1" applyFont="1" applyFill="1" applyBorder="1" applyAlignment="1" applyProtection="1">
      <alignment horizontal="right" vertical="center" wrapText="1"/>
      <protection hidden="1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64" fontId="8" fillId="6" borderId="0" xfId="1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164" fontId="8" fillId="9" borderId="0" xfId="1" applyNumberFormat="1" applyFont="1" applyFill="1" applyBorder="1" applyAlignment="1" applyProtection="1">
      <alignment vertical="center" wrapText="1"/>
      <protection hidden="1"/>
    </xf>
    <xf numFmtId="164" fontId="18" fillId="4" borderId="0" xfId="1" applyNumberFormat="1" applyFont="1" applyFill="1" applyBorder="1" applyAlignment="1" applyProtection="1">
      <alignment vertical="center" wrapText="1"/>
      <protection hidden="1"/>
    </xf>
    <xf numFmtId="164" fontId="8" fillId="6" borderId="0" xfId="4" applyNumberFormat="1" applyFont="1" applyFill="1" applyBorder="1" applyAlignment="1" applyProtection="1">
      <alignment vertical="center" wrapText="1"/>
      <protection hidden="1"/>
    </xf>
    <xf numFmtId="164" fontId="8" fillId="0" borderId="0" xfId="4" applyNumberFormat="1" applyFont="1" applyBorder="1" applyAlignment="1" applyProtection="1">
      <alignment vertical="center" wrapText="1"/>
      <protection hidden="1"/>
    </xf>
    <xf numFmtId="1" fontId="32" fillId="0" borderId="0" xfId="2" applyFont="1" applyAlignment="1" applyProtection="1">
      <alignment vertical="center" wrapText="1"/>
      <protection hidden="1"/>
    </xf>
    <xf numFmtId="164" fontId="8" fillId="9" borderId="0" xfId="4" applyNumberFormat="1" applyFont="1" applyFill="1" applyBorder="1" applyAlignment="1" applyProtection="1">
      <alignment vertical="center" wrapText="1"/>
      <protection hidden="1"/>
    </xf>
    <xf numFmtId="164" fontId="8" fillId="4" borderId="0" xfId="4" applyNumberFormat="1" applyFont="1" applyFill="1" applyBorder="1" applyAlignment="1" applyProtection="1">
      <alignment vertical="center" wrapText="1"/>
      <protection hidden="1"/>
    </xf>
    <xf numFmtId="165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7" borderId="0" xfId="2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32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2" applyNumberFormat="1" applyFont="1" applyFill="1" applyBorder="1" applyAlignment="1" applyProtection="1">
      <alignment horizontal="right" vertical="center"/>
      <protection hidden="1"/>
    </xf>
    <xf numFmtId="164" fontId="8" fillId="6" borderId="0" xfId="1" applyNumberFormat="1" applyFont="1" applyFill="1" applyBorder="1" applyAlignment="1" applyProtection="1">
      <alignment horizontal="right" vertical="center"/>
      <protection hidden="1"/>
    </xf>
    <xf numFmtId="167" fontId="8" fillId="4" borderId="0" xfId="2" applyNumberFormat="1" applyFont="1" applyFill="1" applyBorder="1" applyProtection="1">
      <alignment vertical="center"/>
      <protection hidden="1"/>
    </xf>
    <xf numFmtId="164" fontId="8" fillId="4" borderId="0" xfId="4" applyNumberFormat="1" applyFont="1" applyFill="1" applyBorder="1" applyAlignment="1" applyProtection="1">
      <alignment horizontal="right" vertical="center"/>
      <protection hidden="1"/>
    </xf>
    <xf numFmtId="49" fontId="18" fillId="9" borderId="0" xfId="2" applyNumberFormat="1" applyFont="1" applyFill="1" applyBorder="1" applyAlignment="1" applyProtection="1">
      <alignment horizontal="left" vertical="center"/>
      <protection hidden="1"/>
    </xf>
    <xf numFmtId="49" fontId="18" fillId="13" borderId="0" xfId="2" applyNumberFormat="1" applyFont="1" applyFill="1" applyBorder="1" applyAlignment="1" applyProtection="1">
      <alignment horizontal="left" vertical="center"/>
      <protection hidden="1"/>
    </xf>
    <xf numFmtId="167" fontId="8" fillId="13" borderId="0" xfId="2" applyNumberFormat="1" applyFont="1" applyFill="1" applyBorder="1" applyProtection="1">
      <alignment vertical="center"/>
      <protection hidden="1"/>
    </xf>
    <xf numFmtId="164" fontId="8" fillId="13" borderId="0" xfId="4" applyNumberFormat="1" applyFont="1" applyFill="1" applyBorder="1" applyProtection="1">
      <alignment vertical="center"/>
      <protection hidden="1"/>
    </xf>
    <xf numFmtId="164" fontId="8" fillId="13" borderId="0" xfId="4" applyNumberFormat="1" applyFont="1" applyFill="1" applyBorder="1" applyAlignment="1" applyProtection="1">
      <alignment horizontal="right" vertical="center"/>
      <protection hidden="1"/>
    </xf>
    <xf numFmtId="164" fontId="8" fillId="4" borderId="0" xfId="1" applyNumberFormat="1" applyFont="1" applyFill="1" applyBorder="1" applyAlignment="1">
      <alignment vertical="center"/>
    </xf>
    <xf numFmtId="164" fontId="0" fillId="0" borderId="0" xfId="1" applyNumberFormat="1" applyFont="1" applyProtection="1">
      <protection hidden="1"/>
    </xf>
    <xf numFmtId="3" fontId="18" fillId="6" borderId="0" xfId="5" applyNumberFormat="1" applyFont="1" applyFill="1" applyBorder="1" applyAlignment="1" applyProtection="1">
      <alignment horizontal="right"/>
      <protection hidden="1"/>
    </xf>
    <xf numFmtId="0" fontId="18" fillId="9" borderId="0" xfId="0" applyFont="1" applyFill="1" applyBorder="1" applyAlignment="1" applyProtection="1">
      <alignment horizontal="left" wrapText="1"/>
      <protection hidden="1"/>
    </xf>
    <xf numFmtId="0" fontId="18" fillId="13" borderId="0" xfId="0" applyFont="1" applyFill="1" applyBorder="1" applyAlignment="1" applyProtection="1">
      <alignment horizontal="left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164" fontId="8" fillId="6" borderId="0" xfId="4" applyNumberFormat="1" applyFont="1" applyFill="1" applyBorder="1" applyAlignment="1" applyProtection="1">
      <alignment horizontal="right" vertical="center"/>
      <protection hidden="1"/>
    </xf>
    <xf numFmtId="164" fontId="8" fillId="0" borderId="0" xfId="1" applyNumberFormat="1" applyFont="1" applyBorder="1" applyAlignment="1" applyProtection="1">
      <alignment horizontal="right" vertical="center"/>
      <protection hidden="1"/>
    </xf>
    <xf numFmtId="3" fontId="18" fillId="4" borderId="0" xfId="0" applyNumberFormat="1" applyFont="1" applyFill="1" applyBorder="1" applyAlignment="1">
      <alignment horizontal="right" vertical="center"/>
    </xf>
    <xf numFmtId="3" fontId="8" fillId="9" borderId="0" xfId="0" applyNumberFormat="1" applyFont="1" applyFill="1" applyBorder="1" applyAlignment="1">
      <alignment horizontal="right"/>
    </xf>
    <xf numFmtId="164" fontId="18" fillId="9" borderId="0" xfId="4" applyNumberFormat="1" applyFont="1" applyFill="1" applyBorder="1" applyAlignment="1" applyProtection="1">
      <alignment horizontal="right" vertical="center"/>
      <protection hidden="1"/>
    </xf>
    <xf numFmtId="3" fontId="8" fillId="13" borderId="0" xfId="0" applyNumberFormat="1" applyFont="1" applyFill="1" applyBorder="1" applyAlignment="1">
      <alignment horizontal="right"/>
    </xf>
    <xf numFmtId="164" fontId="18" fillId="13" borderId="0" xfId="4" applyNumberFormat="1" applyFont="1" applyFill="1" applyBorder="1" applyAlignment="1" applyProtection="1">
      <alignment horizontal="right" vertical="center"/>
      <protection hidden="1"/>
    </xf>
    <xf numFmtId="165" fontId="8" fillId="0" borderId="0" xfId="0" applyNumberFormat="1" applyFont="1" applyBorder="1" applyProtection="1">
      <protection hidden="1"/>
    </xf>
    <xf numFmtId="165" fontId="8" fillId="13" borderId="0" xfId="0" applyNumberFormat="1" applyFont="1" applyFill="1" applyBorder="1" applyProtection="1">
      <protection hidden="1"/>
    </xf>
    <xf numFmtId="165" fontId="8" fillId="4" borderId="0" xfId="0" applyNumberFormat="1" applyFont="1" applyFill="1" applyBorder="1" applyAlignment="1" applyProtection="1">
      <alignment vertical="center"/>
      <protection hidden="1"/>
    </xf>
    <xf numFmtId="165" fontId="8" fillId="9" borderId="0" xfId="0" applyNumberFormat="1" applyFont="1" applyFill="1" applyBorder="1" applyProtection="1">
      <protection hidden="1"/>
    </xf>
    <xf numFmtId="165" fontId="8" fillId="6" borderId="0" xfId="0" applyNumberFormat="1" applyFont="1" applyFill="1" applyBorder="1" applyProtection="1">
      <protection hidden="1"/>
    </xf>
    <xf numFmtId="1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68" fontId="8" fillId="9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8" fillId="0" borderId="0" xfId="2" applyNumberFormat="1" applyFont="1" applyBorder="1" applyProtection="1">
      <alignment vertical="center"/>
      <protection hidden="1"/>
    </xf>
    <xf numFmtId="1" fontId="18" fillId="13" borderId="0" xfId="2" applyFont="1" applyFill="1" applyBorder="1" applyAlignment="1" applyProtection="1">
      <alignment vertical="center" wrapText="1"/>
      <protection hidden="1"/>
    </xf>
    <xf numFmtId="1" fontId="8" fillId="13" borderId="0" xfId="2" applyFont="1" applyFill="1" applyBorder="1" applyAlignment="1" applyProtection="1">
      <alignment vertical="center" wrapText="1"/>
      <protection hidden="1"/>
    </xf>
    <xf numFmtId="1" fontId="18" fillId="9" borderId="0" xfId="2" applyFont="1" applyFill="1" applyBorder="1" applyAlignment="1" applyProtection="1">
      <alignment horizontal="left" wrapText="1"/>
      <protection hidden="1"/>
    </xf>
    <xf numFmtId="168" fontId="8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wrapText="1"/>
      <protection hidden="1"/>
    </xf>
    <xf numFmtId="168" fontId="8" fillId="0" borderId="0" xfId="2" applyNumberFormat="1" applyFont="1" applyBorder="1" applyAlignment="1" applyProtection="1">
      <alignment horizontal="right" vertical="center" wrapText="1"/>
      <protection hidden="1"/>
    </xf>
    <xf numFmtId="164" fontId="8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8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8" fillId="9" borderId="0" xfId="2" applyNumberFormat="1" applyFont="1" applyFill="1" applyBorder="1" applyAlignment="1" applyProtection="1">
      <alignment horizontal="right" vertical="center"/>
      <protection hidden="1"/>
    </xf>
    <xf numFmtId="168" fontId="8" fillId="0" borderId="0" xfId="2" applyNumberFormat="1" applyFont="1" applyBorder="1" applyAlignment="1" applyProtection="1">
      <alignment horizontal="right" vertical="center"/>
      <protection hidden="1"/>
    </xf>
    <xf numFmtId="1" fontId="33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3" fillId="0" borderId="0" xfId="2" applyFont="1" applyBorder="1" applyAlignment="1">
      <alignment vertical="center" wrapText="1"/>
    </xf>
    <xf numFmtId="168" fontId="8" fillId="4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4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9" borderId="0" xfId="2" applyFont="1" applyFill="1" applyBorder="1" applyAlignment="1" applyProtection="1">
      <alignment horizontal="left" vertical="center" wrapText="1"/>
      <protection hidden="1"/>
    </xf>
    <xf numFmtId="1" fontId="18" fillId="0" borderId="0" xfId="2" applyFont="1" applyBorder="1" applyAlignment="1" applyProtection="1">
      <alignment horizontal="left" vertical="center" wrapText="1"/>
      <protection hidden="1"/>
    </xf>
    <xf numFmtId="165" fontId="8" fillId="0" borderId="0" xfId="0" applyNumberFormat="1" applyFont="1" applyBorder="1"/>
    <xf numFmtId="165" fontId="8" fillId="4" borderId="0" xfId="0" applyNumberFormat="1" applyFont="1" applyFill="1" applyBorder="1" applyAlignment="1">
      <alignment vertical="center"/>
    </xf>
    <xf numFmtId="164" fontId="18" fillId="4" borderId="0" xfId="4" applyNumberFormat="1" applyFont="1" applyFill="1" applyBorder="1" applyAlignment="1" applyProtection="1">
      <alignment vertical="center"/>
      <protection hidden="1"/>
    </xf>
    <xf numFmtId="164" fontId="8" fillId="4" borderId="0" xfId="4" applyNumberFormat="1" applyFont="1" applyFill="1" applyBorder="1" applyAlignment="1" applyProtection="1">
      <alignment vertical="center"/>
      <protection hidden="1"/>
    </xf>
    <xf numFmtId="0" fontId="18" fillId="9" borderId="0" xfId="2" applyNumberFormat="1" applyFont="1" applyFill="1" applyBorder="1" applyAlignment="1" applyProtection="1">
      <alignment horizontal="left" vertical="center"/>
      <protection hidden="1"/>
    </xf>
    <xf numFmtId="164" fontId="18" fillId="9" borderId="0" xfId="4" applyNumberFormat="1" applyFont="1" applyFill="1" applyBorder="1" applyProtection="1">
      <alignment vertical="center"/>
      <protection hidden="1"/>
    </xf>
    <xf numFmtId="165" fontId="8" fillId="13" borderId="0" xfId="0" applyNumberFormat="1" applyFont="1" applyFill="1" applyBorder="1" applyAlignment="1">
      <alignment vertical="center"/>
    </xf>
    <xf numFmtId="164" fontId="18" fillId="13" borderId="0" xfId="4" applyNumberFormat="1" applyFont="1" applyFill="1" applyBorder="1" applyProtection="1">
      <alignment vertical="center"/>
      <protection hidden="1"/>
    </xf>
    <xf numFmtId="2" fontId="8" fillId="0" borderId="0" xfId="0" applyNumberFormat="1" applyFont="1" applyBorder="1" applyProtection="1">
      <protection hidden="1"/>
    </xf>
    <xf numFmtId="2" fontId="8" fillId="6" borderId="0" xfId="1" applyNumberFormat="1" applyFont="1" applyFill="1" applyBorder="1" applyProtection="1">
      <protection hidden="1"/>
    </xf>
    <xf numFmtId="2" fontId="8" fillId="13" borderId="0" xfId="0" applyNumberFormat="1" applyFont="1" applyFill="1" applyBorder="1" applyProtection="1">
      <protection hidden="1"/>
    </xf>
    <xf numFmtId="2" fontId="8" fillId="4" borderId="0" xfId="0" applyNumberFormat="1" applyFont="1" applyFill="1" applyBorder="1" applyAlignment="1" applyProtection="1">
      <alignment vertical="center"/>
      <protection hidden="1"/>
    </xf>
    <xf numFmtId="4" fontId="8" fillId="4" borderId="0" xfId="0" applyNumberFormat="1" applyFont="1" applyFill="1" applyBorder="1" applyAlignment="1" applyProtection="1">
      <alignment vertical="center"/>
      <protection hidden="1"/>
    </xf>
    <xf numFmtId="2" fontId="8" fillId="9" borderId="0" xfId="0" applyNumberFormat="1" applyFont="1" applyFill="1" applyBorder="1" applyProtection="1">
      <protection hidden="1"/>
    </xf>
    <xf numFmtId="2" fontId="8" fillId="9" borderId="0" xfId="1" applyNumberFormat="1" applyFont="1" applyFill="1" applyBorder="1" applyProtection="1">
      <protection hidden="1"/>
    </xf>
    <xf numFmtId="2" fontId="8" fillId="13" borderId="0" xfId="1" applyNumberFormat="1" applyFont="1" applyFill="1" applyBorder="1" applyProtection="1">
      <protection hidden="1"/>
    </xf>
    <xf numFmtId="2" fontId="8" fillId="6" borderId="0" xfId="0" applyNumberFormat="1" applyFont="1" applyFill="1" applyBorder="1" applyProtection="1">
      <protection hidden="1"/>
    </xf>
    <xf numFmtId="4" fontId="8" fillId="0" borderId="0" xfId="0" applyNumberFormat="1" applyFont="1" applyBorder="1" applyProtection="1">
      <protection hidden="1"/>
    </xf>
    <xf numFmtId="4" fontId="8" fillId="6" borderId="0" xfId="0" applyNumberFormat="1" applyFont="1" applyFill="1" applyBorder="1" applyProtection="1">
      <protection hidden="1"/>
    </xf>
    <xf numFmtId="4" fontId="8" fillId="9" borderId="0" xfId="0" applyNumberFormat="1" applyFont="1" applyFill="1" applyBorder="1" applyProtection="1">
      <protection hidden="1"/>
    </xf>
    <xf numFmtId="4" fontId="8" fillId="13" borderId="0" xfId="0" applyNumberFormat="1" applyFont="1" applyFill="1" applyBorder="1" applyProtection="1">
      <protection hidden="1"/>
    </xf>
    <xf numFmtId="4" fontId="8" fillId="6" borderId="0" xfId="1" applyNumberFormat="1" applyFont="1" applyFill="1" applyBorder="1" applyProtection="1">
      <protection hidden="1"/>
    </xf>
    <xf numFmtId="4" fontId="8" fillId="0" borderId="0" xfId="1" applyNumberFormat="1" applyFont="1" applyBorder="1" applyProtection="1">
      <protection hidden="1"/>
    </xf>
    <xf numFmtId="4" fontId="8" fillId="13" borderId="0" xfId="1" applyNumberFormat="1" applyFont="1" applyFill="1" applyBorder="1" applyProtection="1">
      <protection hidden="1"/>
    </xf>
    <xf numFmtId="166" fontId="8" fillId="9" borderId="0" xfId="2" applyNumberFormat="1" applyFont="1" applyFill="1" applyBorder="1" applyAlignment="1" applyProtection="1">
      <alignment horizontal="right" vertical="center"/>
      <protection hidden="1"/>
    </xf>
    <xf numFmtId="166" fontId="8" fillId="9" borderId="0" xfId="4" applyNumberFormat="1" applyFont="1" applyFill="1" applyBorder="1" applyAlignment="1" applyProtection="1">
      <alignment horizontal="right" vertical="center"/>
      <protection hidden="1"/>
    </xf>
    <xf numFmtId="166" fontId="8" fillId="0" borderId="0" xfId="2" applyNumberFormat="1" applyFont="1" applyBorder="1" applyAlignment="1" applyProtection="1">
      <alignment horizontal="right" vertical="center"/>
      <protection hidden="1"/>
    </xf>
    <xf numFmtId="166" fontId="8" fillId="6" borderId="0" xfId="4" applyNumberFormat="1" applyFont="1" applyFill="1" applyBorder="1" applyAlignment="1" applyProtection="1">
      <alignment horizontal="right" vertical="center"/>
      <protection hidden="1"/>
    </xf>
    <xf numFmtId="166" fontId="8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8" fillId="0" borderId="0" xfId="2" applyNumberFormat="1" applyFont="1" applyBorder="1" applyAlignment="1" applyProtection="1">
      <alignment horizontal="right" vertical="center" wrapText="1"/>
      <protection hidden="1"/>
    </xf>
    <xf numFmtId="1" fontId="8" fillId="13" borderId="0" xfId="2" applyFont="1" applyFill="1" applyBorder="1" applyAlignment="1" applyProtection="1">
      <alignment horizontal="right" vertical="center" wrapText="1"/>
      <protection hidden="1"/>
    </xf>
    <xf numFmtId="1" fontId="8" fillId="13" borderId="0" xfId="2" applyFont="1" applyFill="1" applyBorder="1" applyAlignment="1" applyProtection="1">
      <alignment horizontal="right" vertical="center"/>
      <protection hidden="1"/>
    </xf>
    <xf numFmtId="1" fontId="18" fillId="13" borderId="0" xfId="2" applyFont="1" applyFill="1" applyBorder="1" applyAlignment="1" applyProtection="1">
      <alignment vertical="center"/>
      <protection hidden="1"/>
    </xf>
    <xf numFmtId="1" fontId="8" fillId="13" borderId="0" xfId="2" applyFont="1" applyFill="1" applyBorder="1" applyAlignment="1" applyProtection="1">
      <alignment vertical="center"/>
      <protection hidden="1"/>
    </xf>
    <xf numFmtId="166" fontId="8" fillId="4" borderId="0" xfId="2" applyNumberFormat="1" applyFont="1" applyFill="1" applyBorder="1" applyAlignment="1" applyProtection="1">
      <alignment horizontal="right" vertical="center" wrapText="1"/>
      <protection hidden="1"/>
    </xf>
    <xf numFmtId="166" fontId="8" fillId="4" borderId="0" xfId="4" applyNumberFormat="1" applyFont="1" applyFill="1" applyBorder="1" applyAlignment="1" applyProtection="1">
      <alignment horizontal="right" vertical="center"/>
      <protection hidden="1"/>
    </xf>
    <xf numFmtId="1" fontId="18" fillId="9" borderId="0" xfId="2" applyFont="1" applyFill="1" applyBorder="1" applyAlignment="1" applyProtection="1">
      <alignment horizontal="left" vertical="center"/>
      <protection hidden="1"/>
    </xf>
    <xf numFmtId="4" fontId="8" fillId="0" borderId="0" xfId="0" applyNumberFormat="1" applyFont="1" applyBorder="1"/>
    <xf numFmtId="2" fontId="8" fillId="0" borderId="0" xfId="4" applyNumberFormat="1" applyFont="1" applyBorder="1" applyProtection="1">
      <alignment vertical="center"/>
      <protection hidden="1"/>
    </xf>
    <xf numFmtId="2" fontId="8" fillId="6" borderId="0" xfId="4" applyNumberFormat="1" applyFont="1" applyFill="1" applyBorder="1" applyProtection="1">
      <alignment vertical="center"/>
      <protection hidden="1"/>
    </xf>
    <xf numFmtId="2" fontId="8" fillId="0" borderId="0" xfId="1" applyNumberFormat="1" applyFont="1" applyBorder="1" applyAlignment="1" applyProtection="1">
      <alignment horizontal="right" vertical="center"/>
      <protection hidden="1"/>
    </xf>
    <xf numFmtId="2" fontId="18" fillId="4" borderId="0" xfId="4" applyNumberFormat="1" applyFont="1" applyFill="1" applyBorder="1" applyAlignment="1" applyProtection="1">
      <alignment horizontal="right" vertical="center"/>
      <protection hidden="1"/>
    </xf>
    <xf numFmtId="2" fontId="18" fillId="9" borderId="0" xfId="4" applyNumberFormat="1" applyFont="1" applyFill="1" applyBorder="1" applyProtection="1">
      <alignment vertical="center"/>
      <protection hidden="1"/>
    </xf>
    <xf numFmtId="2" fontId="18" fillId="9" borderId="0" xfId="4" applyNumberFormat="1" applyFont="1" applyFill="1" applyBorder="1" applyAlignment="1" applyProtection="1">
      <alignment horizontal="right" vertical="center"/>
      <protection hidden="1"/>
    </xf>
    <xf numFmtId="2" fontId="18" fillId="13" borderId="0" xfId="4" applyNumberFormat="1" applyFont="1" applyFill="1" applyBorder="1" applyProtection="1">
      <alignment vertical="center"/>
      <protection hidden="1"/>
    </xf>
    <xf numFmtId="2" fontId="18" fillId="13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" fillId="0" borderId="5" xfId="2" applyFont="1" applyBorder="1" applyAlignment="1" applyProtection="1">
      <alignment horizontal="left"/>
    </xf>
    <xf numFmtId="1" fontId="2" fillId="0" borderId="7" xfId="2" applyFont="1" applyBorder="1" applyAlignment="1" applyProtection="1">
      <alignment horizontal="left"/>
    </xf>
    <xf numFmtId="1" fontId="2" fillId="0" borderId="3" xfId="2" applyFont="1" applyFill="1" applyBorder="1" applyAlignment="1">
      <alignment horizontal="left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" fillId="18" borderId="0" xfId="2" applyFill="1">
      <alignment vertical="center"/>
    </xf>
    <xf numFmtId="1" fontId="4" fillId="3" borderId="0" xfId="2" applyFont="1" applyFill="1" applyAlignment="1">
      <alignment horizontal="center" vertical="center"/>
    </xf>
    <xf numFmtId="1" fontId="15" fillId="5" borderId="0" xfId="2" applyFont="1" applyFill="1" applyAlignment="1">
      <alignment horizontal="center" vertical="center"/>
    </xf>
    <xf numFmtId="3" fontId="19" fillId="6" borderId="0" xfId="0" applyNumberFormat="1" applyFont="1" applyFill="1" applyBorder="1" applyAlignment="1">
      <alignment vertical="center" wrapText="1"/>
    </xf>
    <xf numFmtId="3" fontId="17" fillId="3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Border="1" applyAlignment="1">
      <alignment horizontal="left" vertical="center" wrapText="1"/>
    </xf>
    <xf numFmtId="3" fontId="18" fillId="8" borderId="0" xfId="0" applyNumberFormat="1" applyFont="1" applyFill="1" applyBorder="1" applyAlignment="1">
      <alignment horizontal="left" vertical="center" wrapText="1"/>
    </xf>
    <xf numFmtId="1" fontId="17" fillId="3" borderId="0" xfId="2" applyFont="1" applyFill="1" applyBorder="1" applyAlignment="1" applyProtection="1">
      <alignment horizontal="center" vertical="center"/>
      <protection hidden="1"/>
    </xf>
    <xf numFmtId="1" fontId="19" fillId="6" borderId="0" xfId="2" applyFont="1" applyFill="1" applyBorder="1" applyAlignment="1" applyProtection="1">
      <alignment horizontal="left"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left" vertical="center" wrapText="1"/>
    </xf>
    <xf numFmtId="3" fontId="17" fillId="3" borderId="0" xfId="5" applyNumberFormat="1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center" vertical="center" wrapText="1"/>
    </xf>
    <xf numFmtId="1" fontId="19" fillId="6" borderId="0" xfId="2" applyFont="1" applyFill="1" applyBorder="1" applyAlignment="1" applyProtection="1">
      <alignment vertical="center" wrapText="1"/>
      <protection hidden="1"/>
    </xf>
    <xf numFmtId="1" fontId="26" fillId="0" borderId="0" xfId="2" applyFont="1" applyFill="1" applyAlignment="1">
      <alignment horizontal="center" vertical="center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1" fontId="18" fillId="7" borderId="0" xfId="2" applyFont="1" applyFill="1" applyBorder="1" applyAlignment="1" applyProtection="1">
      <alignment horizontal="center" vertical="center"/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8" fillId="7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14" borderId="0" xfId="5" applyNumberFormat="1" applyFont="1" applyFill="1" applyBorder="1" applyAlignment="1" applyProtection="1">
      <alignment horizontal="center" vertical="center" wrapText="1"/>
      <protection hidden="1"/>
    </xf>
    <xf numFmtId="0" fontId="27" fillId="6" borderId="0" xfId="5" applyNumberFormat="1" applyFont="1" applyFill="1" applyBorder="1" applyAlignment="1" applyProtection="1">
      <alignment horizontal="left" vertical="center" wrapText="1"/>
      <protection hidden="1"/>
    </xf>
    <xf numFmtId="1" fontId="18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1" fontId="18" fillId="7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7" borderId="0" xfId="0" applyFont="1" applyFill="1" applyBorder="1" applyAlignment="1" applyProtection="1">
      <alignment horizontal="center" vertical="center" wrapText="1"/>
      <protection hidden="1"/>
    </xf>
    <xf numFmtId="0" fontId="18" fillId="15" borderId="0" xfId="0" applyFont="1" applyFill="1" applyBorder="1" applyAlignment="1" applyProtection="1">
      <alignment horizontal="center" vertical="center" wrapText="1"/>
      <protection hidden="1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1" fontId="19" fillId="6" borderId="0" xfId="2" applyFont="1" applyFill="1" applyBorder="1" applyAlignment="1" applyProtection="1">
      <alignment horizontal="left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1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6" borderId="0" xfId="0" applyFont="1" applyFill="1" applyBorder="1" applyAlignment="1">
      <alignment horizontal="left" vertical="center" wrapText="1"/>
    </xf>
    <xf numFmtId="0" fontId="22" fillId="3" borderId="0" xfId="0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 vertical="center"/>
    </xf>
    <xf numFmtId="1" fontId="17" fillId="3" borderId="0" xfId="2" applyFont="1" applyFill="1" applyBorder="1" applyAlignment="1" applyProtection="1">
      <alignment vertical="center"/>
      <protection hidden="1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center" vertical="center" wrapText="1"/>
      <protection hidden="1"/>
    </xf>
    <xf numFmtId="1" fontId="18" fillId="15" borderId="0" xfId="2" applyFont="1" applyFill="1" applyBorder="1" applyAlignment="1" applyProtection="1">
      <alignment horizontal="center"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3" fontId="17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6" borderId="0" xfId="5" applyNumberFormat="1" applyFont="1" applyFill="1" applyBorder="1" applyAlignment="1" applyProtection="1">
      <alignment horizontal="left" vertical="center"/>
      <protection hidden="1"/>
    </xf>
    <xf numFmtId="1" fontId="19" fillId="6" borderId="0" xfId="2" applyFont="1" applyFill="1" applyBorder="1" applyAlignment="1" applyProtection="1">
      <alignment horizontal="left" wrapText="1"/>
      <protection hidden="1"/>
    </xf>
    <xf numFmtId="1" fontId="34" fillId="17" borderId="2" xfId="2" applyFont="1" applyFill="1" applyBorder="1" applyAlignment="1">
      <alignment horizontal="center" vertical="center"/>
    </xf>
    <xf numFmtId="1" fontId="34" fillId="17" borderId="4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4" fillId="17" borderId="6" xfId="2" applyFont="1" applyFill="1" applyBorder="1" applyAlignment="1">
      <alignment horizontal="center" vertical="center"/>
    </xf>
    <xf numFmtId="1" fontId="34" fillId="17" borderId="2" xfId="2" applyFont="1" applyFill="1" applyBorder="1" applyAlignment="1">
      <alignment horizontal="center" vertical="center" wrapText="1"/>
    </xf>
    <xf numFmtId="1" fontId="34" fillId="17" borderId="4" xfId="2" applyFont="1" applyFill="1" applyBorder="1" applyAlignment="1">
      <alignment horizontal="center" vertical="center" wrapText="1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56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4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9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36383359805346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semestre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712118</c:v>
                </c:pt>
                <c:pt idx="1">
                  <c:v>359505</c:v>
                </c:pt>
                <c:pt idx="2">
                  <c:v>352613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676360</c:v>
                </c:pt>
                <c:pt idx="1">
                  <c:v>335788</c:v>
                </c:pt>
                <c:pt idx="2">
                  <c:v>340572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281920512"/>
        <c:axId val="468211328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2"/>
              <c:layout>
                <c:manualLayout>
                  <c:x val="3.956322967047516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5.2868294990833287E-2</c:v>
                </c:pt>
                <c:pt idx="1">
                  <c:v>7.063087424208131E-2</c:v>
                </c:pt>
                <c:pt idx="2">
                  <c:v>3.5355225914050478E-2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922048"/>
        <c:axId val="468211904"/>
      </c:barChart>
      <c:catAx>
        <c:axId val="28192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8211328"/>
        <c:crosses val="autoZero"/>
        <c:auto val="1"/>
        <c:lblAlgn val="ctr"/>
        <c:lblOffset val="100"/>
        <c:noMultiLvlLbl val="0"/>
      </c:catAx>
      <c:valAx>
        <c:axId val="46821132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81920512"/>
        <c:crosses val="autoZero"/>
        <c:crossBetween val="between"/>
      </c:valAx>
      <c:valAx>
        <c:axId val="46821190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81922048"/>
        <c:crosses val="max"/>
        <c:crossBetween val="between"/>
      </c:valAx>
      <c:catAx>
        <c:axId val="281922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68211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EN ARONA POR CATEGORÍAS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44"/>
          <c:w val="0.913844213021761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'!$B$13</c:f>
              <c:strCache>
                <c:ptCount val="1"/>
                <c:pt idx="0">
                  <c:v>I semestre 2014 </c:v>
                </c:pt>
              </c:strCache>
            </c:strRef>
          </c:tx>
          <c:dPt>
            <c:idx val="4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Lbls>
            <c:dLbl>
              <c:idx val="1"/>
              <c:layout>
                <c:manualLayout>
                  <c:x val="-6.4516129032258273E-3"/>
                  <c:y val="-5.3556485355648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1311827956989248"/>
                  <c:y val="-1.33891213389121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1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'!$O$6,'tablas turistas por categorías '!$C$6,'tablas turistas por categorías '!$E$6,'tablas turistas por categorías '!$G$6)</c:f>
              <c:strCache>
                <c:ptCount val="4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4*-5*</c:v>
                </c:pt>
              </c:strCache>
            </c:strRef>
          </c:cat>
          <c:val>
            <c:numRef>
              <c:f>('tablas turistas por categorías '!$O$13,'tablas turistas por categorías '!$C$13,'tablas turistas por categorías '!$E$13,'tablas turistas por categorías '!$G$13)</c:f>
              <c:numCache>
                <c:formatCode>#,##0</c:formatCode>
                <c:ptCount val="4"/>
                <c:pt idx="0">
                  <c:v>352613</c:v>
                </c:pt>
                <c:pt idx="1">
                  <c:v>9960</c:v>
                </c:pt>
                <c:pt idx="2">
                  <c:v>99723</c:v>
                </c:pt>
                <c:pt idx="3">
                  <c:v>249822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20692777777777777"/>
          <c:w val="0.85866928678975785"/>
          <c:h val="0.53025902777777789"/>
        </c:manualLayout>
      </c:layout>
      <c:lineChart>
        <c:grouping val="standard"/>
        <c:varyColors val="0"/>
        <c:ser>
          <c:idx val="2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606144"/>
        <c:axId val="497814912"/>
      </c:lineChart>
      <c:catAx>
        <c:axId val="3056061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97814912"/>
        <c:crosses val="autoZero"/>
        <c:auto val="1"/>
        <c:lblAlgn val="ctr"/>
        <c:lblOffset val="100"/>
        <c:noMultiLvlLbl val="0"/>
      </c:catAx>
      <c:valAx>
        <c:axId val="497814912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5606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349998078063137E-2"/>
          <c:y val="0.22440936607323542"/>
          <c:w val="0.88755263947969865"/>
          <c:h val="0.5096640999419319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  <c:pt idx="6">
                  <c:v>57492</c:v>
                </c:pt>
                <c:pt idx="7">
                  <c:v>56753</c:v>
                </c:pt>
                <c:pt idx="8">
                  <c:v>54175</c:v>
                </c:pt>
                <c:pt idx="9">
                  <c:v>58468</c:v>
                </c:pt>
                <c:pt idx="10">
                  <c:v>45477</c:v>
                </c:pt>
                <c:pt idx="11">
                  <c:v>44153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40163</c:v>
                </c:pt>
                <c:pt idx="1">
                  <c:v>39065</c:v>
                </c:pt>
                <c:pt idx="2">
                  <c:v>51684</c:v>
                </c:pt>
                <c:pt idx="3">
                  <c:v>51597</c:v>
                </c:pt>
                <c:pt idx="4">
                  <c:v>55000</c:v>
                </c:pt>
                <c:pt idx="5">
                  <c:v>54672</c:v>
                </c:pt>
                <c:pt idx="6">
                  <c:v>58408</c:v>
                </c:pt>
                <c:pt idx="7">
                  <c:v>59518</c:v>
                </c:pt>
                <c:pt idx="8">
                  <c:v>58584</c:v>
                </c:pt>
                <c:pt idx="9">
                  <c:v>56019</c:v>
                </c:pt>
                <c:pt idx="10">
                  <c:v>45707</c:v>
                </c:pt>
                <c:pt idx="11">
                  <c:v>44513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24480"/>
        <c:axId val="490610688"/>
      </c:lineChart>
      <c:catAx>
        <c:axId val="33512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0610688"/>
        <c:crosses val="autoZero"/>
        <c:auto val="1"/>
        <c:lblAlgn val="ctr"/>
        <c:lblOffset val="100"/>
        <c:noMultiLvlLbl val="0"/>
      </c:catAx>
      <c:valAx>
        <c:axId val="490610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5124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4954426392"/>
          <c:y val="0.16089328746336218"/>
          <c:w val="0.37819205873287198"/>
          <c:h val="6.994379947720723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47725424098351E-2"/>
          <c:y val="0.28314166666666668"/>
          <c:w val="0.91366523274047617"/>
          <c:h val="0.444718402777777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  <c:pt idx="6">
                  <c:v>24755</c:v>
                </c:pt>
                <c:pt idx="7">
                  <c:v>30409</c:v>
                </c:pt>
                <c:pt idx="8">
                  <c:v>16840</c:v>
                </c:pt>
                <c:pt idx="9">
                  <c:v>11732</c:v>
                </c:pt>
                <c:pt idx="10">
                  <c:v>6697</c:v>
                </c:pt>
                <c:pt idx="11">
                  <c:v>8116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5882</c:v>
                </c:pt>
                <c:pt idx="1">
                  <c:v>5992</c:v>
                </c:pt>
                <c:pt idx="2">
                  <c:v>14936</c:v>
                </c:pt>
                <c:pt idx="3">
                  <c:v>10266</c:v>
                </c:pt>
                <c:pt idx="4">
                  <c:v>14701</c:v>
                </c:pt>
                <c:pt idx="5">
                  <c:v>19913</c:v>
                </c:pt>
                <c:pt idx="6">
                  <c:v>21673</c:v>
                </c:pt>
                <c:pt idx="7">
                  <c:v>29544</c:v>
                </c:pt>
                <c:pt idx="8">
                  <c:v>15560</c:v>
                </c:pt>
                <c:pt idx="9">
                  <c:v>9700</c:v>
                </c:pt>
                <c:pt idx="10">
                  <c:v>7054</c:v>
                </c:pt>
                <c:pt idx="11">
                  <c:v>8439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23968"/>
        <c:axId val="497818368"/>
      </c:lineChart>
      <c:catAx>
        <c:axId val="33512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7818368"/>
        <c:crosses val="autoZero"/>
        <c:auto val="1"/>
        <c:lblAlgn val="ctr"/>
        <c:lblOffset val="100"/>
        <c:noMultiLvlLbl val="0"/>
      </c:catAx>
      <c:valAx>
        <c:axId val="49781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5123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245239583333333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942151554727162E-2"/>
          <c:y val="0.19449344004079488"/>
          <c:w val="0.89272606624655015"/>
          <c:h val="0.51923212122480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  <c:pt idx="6">
                  <c:v>6239</c:v>
                </c:pt>
                <c:pt idx="7">
                  <c:v>6819</c:v>
                </c:pt>
                <c:pt idx="8">
                  <c:v>6854</c:v>
                </c:pt>
                <c:pt idx="9">
                  <c:v>6876</c:v>
                </c:pt>
                <c:pt idx="10">
                  <c:v>7752</c:v>
                </c:pt>
                <c:pt idx="11">
                  <c:v>5245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6165</c:v>
                </c:pt>
                <c:pt idx="1">
                  <c:v>5701</c:v>
                </c:pt>
                <c:pt idx="2">
                  <c:v>7088</c:v>
                </c:pt>
                <c:pt idx="3">
                  <c:v>5799</c:v>
                </c:pt>
                <c:pt idx="4">
                  <c:v>5589</c:v>
                </c:pt>
                <c:pt idx="5">
                  <c:v>5322</c:v>
                </c:pt>
                <c:pt idx="6">
                  <c:v>5224</c:v>
                </c:pt>
                <c:pt idx="7">
                  <c:v>6171</c:v>
                </c:pt>
                <c:pt idx="8">
                  <c:v>5900</c:v>
                </c:pt>
                <c:pt idx="9">
                  <c:v>6360</c:v>
                </c:pt>
                <c:pt idx="10">
                  <c:v>9445</c:v>
                </c:pt>
                <c:pt idx="11">
                  <c:v>6746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252928"/>
        <c:axId val="479257728"/>
      </c:lineChart>
      <c:catAx>
        <c:axId val="40825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79257728"/>
        <c:crosses val="autoZero"/>
        <c:auto val="1"/>
        <c:lblAlgn val="ctr"/>
        <c:lblOffset val="100"/>
        <c:noMultiLvlLbl val="0"/>
      </c:catAx>
      <c:valAx>
        <c:axId val="479257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08252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615872291325909"/>
          <c:y val="0.1694100208067676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115290200375433E-2"/>
          <c:y val="0.20353531652763862"/>
          <c:w val="0.90804746494066879"/>
          <c:h val="0.5322389660673898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  <c:pt idx="6">
                  <c:v>2185</c:v>
                </c:pt>
                <c:pt idx="7">
                  <c:v>396</c:v>
                </c:pt>
                <c:pt idx="8">
                  <c:v>727</c:v>
                </c:pt>
                <c:pt idx="9">
                  <c:v>2939</c:v>
                </c:pt>
                <c:pt idx="10">
                  <c:v>4165</c:v>
                </c:pt>
                <c:pt idx="11">
                  <c:v>4679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5244</c:v>
                </c:pt>
                <c:pt idx="1">
                  <c:v>5006</c:v>
                </c:pt>
                <c:pt idx="2">
                  <c:v>5357</c:v>
                </c:pt>
                <c:pt idx="3">
                  <c:v>3255</c:v>
                </c:pt>
                <c:pt idx="4">
                  <c:v>960</c:v>
                </c:pt>
                <c:pt idx="5">
                  <c:v>990</c:v>
                </c:pt>
                <c:pt idx="6">
                  <c:v>1513</c:v>
                </c:pt>
                <c:pt idx="7">
                  <c:v>1005</c:v>
                </c:pt>
                <c:pt idx="8">
                  <c:v>864</c:v>
                </c:pt>
                <c:pt idx="9">
                  <c:v>3492</c:v>
                </c:pt>
                <c:pt idx="10">
                  <c:v>5113</c:v>
                </c:pt>
                <c:pt idx="11">
                  <c:v>5534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255488"/>
        <c:axId val="479263488"/>
      </c:lineChart>
      <c:catAx>
        <c:axId val="40825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79263488"/>
        <c:crosses val="autoZero"/>
        <c:auto val="1"/>
        <c:lblAlgn val="ctr"/>
        <c:lblOffset val="100"/>
        <c:noMultiLvlLbl val="0"/>
      </c:catAx>
      <c:valAx>
        <c:axId val="479263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08255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727"/>
          <c:y val="0.228933680555555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98300292849246E-2"/>
          <c:y val="0.17633023310398133"/>
          <c:w val="0.92460169970715078"/>
          <c:h val="0.5594441248245316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  <c:pt idx="6">
                  <c:v>50</c:v>
                </c:pt>
                <c:pt idx="7">
                  <c:v>33</c:v>
                </c:pt>
                <c:pt idx="8">
                  <c:v>222</c:v>
                </c:pt>
                <c:pt idx="9">
                  <c:v>3666</c:v>
                </c:pt>
                <c:pt idx="10">
                  <c:v>6189</c:v>
                </c:pt>
                <c:pt idx="11">
                  <c:v>6299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6159</c:v>
                </c:pt>
                <c:pt idx="1">
                  <c:v>6798</c:v>
                </c:pt>
                <c:pt idx="2">
                  <c:v>6974</c:v>
                </c:pt>
                <c:pt idx="3">
                  <c:v>2368</c:v>
                </c:pt>
                <c:pt idx="4">
                  <c:v>440</c:v>
                </c:pt>
                <c:pt idx="5">
                  <c:v>95</c:v>
                </c:pt>
                <c:pt idx="6">
                  <c:v>66</c:v>
                </c:pt>
                <c:pt idx="7">
                  <c:v>118</c:v>
                </c:pt>
                <c:pt idx="8">
                  <c:v>111</c:v>
                </c:pt>
                <c:pt idx="9">
                  <c:v>3452</c:v>
                </c:pt>
                <c:pt idx="10">
                  <c:v>7144</c:v>
                </c:pt>
                <c:pt idx="11">
                  <c:v>7236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560896"/>
        <c:axId val="491818944"/>
      </c:lineChart>
      <c:catAx>
        <c:axId val="41256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91818944"/>
        <c:crosses val="autoZero"/>
        <c:auto val="1"/>
        <c:lblAlgn val="ctr"/>
        <c:lblOffset val="100"/>
        <c:noMultiLvlLbl val="0"/>
      </c:catAx>
      <c:valAx>
        <c:axId val="491818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2560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28933680555555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512032885841431E-2"/>
          <c:y val="0.17508252613026487"/>
          <c:w val="0.90292732547187582"/>
          <c:h val="0.5570222694144076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  <c:pt idx="6">
                  <c:v>1283</c:v>
                </c:pt>
                <c:pt idx="7">
                  <c:v>431</c:v>
                </c:pt>
                <c:pt idx="8">
                  <c:v>1067</c:v>
                </c:pt>
                <c:pt idx="9">
                  <c:v>5235</c:v>
                </c:pt>
                <c:pt idx="10">
                  <c:v>9086</c:v>
                </c:pt>
                <c:pt idx="11">
                  <c:v>6839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8133</c:v>
                </c:pt>
                <c:pt idx="1">
                  <c:v>8657</c:v>
                </c:pt>
                <c:pt idx="2">
                  <c:v>9617</c:v>
                </c:pt>
                <c:pt idx="3">
                  <c:v>2503</c:v>
                </c:pt>
                <c:pt idx="4">
                  <c:v>1270</c:v>
                </c:pt>
                <c:pt idx="5">
                  <c:v>732</c:v>
                </c:pt>
                <c:pt idx="6">
                  <c:v>1930</c:v>
                </c:pt>
                <c:pt idx="7">
                  <c:v>705</c:v>
                </c:pt>
                <c:pt idx="8">
                  <c:v>759</c:v>
                </c:pt>
                <c:pt idx="9">
                  <c:v>6454</c:v>
                </c:pt>
                <c:pt idx="10">
                  <c:v>11415</c:v>
                </c:pt>
                <c:pt idx="11">
                  <c:v>9065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583552"/>
        <c:axId val="491906176"/>
      </c:lineChart>
      <c:catAx>
        <c:axId val="4265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91906176"/>
        <c:crosses val="autoZero"/>
        <c:auto val="1"/>
        <c:lblAlgn val="ctr"/>
        <c:lblOffset val="100"/>
        <c:noMultiLvlLbl val="0"/>
      </c:catAx>
      <c:valAx>
        <c:axId val="491906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2658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77728800646331"/>
          <c:y val="0.1738921273322209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007082448027343E-2"/>
          <c:y val="0.17208637976535882"/>
          <c:w val="0.87515077282006415"/>
          <c:h val="0.5645930833372053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  <c:pt idx="6">
                  <c:v>700</c:v>
                </c:pt>
                <c:pt idx="7">
                  <c:v>169</c:v>
                </c:pt>
                <c:pt idx="8">
                  <c:v>356</c:v>
                </c:pt>
                <c:pt idx="9">
                  <c:v>6652</c:v>
                </c:pt>
                <c:pt idx="10">
                  <c:v>10548</c:v>
                </c:pt>
                <c:pt idx="11">
                  <c:v>10754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11616</c:v>
                </c:pt>
                <c:pt idx="1">
                  <c:v>10751</c:v>
                </c:pt>
                <c:pt idx="2">
                  <c:v>11951</c:v>
                </c:pt>
                <c:pt idx="3">
                  <c:v>5652</c:v>
                </c:pt>
                <c:pt idx="4">
                  <c:v>641</c:v>
                </c:pt>
                <c:pt idx="5">
                  <c:v>463</c:v>
                </c:pt>
                <c:pt idx="6">
                  <c:v>601</c:v>
                </c:pt>
                <c:pt idx="7">
                  <c:v>529</c:v>
                </c:pt>
                <c:pt idx="8">
                  <c:v>484</c:v>
                </c:pt>
                <c:pt idx="9">
                  <c:v>7716</c:v>
                </c:pt>
                <c:pt idx="10">
                  <c:v>12215</c:v>
                </c:pt>
                <c:pt idx="11">
                  <c:v>15242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55936"/>
        <c:axId val="491911360"/>
      </c:lineChart>
      <c:catAx>
        <c:axId val="43325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91911360"/>
        <c:crosses val="autoZero"/>
        <c:auto val="1"/>
        <c:lblAlgn val="ctr"/>
        <c:lblOffset val="100"/>
        <c:noMultiLvlLbl val="0"/>
      </c:catAx>
      <c:valAx>
        <c:axId val="49191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33255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96"/>
          <c:y val="0.234852083333333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58759261372526E-2"/>
          <c:y val="0.23024006506228978"/>
          <c:w val="0.90346143930076372"/>
          <c:h val="0.5064392443902259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  <c:pt idx="6">
                  <c:v>2798</c:v>
                </c:pt>
                <c:pt idx="7">
                  <c:v>4167</c:v>
                </c:pt>
                <c:pt idx="8">
                  <c:v>2494</c:v>
                </c:pt>
                <c:pt idx="9">
                  <c:v>2146</c:v>
                </c:pt>
                <c:pt idx="10">
                  <c:v>1830</c:v>
                </c:pt>
                <c:pt idx="11">
                  <c:v>1973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1894</c:v>
                </c:pt>
                <c:pt idx="1">
                  <c:v>2182</c:v>
                </c:pt>
                <c:pt idx="2">
                  <c:v>2934</c:v>
                </c:pt>
                <c:pt idx="3">
                  <c:v>3358</c:v>
                </c:pt>
                <c:pt idx="4">
                  <c:v>2820</c:v>
                </c:pt>
                <c:pt idx="5">
                  <c:v>2266</c:v>
                </c:pt>
                <c:pt idx="6">
                  <c:v>2344</c:v>
                </c:pt>
                <c:pt idx="7">
                  <c:v>3597</c:v>
                </c:pt>
                <c:pt idx="8">
                  <c:v>2472</c:v>
                </c:pt>
                <c:pt idx="9">
                  <c:v>2735</c:v>
                </c:pt>
                <c:pt idx="10">
                  <c:v>1576</c:v>
                </c:pt>
                <c:pt idx="11">
                  <c:v>1882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57472"/>
        <c:axId val="492416384"/>
      </c:lineChart>
      <c:catAx>
        <c:axId val="43325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92416384"/>
        <c:crosses val="autoZero"/>
        <c:auto val="1"/>
        <c:lblAlgn val="ctr"/>
        <c:lblOffset val="100"/>
        <c:noMultiLvlLbl val="0"/>
      </c:catAx>
      <c:valAx>
        <c:axId val="492416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33257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4502812751"/>
          <c:y val="0.1471593656426749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42549480981129"/>
          <c:y val="0.25671023355583095"/>
          <c:w val="0.82908925199041272"/>
          <c:h val="0.60629867967012396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tip'!$B$118,'tab. Turistas alojados tip'!$B$105,'tab.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tip'!$C$118,'tab. Turistas alojados tip'!$C$105,'tab. Turistas alojados tip'!$C$92,'tab. Turistas alojados tip'!$C$79,'tab. Turistas alojados tip'!$C$66,'tab. Turistas alojados tip'!$C$53,'tab. Turistas alojados tip'!$C$40,'tab. Turistas alojados tip'!$C$27)</c:f>
              <c:numCache>
                <c:formatCode>#,##0</c:formatCode>
                <c:ptCount val="8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  <c:pt idx="6">
                  <c:v>685210</c:v>
                </c:pt>
                <c:pt idx="7">
                  <c:v>696594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tip'!$B$118,'tab. Turistas alojados tip'!$B$105,'tab.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tip'!$E$118,'tab. Turistas alojados tip'!$E$105,'tab. Turistas alojados tip'!$E$92,'tab. Turistas alojados tip'!$E$79,'tab. Turistas alojados tip'!$E$66,'tab. Turistas alojados tip'!$E$53,'tab. Turistas alojados tip'!$E$40,'tab. Turistas alojados tip'!$E$27)</c:f>
              <c:numCache>
                <c:formatCode>#,##0</c:formatCode>
                <c:ptCount val="8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  <c:pt idx="7">
                  <c:v>723619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tip'!$B$118,'tab. Turistas alojados tip'!$B$105,'tab.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tip'!$G$118,'tab. Turistas alojados tip'!$G$105,'tab. Turistas alojados tip'!$G$92,'tab. Turistas alojados tip'!$G$79,'tab. Turistas alojados tip'!$G$66,'tab. Turistas alojados tip'!$G$53,'tab. Turistas alojados tip'!$G$40,'tab. Turistas alojados tip'!$G$27)</c:f>
              <c:numCache>
                <c:formatCode>#,##0</c:formatCode>
                <c:ptCount val="8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  <c:pt idx="6">
                  <c:v>1402284</c:v>
                </c:pt>
                <c:pt idx="7">
                  <c:v>1420213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309056"/>
        <c:axId val="468317824"/>
      </c:lineChart>
      <c:catAx>
        <c:axId val="28330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8317824"/>
        <c:crosses val="autoZero"/>
        <c:auto val="1"/>
        <c:lblAlgn val="ctr"/>
        <c:lblOffset val="100"/>
        <c:tickLblSkip val="1"/>
        <c:noMultiLvlLbl val="0"/>
      </c:catAx>
      <c:valAx>
        <c:axId val="46831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3309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74473996373089E-2"/>
          <c:y val="0.21914794758371098"/>
          <c:w val="0.90727544083175116"/>
          <c:h val="0.5175315786960572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  <c:pt idx="6">
                  <c:v>7578</c:v>
                </c:pt>
                <c:pt idx="7">
                  <c:v>7082</c:v>
                </c:pt>
                <c:pt idx="8">
                  <c:v>5368</c:v>
                </c:pt>
                <c:pt idx="9">
                  <c:v>6081</c:v>
                </c:pt>
                <c:pt idx="10">
                  <c:v>4674</c:v>
                </c:pt>
                <c:pt idx="11">
                  <c:v>4642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4308</c:v>
                </c:pt>
                <c:pt idx="1">
                  <c:v>4743</c:v>
                </c:pt>
                <c:pt idx="2">
                  <c:v>4748</c:v>
                </c:pt>
                <c:pt idx="3">
                  <c:v>5562</c:v>
                </c:pt>
                <c:pt idx="4">
                  <c:v>4592</c:v>
                </c:pt>
                <c:pt idx="5">
                  <c:v>3900</c:v>
                </c:pt>
                <c:pt idx="6">
                  <c:v>7513</c:v>
                </c:pt>
                <c:pt idx="7">
                  <c:v>5921</c:v>
                </c:pt>
                <c:pt idx="8">
                  <c:v>4687</c:v>
                </c:pt>
                <c:pt idx="9">
                  <c:v>5143</c:v>
                </c:pt>
                <c:pt idx="10">
                  <c:v>4493</c:v>
                </c:pt>
                <c:pt idx="11">
                  <c:v>4334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22944"/>
        <c:axId val="494600768"/>
      </c:lineChart>
      <c:catAx>
        <c:axId val="33512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94600768"/>
        <c:crosses val="autoZero"/>
        <c:auto val="1"/>
        <c:lblAlgn val="ctr"/>
        <c:lblOffset val="100"/>
        <c:noMultiLvlLbl val="0"/>
      </c:catAx>
      <c:valAx>
        <c:axId val="494600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35122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84908957"/>
          <c:y val="0.13714801859522094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10579100751131E-2"/>
          <c:y val="0.20557780955563137"/>
          <c:w val="0.89691441488935464"/>
          <c:h val="0.5222824258213376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  <c:pt idx="6">
                  <c:v>5286</c:v>
                </c:pt>
                <c:pt idx="7">
                  <c:v>5286</c:v>
                </c:pt>
                <c:pt idx="8">
                  <c:v>5035</c:v>
                </c:pt>
                <c:pt idx="9">
                  <c:v>4632</c:v>
                </c:pt>
                <c:pt idx="10">
                  <c:v>4660</c:v>
                </c:pt>
                <c:pt idx="11">
                  <c:v>4589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4506</c:v>
                </c:pt>
                <c:pt idx="1">
                  <c:v>4072</c:v>
                </c:pt>
                <c:pt idx="2">
                  <c:v>4749</c:v>
                </c:pt>
                <c:pt idx="3">
                  <c:v>4043</c:v>
                </c:pt>
                <c:pt idx="4">
                  <c:v>4165</c:v>
                </c:pt>
                <c:pt idx="5">
                  <c:v>4082</c:v>
                </c:pt>
                <c:pt idx="6">
                  <c:v>5324</c:v>
                </c:pt>
                <c:pt idx="7">
                  <c:v>4410</c:v>
                </c:pt>
                <c:pt idx="8">
                  <c:v>4162</c:v>
                </c:pt>
                <c:pt idx="9">
                  <c:v>3820</c:v>
                </c:pt>
                <c:pt idx="10">
                  <c:v>4463</c:v>
                </c:pt>
                <c:pt idx="11">
                  <c:v>4598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91168"/>
        <c:axId val="494605952"/>
      </c:lineChart>
      <c:catAx>
        <c:axId val="44039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94605952"/>
        <c:crosses val="autoZero"/>
        <c:auto val="1"/>
        <c:lblAlgn val="ctr"/>
        <c:lblOffset val="100"/>
        <c:noMultiLvlLbl val="0"/>
      </c:catAx>
      <c:valAx>
        <c:axId val="49460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40391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08388968786511"/>
          <c:y val="0.1480453130303715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105532263012574E-2"/>
          <c:y val="0.21763111980944574"/>
          <c:w val="0.90391451068616424"/>
          <c:h val="0.5294967608817684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  <c:pt idx="6">
                  <c:v>3072</c:v>
                </c:pt>
                <c:pt idx="7">
                  <c:v>6353</c:v>
                </c:pt>
                <c:pt idx="8">
                  <c:v>2532</c:v>
                </c:pt>
                <c:pt idx="9">
                  <c:v>2706</c:v>
                </c:pt>
                <c:pt idx="10">
                  <c:v>2317</c:v>
                </c:pt>
                <c:pt idx="11">
                  <c:v>2441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3921</c:v>
                </c:pt>
                <c:pt idx="1">
                  <c:v>3067</c:v>
                </c:pt>
                <c:pt idx="2">
                  <c:v>2160</c:v>
                </c:pt>
                <c:pt idx="3">
                  <c:v>2569</c:v>
                </c:pt>
                <c:pt idx="4">
                  <c:v>1657</c:v>
                </c:pt>
                <c:pt idx="5">
                  <c:v>1903</c:v>
                </c:pt>
                <c:pt idx="6">
                  <c:v>3172</c:v>
                </c:pt>
                <c:pt idx="7">
                  <c:v>6047</c:v>
                </c:pt>
                <c:pt idx="8">
                  <c:v>3153</c:v>
                </c:pt>
                <c:pt idx="9">
                  <c:v>3136</c:v>
                </c:pt>
                <c:pt idx="10">
                  <c:v>2980</c:v>
                </c:pt>
                <c:pt idx="11">
                  <c:v>3176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93216"/>
        <c:axId val="498748224"/>
      </c:lineChart>
      <c:catAx>
        <c:axId val="44039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98748224"/>
        <c:crosses val="autoZero"/>
        <c:auto val="1"/>
        <c:lblAlgn val="ctr"/>
        <c:lblOffset val="100"/>
        <c:noMultiLvlLbl val="0"/>
      </c:catAx>
      <c:valAx>
        <c:axId val="498748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40393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0193953026"/>
          <c:y val="0.156112451261511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72674532188336E-2"/>
          <c:y val="0.20508850637856316"/>
          <c:w val="0.90804746494066879"/>
          <c:h val="0.5227714704266618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  <c:pt idx="6">
                  <c:v>3773</c:v>
                </c:pt>
                <c:pt idx="7">
                  <c:v>3431</c:v>
                </c:pt>
                <c:pt idx="8">
                  <c:v>3222</c:v>
                </c:pt>
                <c:pt idx="9">
                  <c:v>3003</c:v>
                </c:pt>
                <c:pt idx="10">
                  <c:v>2819</c:v>
                </c:pt>
                <c:pt idx="11">
                  <c:v>2028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2834</c:v>
                </c:pt>
                <c:pt idx="1">
                  <c:v>2023</c:v>
                </c:pt>
                <c:pt idx="2">
                  <c:v>2979</c:v>
                </c:pt>
                <c:pt idx="3">
                  <c:v>3596</c:v>
                </c:pt>
                <c:pt idx="4">
                  <c:v>3682</c:v>
                </c:pt>
                <c:pt idx="5">
                  <c:v>4731</c:v>
                </c:pt>
                <c:pt idx="6">
                  <c:v>5792</c:v>
                </c:pt>
                <c:pt idx="7">
                  <c:v>4733</c:v>
                </c:pt>
                <c:pt idx="8">
                  <c:v>4350</c:v>
                </c:pt>
                <c:pt idx="9">
                  <c:v>3699</c:v>
                </c:pt>
                <c:pt idx="10">
                  <c:v>3001</c:v>
                </c:pt>
                <c:pt idx="11">
                  <c:v>2747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651648"/>
        <c:axId val="495706112"/>
      </c:lineChart>
      <c:catAx>
        <c:axId val="46665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95706112"/>
        <c:crosses val="autoZero"/>
        <c:auto val="1"/>
        <c:lblAlgn val="ctr"/>
        <c:lblOffset val="100"/>
        <c:noMultiLvlLbl val="0"/>
      </c:catAx>
      <c:valAx>
        <c:axId val="495706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66651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5323497183"/>
          <c:y val="0.1596075199902337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71149796555499E-2"/>
          <c:y val="0.23873403413312938"/>
          <c:w val="0.90474905628559199"/>
          <c:h val="0.4891261463837325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  <c:pt idx="6">
                  <c:v>2103</c:v>
                </c:pt>
                <c:pt idx="7">
                  <c:v>1783</c:v>
                </c:pt>
                <c:pt idx="8">
                  <c:v>1556</c:v>
                </c:pt>
                <c:pt idx="9">
                  <c:v>2018</c:v>
                </c:pt>
                <c:pt idx="10">
                  <c:v>1430</c:v>
                </c:pt>
                <c:pt idx="11">
                  <c:v>1345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1365</c:v>
                </c:pt>
                <c:pt idx="1">
                  <c:v>1319</c:v>
                </c:pt>
                <c:pt idx="2">
                  <c:v>1323</c:v>
                </c:pt>
                <c:pt idx="3">
                  <c:v>1439</c:v>
                </c:pt>
                <c:pt idx="4">
                  <c:v>1469</c:v>
                </c:pt>
                <c:pt idx="5">
                  <c:v>1517</c:v>
                </c:pt>
                <c:pt idx="6">
                  <c:v>1961</c:v>
                </c:pt>
                <c:pt idx="7">
                  <c:v>1890</c:v>
                </c:pt>
                <c:pt idx="8">
                  <c:v>2021</c:v>
                </c:pt>
                <c:pt idx="9">
                  <c:v>1860</c:v>
                </c:pt>
                <c:pt idx="10">
                  <c:v>1967</c:v>
                </c:pt>
                <c:pt idx="11">
                  <c:v>1820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92192"/>
        <c:axId val="495711296"/>
      </c:lineChart>
      <c:catAx>
        <c:axId val="44039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95711296"/>
        <c:crosses val="autoZero"/>
        <c:auto val="1"/>
        <c:lblAlgn val="ctr"/>
        <c:lblOffset val="100"/>
        <c:noMultiLvlLbl val="0"/>
      </c:catAx>
      <c:valAx>
        <c:axId val="49571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40392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37313581271864"/>
          <c:y val="0.1503178650698177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80668067064444E-2"/>
          <c:y val="0.25863509257697753"/>
          <c:w val="0.91528624388399893"/>
          <c:h val="0.4692251276962839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  <c:pt idx="6">
                  <c:v>3717</c:v>
                </c:pt>
                <c:pt idx="7">
                  <c:v>3390</c:v>
                </c:pt>
                <c:pt idx="8">
                  <c:v>3756</c:v>
                </c:pt>
                <c:pt idx="9">
                  <c:v>3279</c:v>
                </c:pt>
                <c:pt idx="10">
                  <c:v>2551</c:v>
                </c:pt>
                <c:pt idx="11">
                  <c:v>1897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2788</c:v>
                </c:pt>
                <c:pt idx="1">
                  <c:v>2798</c:v>
                </c:pt>
                <c:pt idx="2">
                  <c:v>3026</c:v>
                </c:pt>
                <c:pt idx="3">
                  <c:v>2987</c:v>
                </c:pt>
                <c:pt idx="4">
                  <c:v>3014</c:v>
                </c:pt>
                <c:pt idx="5">
                  <c:v>4183</c:v>
                </c:pt>
                <c:pt idx="6">
                  <c:v>3943</c:v>
                </c:pt>
                <c:pt idx="7">
                  <c:v>3684</c:v>
                </c:pt>
                <c:pt idx="8">
                  <c:v>4026</c:v>
                </c:pt>
                <c:pt idx="9">
                  <c:v>3383</c:v>
                </c:pt>
                <c:pt idx="10">
                  <c:v>2338</c:v>
                </c:pt>
                <c:pt idx="11">
                  <c:v>1838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895872"/>
        <c:axId val="521718592"/>
      </c:lineChart>
      <c:catAx>
        <c:axId val="46689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5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718592"/>
        <c:crosses val="autoZero"/>
        <c:auto val="1"/>
        <c:lblAlgn val="ctr"/>
        <c:lblOffset val="100"/>
        <c:noMultiLvlLbl val="0"/>
      </c:catAx>
      <c:valAx>
        <c:axId val="521718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66895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21961330120157"/>
          <c:y val="0.1603203426191381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546914225493298E-2"/>
          <c:y val="0.22238492234927468"/>
          <c:w val="0.90639705945353133"/>
          <c:h val="0.505475131540503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  <c:pt idx="6">
                  <c:v>1547</c:v>
                </c:pt>
                <c:pt idx="7">
                  <c:v>911</c:v>
                </c:pt>
                <c:pt idx="8">
                  <c:v>1086</c:v>
                </c:pt>
                <c:pt idx="9">
                  <c:v>1647</c:v>
                </c:pt>
                <c:pt idx="10">
                  <c:v>1018</c:v>
                </c:pt>
                <c:pt idx="11">
                  <c:v>817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736</c:v>
                </c:pt>
                <c:pt idx="1">
                  <c:v>758</c:v>
                </c:pt>
                <c:pt idx="2">
                  <c:v>820</c:v>
                </c:pt>
                <c:pt idx="3">
                  <c:v>1131</c:v>
                </c:pt>
                <c:pt idx="4">
                  <c:v>676</c:v>
                </c:pt>
                <c:pt idx="5">
                  <c:v>590</c:v>
                </c:pt>
                <c:pt idx="6">
                  <c:v>1233</c:v>
                </c:pt>
                <c:pt idx="7">
                  <c:v>662</c:v>
                </c:pt>
                <c:pt idx="8">
                  <c:v>997</c:v>
                </c:pt>
                <c:pt idx="9">
                  <c:v>1416</c:v>
                </c:pt>
                <c:pt idx="10">
                  <c:v>1069</c:v>
                </c:pt>
                <c:pt idx="11">
                  <c:v>877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897920"/>
        <c:axId val="521722624"/>
      </c:lineChart>
      <c:catAx>
        <c:axId val="46689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521722624"/>
        <c:crosses val="autoZero"/>
        <c:auto val="1"/>
        <c:lblAlgn val="ctr"/>
        <c:lblOffset val="100"/>
        <c:noMultiLvlLbl val="0"/>
      </c:catAx>
      <c:valAx>
        <c:axId val="521722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668979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1375682224"/>
          <c:y val="0.1502652036349379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6291880870263118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AÑO'!$N$9</c:f>
              <c:strCache>
                <c:ptCount val="1"/>
                <c:pt idx="0">
                  <c:v>2013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Irlanda</c:v>
                </c:pt>
                <c:pt idx="12">
                  <c:v>Italia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614930</c:v>
                </c:pt>
                <c:pt idx="1">
                  <c:v>218395</c:v>
                </c:pt>
                <c:pt idx="2">
                  <c:v>77861</c:v>
                </c:pt>
                <c:pt idx="3">
                  <c:v>61240</c:v>
                </c:pt>
                <c:pt idx="4">
                  <c:v>40961</c:v>
                </c:pt>
                <c:pt idx="5">
                  <c:v>38333</c:v>
                </c:pt>
                <c:pt idx="6">
                  <c:v>163660</c:v>
                </c:pt>
                <c:pt idx="7">
                  <c:v>75510</c:v>
                </c:pt>
                <c:pt idx="8">
                  <c:v>59944</c:v>
                </c:pt>
                <c:pt idx="9">
                  <c:v>52394</c:v>
                </c:pt>
                <c:pt idx="10">
                  <c:v>44167</c:v>
                </c:pt>
                <c:pt idx="11">
                  <c:v>38008</c:v>
                </c:pt>
                <c:pt idx="12">
                  <c:v>36941</c:v>
                </c:pt>
                <c:pt idx="13">
                  <c:v>30060</c:v>
                </c:pt>
                <c:pt idx="14">
                  <c:v>19951</c:v>
                </c:pt>
                <c:pt idx="15">
                  <c:v>10965</c:v>
                </c:pt>
                <c:pt idx="16">
                  <c:v>9569</c:v>
                </c:pt>
                <c:pt idx="17">
                  <c:v>22981</c:v>
                </c:pt>
                <c:pt idx="18">
                  <c:v>1992</c:v>
                </c:pt>
                <c:pt idx="19">
                  <c:v>2599</c:v>
                </c:pt>
                <c:pt idx="20">
                  <c:v>18147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78774784"/>
        <c:axId val="498734720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AÑO'!$O$9</c:f>
              <c:strCache>
                <c:ptCount val="1"/>
                <c:pt idx="0">
                  <c:v>var. 13/12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7034294266935646"/>
                  <c:y val="-1.0462553056912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9672024468015884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487603305785124"/>
                  <c:y val="-1.0462788453469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67524927152701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553133337671634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24059087655365394"/>
                  <c:y val="-1.046263033217796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4153995213408241"/>
                  <c:y val="-7.473252183509165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957759412304868"/>
                  <c:y val="-1.046302385002608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143098848181167"/>
                  <c:y val="-8.967549525375862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1753888201991287"/>
                  <c:y val="-1.04627481625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0755616291765183"/>
                  <c:y val="-1.0462394671427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0382001836547292"/>
                  <c:y val="-7.47445201805726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1155853452202773"/>
                  <c:y val="-1.195743889017125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8388899734640614E-2"/>
                  <c:y val="-7.47301678695234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2016080634548775E-2"/>
                  <c:y val="-1.195732119189280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7198036195888733E-2"/>
                  <c:y val="-8.96748070174115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0603240710613667E-2"/>
                  <c:y val="-1.046243535863433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5929256776787198"/>
                  <c:y val="-8.967834192866534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094054358907617"/>
                  <c:y val="-4.483245120435461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8154269972451724E-2"/>
                  <c:y val="-5.978484048528883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1.8426509264595797E-2</c:v>
                </c:pt>
                <c:pt idx="1">
                  <c:v>6.8390284470317739E-2</c:v>
                </c:pt>
                <c:pt idx="2">
                  <c:v>3.2707739240002649E-2</c:v>
                </c:pt>
                <c:pt idx="3">
                  <c:v>0.16552157280703425</c:v>
                </c:pt>
                <c:pt idx="4">
                  <c:v>3.6541235417668343E-2</c:v>
                </c:pt>
                <c:pt idx="5">
                  <c:v>3.7148268398268396E-2</c:v>
                </c:pt>
                <c:pt idx="6">
                  <c:v>-1.5211687967843647E-2</c:v>
                </c:pt>
                <c:pt idx="7">
                  <c:v>-4.7841218601835975E-2</c:v>
                </c:pt>
                <c:pt idx="8">
                  <c:v>-9.3570434887800161E-2</c:v>
                </c:pt>
                <c:pt idx="9">
                  <c:v>-2.4629074594634846E-2</c:v>
                </c:pt>
                <c:pt idx="10">
                  <c:v>0.36727238956134106</c:v>
                </c:pt>
                <c:pt idx="11">
                  <c:v>2.5995410986637872E-2</c:v>
                </c:pt>
                <c:pt idx="12">
                  <c:v>1.028305756871325E-2</c:v>
                </c:pt>
                <c:pt idx="13">
                  <c:v>-9.3240022925401955E-2</c:v>
                </c:pt>
                <c:pt idx="14">
                  <c:v>3.0101197852127219E-2</c:v>
                </c:pt>
                <c:pt idx="15">
                  <c:v>-5.8798283261802572E-2</c:v>
                </c:pt>
                <c:pt idx="16">
                  <c:v>1.4525021204410517E-2</c:v>
                </c:pt>
                <c:pt idx="17">
                  <c:v>-9.1121218113506028E-2</c:v>
                </c:pt>
                <c:pt idx="18">
                  <c:v>-0.14469729497638473</c:v>
                </c:pt>
                <c:pt idx="19">
                  <c:v>-0.12225599459642013</c:v>
                </c:pt>
                <c:pt idx="20">
                  <c:v>-2.6187281996243629E-2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AÑO'!$P$9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4279299798269005E-2"/>
                  <c:y val="1.04634946431394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9788797061524521E-2"/>
                  <c:y val="1.04634946431394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0.43298434812242953</c:v>
                </c:pt>
                <c:pt idx="1">
                  <c:v>0.15377622934024684</c:v>
                </c:pt>
                <c:pt idx="2">
                  <c:v>5.4823466620851941E-2</c:v>
                </c:pt>
                <c:pt idx="3">
                  <c:v>4.3120292519502355E-2</c:v>
                </c:pt>
                <c:pt idx="4">
                  <c:v>2.8841448430622731E-2</c:v>
                </c:pt>
                <c:pt idx="5">
                  <c:v>2.6991021769269822E-2</c:v>
                </c:pt>
                <c:pt idx="6">
                  <c:v>0.11523623569140685</c:v>
                </c:pt>
                <c:pt idx="7">
                  <c:v>5.3168081125859287E-2</c:v>
                </c:pt>
                <c:pt idx="8">
                  <c:v>4.2207753344040651E-2</c:v>
                </c:pt>
                <c:pt idx="9">
                  <c:v>3.6891649351188868E-2</c:v>
                </c:pt>
                <c:pt idx="10">
                  <c:v>3.1098856298315818E-2</c:v>
                </c:pt>
                <c:pt idx="11">
                  <c:v>2.6762182855670242E-2</c:v>
                </c:pt>
                <c:pt idx="12">
                  <c:v>2.6010887099329468E-2</c:v>
                </c:pt>
                <c:pt idx="13">
                  <c:v>2.1165839208625747E-2</c:v>
                </c:pt>
                <c:pt idx="14">
                  <c:v>1.4047892816077589E-2</c:v>
                </c:pt>
                <c:pt idx="15">
                  <c:v>7.7206728849827455E-3</c:v>
                </c:pt>
                <c:pt idx="16">
                  <c:v>6.7377217361057817E-3</c:v>
                </c:pt>
                <c:pt idx="17">
                  <c:v>1.6181375610559823E-2</c:v>
                </c:pt>
                <c:pt idx="18">
                  <c:v>1.402606510431886E-3</c:v>
                </c:pt>
                <c:pt idx="19">
                  <c:v>1.8300071890624858E-3</c:v>
                </c:pt>
                <c:pt idx="20">
                  <c:v>1.2777660815666383E-2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91402240"/>
        <c:axId val="498735296"/>
      </c:barChart>
      <c:catAx>
        <c:axId val="478774784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8734720"/>
        <c:crosses val="autoZero"/>
        <c:auto val="1"/>
        <c:lblAlgn val="ctr"/>
        <c:lblOffset val="100"/>
        <c:noMultiLvlLbl val="0"/>
      </c:catAx>
      <c:valAx>
        <c:axId val="49873472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78774784"/>
        <c:crosses val="autoZero"/>
        <c:crossBetween val="between"/>
      </c:valAx>
      <c:valAx>
        <c:axId val="49873529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91402240"/>
        <c:crosses val="autoZero"/>
        <c:crossBetween val="between"/>
      </c:valAx>
      <c:catAx>
        <c:axId val="491402240"/>
        <c:scaling>
          <c:orientation val="maxMin"/>
        </c:scaling>
        <c:delete val="1"/>
        <c:axPos val="r"/>
        <c:majorTickMark val="out"/>
        <c:minorTickMark val="none"/>
        <c:tickLblPos val="none"/>
        <c:crossAx val="49873529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105863381468459"/>
          <c:y val="9.8467545272786741E-2"/>
          <c:w val="0.75184865037626758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semestre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Rusia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266982</c:v>
                </c:pt>
                <c:pt idx="1">
                  <c:v>92120</c:v>
                </c:pt>
                <c:pt idx="2">
                  <c:v>32779</c:v>
                </c:pt>
                <c:pt idx="3">
                  <c:v>26113</c:v>
                </c:pt>
                <c:pt idx="4">
                  <c:v>16934</c:v>
                </c:pt>
                <c:pt idx="5">
                  <c:v>16294</c:v>
                </c:pt>
                <c:pt idx="6">
                  <c:v>61268</c:v>
                </c:pt>
                <c:pt idx="7">
                  <c:v>33070</c:v>
                </c:pt>
                <c:pt idx="8">
                  <c:v>21701</c:v>
                </c:pt>
                <c:pt idx="9">
                  <c:v>20840</c:v>
                </c:pt>
                <c:pt idx="10">
                  <c:v>17120</c:v>
                </c:pt>
                <c:pt idx="11">
                  <c:v>17717</c:v>
                </c:pt>
                <c:pt idx="12">
                  <c:v>16235</c:v>
                </c:pt>
                <c:pt idx="13">
                  <c:v>14504</c:v>
                </c:pt>
                <c:pt idx="14">
                  <c:v>9211</c:v>
                </c:pt>
                <c:pt idx="15">
                  <c:v>4418</c:v>
                </c:pt>
                <c:pt idx="16">
                  <c:v>3534</c:v>
                </c:pt>
                <c:pt idx="17">
                  <c:v>8132</c:v>
                </c:pt>
                <c:pt idx="18">
                  <c:v>1015</c:v>
                </c:pt>
                <c:pt idx="19">
                  <c:v>955</c:v>
                </c:pt>
                <c:pt idx="20">
                  <c:v>8323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83295744"/>
        <c:axId val="171673280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996179213760642"/>
                  <c:y val="-7.4676178562978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7827004096812613"/>
                  <c:y val="-1.1960018739742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5245038788970566"/>
                  <c:y val="-8.96724504099083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675247697358864"/>
                  <c:y val="-8.96547758536339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946407298718656"/>
                  <c:y val="-8.96748070174110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2951666327686906"/>
                  <c:y val="-1.0461923349926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27970407066275388"/>
                  <c:y val="-1.1958604775240916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4707557311793584"/>
                  <c:y val="-1.0461805519551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9990556992184094"/>
                  <c:y val="-1.046251250180280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1667141238341518"/>
                  <c:y val="-1.0463337314428943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1200409681262168"/>
                  <c:y val="-8.966066737239096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1862626027835081"/>
                  <c:y val="-8.96754952537580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7662230874277246"/>
                  <c:y val="-1.046369080555443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060236220472441"/>
                  <c:y val="-1.0462276841052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7318766888456287E-2"/>
                  <c:y val="-1.1962257516870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8.0945898829067026E-2"/>
                  <c:y val="-1.1957072980363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3508004765087023E-2"/>
                  <c:y val="-1.0463572975179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5478411831362407"/>
                  <c:y val="-1.195708579533611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9489932300897811E-2"/>
                  <c:y val="-8.9675985321163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4.7546561292384576E-2"/>
                  <c:y val="-1.046204118030215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0774181363860886E-2"/>
                  <c:y val="-8.9712512737464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Rusia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5.4781207035509413E-2</c:v>
                </c:pt>
                <c:pt idx="1">
                  <c:v>9.1210613598673301E-2</c:v>
                </c:pt>
                <c:pt idx="2">
                  <c:v>8.0994624542426535E-2</c:v>
                </c:pt>
                <c:pt idx="3">
                  <c:v>0.17335430240395416</c:v>
                </c:pt>
                <c:pt idx="4">
                  <c:v>5.5999002244948866E-2</c:v>
                </c:pt>
                <c:pt idx="5">
                  <c:v>3.0874351512084019E-2</c:v>
                </c:pt>
                <c:pt idx="6">
                  <c:v>-6.7429754330421018E-2</c:v>
                </c:pt>
                <c:pt idx="7">
                  <c:v>0.10369455661983112</c:v>
                </c:pt>
                <c:pt idx="8">
                  <c:v>-6.0969277369104284E-2</c:v>
                </c:pt>
                <c:pt idx="9">
                  <c:v>-3.2722209329310747E-2</c:v>
                </c:pt>
                <c:pt idx="10">
                  <c:v>0.40212940212940212</c:v>
                </c:pt>
                <c:pt idx="11">
                  <c:v>0.1074509313664208</c:v>
                </c:pt>
                <c:pt idx="12">
                  <c:v>-8.9047244978116932E-2</c:v>
                </c:pt>
                <c:pt idx="13">
                  <c:v>9.2827004219409287E-2</c:v>
                </c:pt>
                <c:pt idx="14">
                  <c:v>0.29495290313510475</c:v>
                </c:pt>
                <c:pt idx="15">
                  <c:v>0.11763217809258791</c:v>
                </c:pt>
                <c:pt idx="16">
                  <c:v>9.2088998763906055E-2</c:v>
                </c:pt>
                <c:pt idx="17">
                  <c:v>-0.13737138007849792</c:v>
                </c:pt>
                <c:pt idx="18">
                  <c:v>3.956478733926805E-3</c:v>
                </c:pt>
                <c:pt idx="19">
                  <c:v>-7.2765072765072769E-3</c:v>
                </c:pt>
                <c:pt idx="20">
                  <c:v>0.17027559055118111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0589243687712464E-2"/>
                  <c:y val="1.19601365701180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3478804079379414E-2"/>
                  <c:y val="1.04638086359295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Rusia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0.44709743864555512</c:v>
                </c:pt>
                <c:pt idx="1">
                  <c:v>0.15426738899262324</c:v>
                </c:pt>
                <c:pt idx="2">
                  <c:v>5.4892865216990848E-2</c:v>
                </c:pt>
                <c:pt idx="3">
                  <c:v>4.3729747381289305E-2</c:v>
                </c:pt>
                <c:pt idx="4">
                  <c:v>2.8358271441609659E-2</c:v>
                </c:pt>
                <c:pt idx="5">
                  <c:v>2.7286504952733423E-2</c:v>
                </c:pt>
                <c:pt idx="6">
                  <c:v>0.10260154568823318</c:v>
                </c:pt>
                <c:pt idx="7">
                  <c:v>5.5380184042401762E-2</c:v>
                </c:pt>
                <c:pt idx="8">
                  <c:v>3.6341257148598746E-2</c:v>
                </c:pt>
                <c:pt idx="9">
                  <c:v>3.4899396294032436E-2</c:v>
                </c:pt>
                <c:pt idx="10">
                  <c:v>2.8669753577439314E-2</c:v>
                </c:pt>
                <c:pt idx="11">
                  <c:v>2.9669510755344179E-2</c:v>
                </c:pt>
                <c:pt idx="12">
                  <c:v>2.7187701479540145E-2</c:v>
                </c:pt>
                <c:pt idx="13">
                  <c:v>2.4288908054157701E-2</c:v>
                </c:pt>
                <c:pt idx="14">
                  <c:v>1.5425064264123454E-2</c:v>
                </c:pt>
                <c:pt idx="15">
                  <c:v>7.3985380435237676E-3</c:v>
                </c:pt>
                <c:pt idx="16">
                  <c:v>5.9181605807634664E-3</c:v>
                </c:pt>
                <c:pt idx="17">
                  <c:v>1.3618132949283674E-2</c:v>
                </c:pt>
                <c:pt idx="18">
                  <c:v>1.6997546659521558E-3</c:v>
                </c:pt>
                <c:pt idx="19">
                  <c:v>1.5992765576200085E-3</c:v>
                </c:pt>
                <c:pt idx="20">
                  <c:v>1.3937988260807676E-2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92021760"/>
        <c:axId val="171673856"/>
      </c:barChart>
      <c:catAx>
        <c:axId val="483295744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1673280"/>
        <c:crosses val="autoZero"/>
        <c:auto val="1"/>
        <c:lblAlgn val="ctr"/>
        <c:lblOffset val="100"/>
        <c:noMultiLvlLbl val="0"/>
      </c:catAx>
      <c:valAx>
        <c:axId val="17167328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83295744"/>
        <c:crosses val="autoZero"/>
        <c:crossBetween val="between"/>
      </c:valAx>
      <c:valAx>
        <c:axId val="17167385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92021760"/>
        <c:crosses val="autoZero"/>
        <c:crossBetween val="between"/>
      </c:valAx>
      <c:catAx>
        <c:axId val="492021760"/>
        <c:scaling>
          <c:orientation val="maxMin"/>
        </c:scaling>
        <c:delete val="1"/>
        <c:axPos val="r"/>
        <c:majorTickMark val="out"/>
        <c:minorTickMark val="none"/>
        <c:tickLblPos val="none"/>
        <c:crossAx val="17167385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MENSUAL DE LOS TURISTAS ALOJADOS EN ARONA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20692777777777777"/>
          <c:w val="0.85866928678975785"/>
          <c:h val="0.57907661999915916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mensual'!$B$25,'Alojados evol mensual'!$B$24,'Alojados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mensual'!$C$27)</c:f>
              <c:numCache>
                <c:formatCode>#,##0_)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('Alojados evol mensual'!$B$25,'Alojados evol mensual'!$B$24,'Alojados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mensual'!$C$14)</c:f>
              <c:numCache>
                <c:formatCode>#,##0_)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mensual'!$B$25,'Alojados evol mensual'!$B$24,'Alojados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6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156928"/>
        <c:axId val="173511744"/>
      </c:lineChart>
      <c:catAx>
        <c:axId val="420156928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73511744"/>
        <c:crosses val="autoZero"/>
        <c:auto val="1"/>
        <c:lblAlgn val="ctr"/>
        <c:lblOffset val="100"/>
        <c:noMultiLvlLbl val="0"/>
      </c:catAx>
      <c:valAx>
        <c:axId val="173511744"/>
        <c:scaling>
          <c:orientation val="minMax"/>
          <c:min val="9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20156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semestre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1"/>
              <c:layout>
                <c:manualLayout>
                  <c:x val="6.240249609984399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2482139</c:v>
                </c:pt>
                <c:pt idx="1">
                  <c:v>1644300</c:v>
                </c:pt>
                <c:pt idx="2">
                  <c:v>837839</c:v>
                </c:pt>
                <c:pt idx="3">
                  <c:v>1962816</c:v>
                </c:pt>
                <c:pt idx="4">
                  <c:v>1227839</c:v>
                </c:pt>
                <c:pt idx="5">
                  <c:v>734977</c:v>
                </c:pt>
                <c:pt idx="6">
                  <c:v>712118</c:v>
                </c:pt>
                <c:pt idx="7">
                  <c:v>359505</c:v>
                </c:pt>
                <c:pt idx="8">
                  <c:v>352613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86413312"/>
        <c:axId val="468319552"/>
      </c:barChart>
      <c:catAx>
        <c:axId val="286413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831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831955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86413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7567436044743334"/>
          <c:w val="0.96494064388740464"/>
          <c:h val="0.696469196715217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semestre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5833482</c:v>
                </c:pt>
                <c:pt idx="1">
                  <c:v>2908688</c:v>
                </c:pt>
                <c:pt idx="2">
                  <c:v>2924794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 algn="ctr">
                  <a:defRPr lang="es-ES" sz="14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5604509</c:v>
                </c:pt>
                <c:pt idx="1">
                  <c:v>2761060</c:v>
                </c:pt>
                <c:pt idx="2">
                  <c:v>2843449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23432704"/>
        <c:axId val="176180608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4.0855140031000041E-2</c:v>
                </c:pt>
                <c:pt idx="1">
                  <c:v>5.3467871035037265E-2</c:v>
                </c:pt>
                <c:pt idx="2">
                  <c:v>2.8607863197124338E-2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3433216"/>
        <c:axId val="176181184"/>
      </c:barChart>
      <c:catAx>
        <c:axId val="42343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6180608"/>
        <c:crosses val="autoZero"/>
        <c:auto val="1"/>
        <c:lblAlgn val="ctr"/>
        <c:lblOffset val="100"/>
        <c:noMultiLvlLbl val="0"/>
      </c:catAx>
      <c:valAx>
        <c:axId val="17618060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23432704"/>
        <c:crosses val="autoZero"/>
        <c:crossBetween val="between"/>
      </c:valAx>
      <c:valAx>
        <c:axId val="17618118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23433216"/>
        <c:crosses val="max"/>
        <c:crossBetween val="between"/>
      </c:valAx>
      <c:catAx>
        <c:axId val="423433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61811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8498208028564959"/>
          <c:w val="0.96494064388740464"/>
          <c:h val="0.582237765964533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 tipolog y categ'!$E$6</c:f>
              <c:strCache>
                <c:ptCount val="1"/>
                <c:pt idx="0">
                  <c:v>I semestre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categ'!$E$10:$E$15,'Pernoctaciones  tipolog y categ'!$E$17)</c:f>
              <c:numCache>
                <c:formatCode>#,##0_)</c:formatCode>
                <c:ptCount val="6"/>
                <c:pt idx="0">
                  <c:v>5833482</c:v>
                </c:pt>
                <c:pt idx="1">
                  <c:v>2908688</c:v>
                </c:pt>
                <c:pt idx="2">
                  <c:v>2083476</c:v>
                </c:pt>
                <c:pt idx="3">
                  <c:v>767878</c:v>
                </c:pt>
                <c:pt idx="4">
                  <c:v>57334</c:v>
                </c:pt>
                <c:pt idx="5">
                  <c:v>2924794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categ'!$C$10:$C$15,'Pernoctaciones  tipolog y categ'!$C$17)</c:f>
              <c:numCache>
                <c:formatCode>#,##0_)</c:formatCode>
                <c:ptCount val="6"/>
                <c:pt idx="0">
                  <c:v>5604509</c:v>
                </c:pt>
                <c:pt idx="1">
                  <c:v>2761060</c:v>
                </c:pt>
                <c:pt idx="2">
                  <c:v>1931365</c:v>
                </c:pt>
                <c:pt idx="3">
                  <c:v>775534</c:v>
                </c:pt>
                <c:pt idx="4">
                  <c:v>54161</c:v>
                </c:pt>
                <c:pt idx="5">
                  <c:v>2843449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23670784"/>
        <c:axId val="171687936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4.1666666666666666E-3"/>
                  <c:y val="9.13705583756345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0833333333333715E-3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833333333333333E-3"/>
                  <c:y val="8.121827411167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0833333333333333E-3"/>
                  <c:y val="8.121827411167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1666666666666666E-3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5277601289623992E-16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categ'!$G$10:$G$15,'Pernoctaciones  tipolog y categ'!$G$17)</c:f>
              <c:numCache>
                <c:formatCode>0.0%</c:formatCode>
                <c:ptCount val="6"/>
                <c:pt idx="0">
                  <c:v>4.0855140031000041E-2</c:v>
                </c:pt>
                <c:pt idx="1">
                  <c:v>5.3467871035037265E-2</c:v>
                </c:pt>
                <c:pt idx="2">
                  <c:v>7.875828753239289E-2</c:v>
                </c:pt>
                <c:pt idx="3">
                  <c:v>-9.8719076146242465E-3</c:v>
                </c:pt>
                <c:pt idx="4">
                  <c:v>5.8584590387917503E-2</c:v>
                </c:pt>
                <c:pt idx="5">
                  <c:v>2.8607863197124338E-2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3673344"/>
        <c:axId val="176183488"/>
      </c:barChart>
      <c:catAx>
        <c:axId val="4236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1687936"/>
        <c:crosses val="autoZero"/>
        <c:auto val="1"/>
        <c:lblAlgn val="ctr"/>
        <c:lblOffset val="100"/>
        <c:noMultiLvlLbl val="0"/>
      </c:catAx>
      <c:valAx>
        <c:axId val="17168793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23670784"/>
        <c:crosses val="autoZero"/>
        <c:crossBetween val="between"/>
      </c:valAx>
      <c:valAx>
        <c:axId val="17618348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23673344"/>
        <c:crosses val="max"/>
        <c:crossBetween val="between"/>
      </c:valAx>
      <c:catAx>
        <c:axId val="42367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61834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PERNOCTACIONES EN ARONA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3790565415148909"/>
          <c:w val="0.85866928678975785"/>
          <c:h val="0.59879735246734256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mensual'!$B$25,'Pernoctacion mensual'!$B$24,'Pernoctacion mensual'!$B$23,'Pernoctacion mensual'!$B$22,'Pernoctacion mensual'!$B$21,'Pernoctacion mensual'!$B$20,'Pernoctacion mensual'!$B$19,'Pernoctacion mensual'!$B$18,'Pernoctacion mensual'!$B$17,'Pernoctacion mensual'!$B$16,'Pernoctacion mensual'!$B$15,'Pernoctacion mensual'!$B$14)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mensual'!$C$27)</c:f>
              <c:numCache>
                <c:formatCode>#,##0</c:formatCode>
                <c:ptCount val="12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  <c:pt idx="5">
                  <c:v>878416</c:v>
                </c:pt>
                <c:pt idx="6">
                  <c:v>1114407</c:v>
                </c:pt>
                <c:pt idx="7">
                  <c:v>1134278</c:v>
                </c:pt>
                <c:pt idx="8">
                  <c:v>928873</c:v>
                </c:pt>
                <c:pt idx="9">
                  <c:v>997520</c:v>
                </c:pt>
                <c:pt idx="10">
                  <c:v>982622</c:v>
                </c:pt>
                <c:pt idx="11">
                  <c:v>949974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('Pernoctacion mensual'!$B$25,'Pernoctacion mensual'!$B$24,'Pernoctacion mensual'!$B$23,'Pernoctacion mensual'!$B$22,'Pernoctacion mensual'!$B$21,'Pernoctacion mensual'!$B$20,'Pernoctacion mensual'!$B$19,'Pernoctacion mensual'!$B$18,'Pernoctacion mensual'!$B$17,'Pernoctacion mensual'!$B$16,'Pernoctacion mensual'!$B$15,'Pernoctacion mensual'!$B$14)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mensual'!$C$14)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('Pernoctacion mensual'!$B$25,'Pernoctacion mensual'!$B$24,'Pernoctacion mensual'!$B$23,'Pernoctacion mensual'!$B$22,'Pernoctacion mensual'!$B$21,'Pernoctacion mensual'!$B$20,'Pernoctacion mensual'!$B$19,'Pernoctacion mensual'!$B$18,'Pernoctacion mensual'!$B$17,'Pernoctacion mensual'!$B$16,'Pernoctacion mensual'!$B$15,'Pernoctacion mensual'!$B$14)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6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01440"/>
        <c:axId val="171692544"/>
      </c:lineChart>
      <c:catAx>
        <c:axId val="424701440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71692544"/>
        <c:crosses val="autoZero"/>
        <c:auto val="1"/>
        <c:lblAlgn val="ctr"/>
        <c:lblOffset val="100"/>
        <c:noMultiLvlLbl val="0"/>
      </c:catAx>
      <c:valAx>
        <c:axId val="171692544"/>
        <c:scaling>
          <c:orientation val="minMax"/>
          <c:min val="7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24701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145301890807755"/>
          <c:y val="0.1075144119721271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 horizontalDpi="1200" verticalDpi="1200"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82130430622548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semestre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69.094613185640455</c:v>
                </c:pt>
                <c:pt idx="1">
                  <c:v>80.286268222990671</c:v>
                </c:pt>
                <c:pt idx="2">
                  <c:v>60.682274486192412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65.73289627976682</c:v>
                </c:pt>
                <c:pt idx="1">
                  <c:v>78.300354882052901</c:v>
                </c:pt>
                <c:pt idx="2">
                  <c:v>56.869616939709722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29689856"/>
        <c:axId val="176319296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5.1142077956914944E-2</c:v>
                </c:pt>
                <c:pt idx="1">
                  <c:v>2.5362762964858065E-2</c:v>
                </c:pt>
                <c:pt idx="2">
                  <c:v>6.7042082427329897E-2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462464"/>
        <c:axId val="176319872"/>
      </c:barChart>
      <c:catAx>
        <c:axId val="42968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6319296"/>
        <c:crosses val="autoZero"/>
        <c:auto val="1"/>
        <c:lblAlgn val="ctr"/>
        <c:lblOffset val="100"/>
        <c:noMultiLvlLbl val="0"/>
      </c:catAx>
      <c:valAx>
        <c:axId val="17631929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29689856"/>
        <c:crosses val="autoZero"/>
        <c:crossBetween val="between"/>
      </c:valAx>
      <c:valAx>
        <c:axId val="17631987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30462464"/>
        <c:crosses val="max"/>
        <c:crossBetween val="between"/>
      </c:valAx>
      <c:catAx>
        <c:axId val="430462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6319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2617059523508118"/>
          <c:w val="0.95150474365431315"/>
          <c:h val="0.400344836316682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semestre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65.67687440250495</c:v>
                </c:pt>
                <c:pt idx="1">
                  <c:v>73.997659097733035</c:v>
                </c:pt>
                <c:pt idx="2">
                  <c:v>55.188542990560236</c:v>
                </c:pt>
                <c:pt idx="3">
                  <c:v>67.3942072342101</c:v>
                </c:pt>
                <c:pt idx="4">
                  <c:v>77.910866816834442</c:v>
                </c:pt>
                <c:pt idx="5">
                  <c:v>55.920461183688509</c:v>
                </c:pt>
                <c:pt idx="6">
                  <c:v>69.094613185640455</c:v>
                </c:pt>
                <c:pt idx="7">
                  <c:v>80.286268222990671</c:v>
                </c:pt>
                <c:pt idx="8">
                  <c:v>60.682274486192412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33199616"/>
        <c:axId val="176323328"/>
      </c:barChart>
      <c:catAx>
        <c:axId val="43319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632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632332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3319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LOS ESTABLECIMIENTOS ALOJATIVOS DE ARONA (%)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6349064857458854E-2"/>
          <c:y val="0.23783850548093249"/>
          <c:w val="0.96494064388740464"/>
          <c:h val="0.6397935168589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 y categoría'!$D$6</c:f>
              <c:strCache>
                <c:ptCount val="1"/>
                <c:pt idx="0">
                  <c:v>I semestre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categoría'!$D$10:$D$15,'IO tipología y categoría'!$D$17)</c:f>
              <c:numCache>
                <c:formatCode>#,##0.0_)</c:formatCode>
                <c:ptCount val="6"/>
                <c:pt idx="0">
                  <c:v>69.094613185640455</c:v>
                </c:pt>
                <c:pt idx="1">
                  <c:v>80.286268222990671</c:v>
                </c:pt>
                <c:pt idx="2">
                  <c:v>86.502721327660808</c:v>
                </c:pt>
                <c:pt idx="3">
                  <c:v>69.252691634064035</c:v>
                </c:pt>
                <c:pt idx="4">
                  <c:v>54.333178548752407</c:v>
                </c:pt>
                <c:pt idx="5">
                  <c:v>60.682274486192412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categoría'!$C$10:$C$15,'IO tipología y categoría'!$C$17)</c:f>
              <c:numCache>
                <c:formatCode>#,##0.0_)</c:formatCode>
                <c:ptCount val="6"/>
                <c:pt idx="0">
                  <c:v>65.73289627976682</c:v>
                </c:pt>
                <c:pt idx="1">
                  <c:v>78.300354882052901</c:v>
                </c:pt>
                <c:pt idx="2">
                  <c:v>83.539692021282804</c:v>
                </c:pt>
                <c:pt idx="3">
                  <c:v>64.966775563598929</c:v>
                </c:pt>
                <c:pt idx="4">
                  <c:v>51.326251149038598</c:v>
                </c:pt>
                <c:pt idx="5">
                  <c:v>56.869616939709722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33434112"/>
        <c:axId val="176163648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6.92456921145726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964360587002865E-3"/>
                  <c:y val="1.02691127803396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3.45973377368749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1928721174004195E-3"/>
                  <c:y val="7.00163118996314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categoría'!$E$10:$E$15,'IO tipología y categoría'!$E$17)</c:f>
              <c:numCache>
                <c:formatCode>0.0%</c:formatCode>
                <c:ptCount val="6"/>
                <c:pt idx="0">
                  <c:v>5.1142077956914944E-2</c:v>
                </c:pt>
                <c:pt idx="1">
                  <c:v>2.5362762964858065E-2</c:v>
                </c:pt>
                <c:pt idx="2">
                  <c:v>3.5468520827478534E-2</c:v>
                </c:pt>
                <c:pt idx="3">
                  <c:v>6.5970891017508304E-2</c:v>
                </c:pt>
                <c:pt idx="4">
                  <c:v>5.8584590387917634E-2</c:v>
                </c:pt>
                <c:pt idx="5">
                  <c:v>6.7042082427329897E-2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398400"/>
        <c:axId val="176164224"/>
      </c:barChart>
      <c:catAx>
        <c:axId val="43343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6163648"/>
        <c:crosses val="autoZero"/>
        <c:auto val="1"/>
        <c:lblAlgn val="ctr"/>
        <c:lblOffset val="100"/>
        <c:noMultiLvlLbl val="0"/>
      </c:catAx>
      <c:valAx>
        <c:axId val="17616364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33434112"/>
        <c:crosses val="autoZero"/>
        <c:crossBetween val="between"/>
      </c:valAx>
      <c:valAx>
        <c:axId val="17616422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39398400"/>
        <c:crosses val="max"/>
        <c:crossBetween val="between"/>
      </c:valAx>
      <c:catAx>
        <c:axId val="439398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61642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7069198897307647"/>
          <c:y val="0.1469032227749025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ARONA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5453673735568332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('IO evolución mensual'!$B$25,'IO evolución mensual'!$B$24,'IO evolución mensual'!$B$23,'IO evolución mensual'!$B$22,'IO evolución mensual'!$B$21,'IO evolución mensual'!$B$20,'IO evolución mensual'!$B$19,'IO evolución mensual'!$B$18,'IO evolución mensual'!$B$17,'IO evolución mensual'!$B$16,'IO evolución mensual'!$B$15,'IO evolución mensual'!$B$14)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mensual'!$C$27)</c:f>
              <c:numCache>
                <c:formatCode>#,##0.0</c:formatCode>
                <c:ptCount val="12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  <c:pt idx="4">
                  <c:v>51.413902864770513</c:v>
                </c:pt>
                <c:pt idx="5">
                  <c:v>60.130471985487901</c:v>
                </c:pt>
                <c:pt idx="6">
                  <c:v>76.252784878724341</c:v>
                </c:pt>
                <c:pt idx="7">
                  <c:v>77.612448886869601</c:v>
                </c:pt>
                <c:pt idx="8">
                  <c:v>65.676296736240744</c:v>
                </c:pt>
                <c:pt idx="9">
                  <c:v>68.254845825829449</c:v>
                </c:pt>
                <c:pt idx="10">
                  <c:v>69.476638950166858</c:v>
                </c:pt>
                <c:pt idx="11">
                  <c:v>65.001532709666478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('IO evolución mensual'!$B$25,'IO evolución mensual'!$B$24,'IO evolución mensual'!$B$23,'IO evolución mensual'!$B$22,'IO evolución mensual'!$B$21,'IO evolución mensual'!$B$20,'IO evolución mensual'!$B$19,'IO evolución mensual'!$B$18,'IO evolución mensual'!$B$17,'IO evolución mensual'!$B$16,'IO evolución mensual'!$B$15,'IO evolución mensual'!$B$14)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mensual'!$C$14)</c:f>
              <c:numCache>
                <c:formatCode>#,##0.0</c:formatCode>
                <c:ptCount val="12"/>
                <c:pt idx="0">
                  <c:v>71.478669246983131</c:v>
                </c:pt>
                <c:pt idx="1">
                  <c:v>72.937402575346781</c:v>
                </c:pt>
                <c:pt idx="2">
                  <c:v>72.101355487897578</c:v>
                </c:pt>
                <c:pt idx="3">
                  <c:v>62.529826349085042</c:v>
                </c:pt>
                <c:pt idx="4">
                  <c:v>55.372920099213445</c:v>
                </c:pt>
                <c:pt idx="5">
                  <c:v>60.399029139953861</c:v>
                </c:pt>
                <c:pt idx="6">
                  <c:v>75.642554695672374</c:v>
                </c:pt>
                <c:pt idx="7">
                  <c:v>78.201538747149357</c:v>
                </c:pt>
                <c:pt idx="8">
                  <c:v>68.561235107987002</c:v>
                </c:pt>
                <c:pt idx="9">
                  <c:v>68.849999999999994</c:v>
                </c:pt>
                <c:pt idx="10">
                  <c:v>72.66</c:v>
                </c:pt>
                <c:pt idx="11">
                  <c:v>69.290000000000006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('IO evolución mensual'!$B$25,'IO evolución mensual'!$B$24,'IO evolución mensual'!$B$23,'IO evolución mensual'!$B$22,'IO evolución mensual'!$B$21,'IO evolución mensual'!$B$20,'IO evolución mensual'!$B$19,'IO evolución mensual'!$B$18,'IO evolución mensual'!$B$17,'IO evolución mensual'!$B$16,'IO evolución mensual'!$B$15,'IO evolución mensual'!$B$14)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6"/>
                <c:pt idx="0">
                  <c:v>73.31</c:v>
                </c:pt>
                <c:pt idx="1">
                  <c:v>75.78</c:v>
                </c:pt>
                <c:pt idx="2">
                  <c:v>72.908896642104565</c:v>
                </c:pt>
                <c:pt idx="3">
                  <c:v>69.648479651266655</c:v>
                </c:pt>
                <c:pt idx="4">
                  <c:v>57.87</c:v>
                </c:pt>
                <c:pt idx="5">
                  <c:v>65.608318147711444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373632"/>
        <c:axId val="176693248"/>
      </c:lineChart>
      <c:catAx>
        <c:axId val="466373632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76693248"/>
        <c:crosses val="autoZero"/>
        <c:auto val="1"/>
        <c:lblAlgn val="ctr"/>
        <c:lblOffset val="100"/>
        <c:noMultiLvlLbl val="0"/>
      </c:catAx>
      <c:valAx>
        <c:axId val="176693248"/>
        <c:scaling>
          <c:orientation val="minMax"/>
          <c:min val="5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66373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9000494938132736"/>
          <c:w val="0.96494064388740464"/>
          <c:h val="0.687811923509561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semestre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8.1917350776135418</c:v>
                </c:pt>
                <c:pt idx="1">
                  <c:v>8.0908137578058721</c:v>
                </c:pt>
                <c:pt idx="2">
                  <c:v>8.2946289558240913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8.2862809746288963</c:v>
                </c:pt>
                <c:pt idx="1">
                  <c:v>8.2226285632601517</c:v>
                </c:pt>
                <c:pt idx="2">
                  <c:v>8.349039263356941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72905216"/>
        <c:axId val="176699584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-9.4545897015354541E-2</c:v>
                </c:pt>
                <c:pt idx="1">
                  <c:v>-0.13181480545427959</c:v>
                </c:pt>
                <c:pt idx="2">
                  <c:v>-5.44103075328497E-2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905728"/>
        <c:axId val="176700160"/>
      </c:barChart>
      <c:catAx>
        <c:axId val="47290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6699584"/>
        <c:crosses val="autoZero"/>
        <c:auto val="1"/>
        <c:lblAlgn val="ctr"/>
        <c:lblOffset val="100"/>
        <c:noMultiLvlLbl val="0"/>
      </c:catAx>
      <c:valAx>
        <c:axId val="17669958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72905216"/>
        <c:crosses val="autoZero"/>
        <c:crossBetween val="between"/>
      </c:valAx>
      <c:valAx>
        <c:axId val="176700160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72905728"/>
        <c:crosses val="max"/>
        <c:crossBetween val="between"/>
      </c:valAx>
      <c:catAx>
        <c:axId val="472905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67001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24104397246755E-3"/>
          <c:y val="0.24007318587251283"/>
          <c:w val="0.9847860749075632"/>
          <c:h val="0.386442317116999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semestre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7.7628017609005777</c:v>
                </c:pt>
                <c:pt idx="1">
                  <c:v>7.3621905978227815</c:v>
                </c:pt>
                <c:pt idx="2">
                  <c:v>8.5490207545841148</c:v>
                </c:pt>
                <c:pt idx="3">
                  <c:v>8.1091528701620526</c:v>
                </c:pt>
                <c:pt idx="4">
                  <c:v>7.8191782473109264</c:v>
                </c:pt>
                <c:pt idx="5">
                  <c:v>8.5935791188023565</c:v>
                </c:pt>
                <c:pt idx="6">
                  <c:v>8.1917350776135418</c:v>
                </c:pt>
                <c:pt idx="7">
                  <c:v>8.0908137578058721</c:v>
                </c:pt>
                <c:pt idx="8">
                  <c:v>8.2946289558240913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73202176"/>
        <c:axId val="311494912"/>
      </c:barChart>
      <c:catAx>
        <c:axId val="47320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149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149491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7320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DE LOS TURISTAS ALOJADOS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32561469450465036"/>
          <c:w val="0.96494064388740464"/>
          <c:h val="0.517916540920189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 y categoría'!$D$6</c:f>
              <c:strCache>
                <c:ptCount val="1"/>
                <c:pt idx="0">
                  <c:v>I semestre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categoría'!$B$10:$B$15,'EM tipología y categoría'!$B$17)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categoría'!$D$10:$D$15,'EM tipología y categoría'!$D$17)</c:f>
              <c:numCache>
                <c:formatCode>#,##0.00_)</c:formatCode>
                <c:ptCount val="6"/>
                <c:pt idx="0">
                  <c:v>8.1917350776135418</c:v>
                </c:pt>
                <c:pt idx="1">
                  <c:v>8.0908137578058721</c:v>
                </c:pt>
                <c:pt idx="2">
                  <c:v>8.3398419674808455</c:v>
                </c:pt>
                <c:pt idx="3">
                  <c:v>7.7001093027686691</c:v>
                </c:pt>
                <c:pt idx="4">
                  <c:v>5.7564257028112449</c:v>
                </c:pt>
                <c:pt idx="5">
                  <c:v>8.2946289558240913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categoría'!$B$10:$B$15,'EM tipología y categoría'!$B$17)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categoría'!$C$10:$C$15,'EM tipología y categoría'!$C$17)</c:f>
              <c:numCache>
                <c:formatCode>#,##0.00_)</c:formatCode>
                <c:ptCount val="6"/>
                <c:pt idx="0">
                  <c:v>8.2862809746288963</c:v>
                </c:pt>
                <c:pt idx="1">
                  <c:v>8.2226285632601517</c:v>
                </c:pt>
                <c:pt idx="2">
                  <c:v>8.3519569983610591</c:v>
                </c:pt>
                <c:pt idx="3">
                  <c:v>8.0963586252975315</c:v>
                </c:pt>
                <c:pt idx="4">
                  <c:v>6.1877070718610758</c:v>
                </c:pt>
                <c:pt idx="5">
                  <c:v>8.349039263356941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77232640"/>
        <c:axId val="311498944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Lbls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categoría'!$E$10:$E$15,'EM tipología y categoría'!$E$17)</c:f>
              <c:numCache>
                <c:formatCode>#,##0.00_)</c:formatCode>
                <c:ptCount val="6"/>
                <c:pt idx="0">
                  <c:v>-9.4545897015354541E-2</c:v>
                </c:pt>
                <c:pt idx="1">
                  <c:v>-0.13181480545427959</c:v>
                </c:pt>
                <c:pt idx="2">
                  <c:v>-1.2115030880213595E-2</c:v>
                </c:pt>
                <c:pt idx="3">
                  <c:v>-0.39624932252886236</c:v>
                </c:pt>
                <c:pt idx="4">
                  <c:v>-0.43128136904983094</c:v>
                </c:pt>
                <c:pt idx="5">
                  <c:v>-5.44103075328497E-2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401088"/>
        <c:axId val="311499520"/>
      </c:barChart>
      <c:catAx>
        <c:axId val="47723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1498944"/>
        <c:crosses val="autoZero"/>
        <c:auto val="1"/>
        <c:lblAlgn val="ctr"/>
        <c:lblOffset val="100"/>
        <c:noMultiLvlLbl val="0"/>
      </c:catAx>
      <c:valAx>
        <c:axId val="31149894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77232640"/>
        <c:crosses val="autoZero"/>
        <c:crossBetween val="between"/>
      </c:valAx>
      <c:valAx>
        <c:axId val="311499520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77401088"/>
        <c:crosses val="max"/>
        <c:crossBetween val="between"/>
      </c:valAx>
      <c:catAx>
        <c:axId val="47740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14995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129242465381482"/>
          <c:y val="0.20665669840050482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7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532608"/>
        <c:axId val="472683584"/>
      </c:lineChart>
      <c:catAx>
        <c:axId val="2945326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72683584"/>
        <c:crosses val="autoZero"/>
        <c:auto val="1"/>
        <c:lblAlgn val="ctr"/>
        <c:lblOffset val="100"/>
        <c:noMultiLvlLbl val="0"/>
      </c:catAx>
      <c:valAx>
        <c:axId val="472683584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94532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ARONA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68030360852132743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mensual'!$B$64,'EM evolución mensual'!$B$63,'EM evolución mensual'!$B$62,'EM evolución mensual'!$B$61,'EM evolución mensual'!$B$60,'EM evolución mensual'!$B$59,'EM evolución mensual'!$B$58,'EM evolución mensual'!$B$57,'EM evolución mensual'!$B$56,'EM evolución mensual'!$B$55,'EM evolución mensual'!$B$54,'EM evolución mensual'!$B$53)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mensual'!$C$27)</c:f>
              <c:numCache>
                <c:formatCode>#,##0.00</c:formatCode>
                <c:ptCount val="12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  <c:pt idx="5">
                  <c:v>7.7002699954416354</c:v>
                </c:pt>
                <c:pt idx="6">
                  <c:v>8.6527656997329032</c:v>
                </c:pt>
                <c:pt idx="7">
                  <c:v>8.4132145585628351</c:v>
                </c:pt>
                <c:pt idx="8">
                  <c:v>8.3506962861740668</c:v>
                </c:pt>
                <c:pt idx="9">
                  <c:v>7.9554662328133476</c:v>
                </c:pt>
                <c:pt idx="10">
                  <c:v>8.5984476587999552</c:v>
                </c:pt>
                <c:pt idx="11">
                  <c:v>8.6929475389134439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mensual'!$C$14)</c:f>
              <c:numCache>
                <c:formatCode>#,##0.00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8.15</c:v>
                </c:pt>
                <c:pt idx="10">
                  <c:v>8.2899999999999991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6"/>
                <c:pt idx="0">
                  <c:v>9.4427924958577556</c:v>
                </c:pt>
                <c:pt idx="1">
                  <c:v>8.61</c:v>
                </c:pt>
                <c:pt idx="2">
                  <c:v>8.2200000000000006</c:v>
                </c:pt>
                <c:pt idx="3">
                  <c:v>7.42</c:v>
                </c:pt>
                <c:pt idx="4">
                  <c:v>7.51</c:v>
                </c:pt>
                <c:pt idx="5">
                  <c:v>8.0665823185196892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757440"/>
        <c:axId val="176418176"/>
      </c:lineChart>
      <c:catAx>
        <c:axId val="477757440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76418176"/>
        <c:crosses val="autoZero"/>
        <c:auto val="1"/>
        <c:lblAlgn val="ctr"/>
        <c:lblOffset val="100"/>
        <c:noMultiLvlLbl val="0"/>
      </c:catAx>
      <c:valAx>
        <c:axId val="176418176"/>
        <c:scaling>
          <c:orientation val="minMax"/>
          <c:min val="7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77757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TURISTAS  ALOJADOS EN LA ZONA SUR</a:t>
            </a:r>
          </a:p>
        </c:rich>
      </c:tx>
      <c:layout>
        <c:manualLayout>
          <c:xMode val="edge"/>
          <c:yMode val="edge"/>
          <c:x val="0.23295205083766773"/>
          <c:y val="0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206400"/>
        <c:axId val="472702976"/>
      </c:lineChart>
      <c:catAx>
        <c:axId val="2952064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72702976"/>
        <c:crosses val="autoZero"/>
        <c:auto val="1"/>
        <c:lblAlgn val="ctr"/>
        <c:lblOffset val="100"/>
        <c:noMultiLvlLbl val="0"/>
      </c:catAx>
      <c:valAx>
        <c:axId val="47270297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9520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TURISTAS  ALOJADOS EN TENERIFE</a:t>
            </a:r>
          </a:p>
        </c:rich>
      </c:tx>
      <c:layout>
        <c:manualLayout>
          <c:xMode val="edge"/>
          <c:yMode val="edge"/>
          <c:x val="0.23295205083766773"/>
          <c:y val="0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052288"/>
        <c:axId val="472705280"/>
      </c:lineChart>
      <c:catAx>
        <c:axId val="2950522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72705280"/>
        <c:crosses val="autoZero"/>
        <c:auto val="1"/>
        <c:lblAlgn val="ctr"/>
        <c:lblOffset val="100"/>
        <c:noMultiLvlLbl val="0"/>
      </c:catAx>
      <c:valAx>
        <c:axId val="47270528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95052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36383359805346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 y cat'!$E$6</c:f>
              <c:strCache>
                <c:ptCount val="1"/>
                <c:pt idx="0">
                  <c:v>I semestre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3"/>
              <c:layout>
                <c:manualLayout>
                  <c:x val="-5.5762089945568978E-3"/>
                  <c:y val="3.26264274061978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6.199021207177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4869890652151546E-2"/>
                  <c:y val="3.26264274061990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5* y 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712118</c:v>
                </c:pt>
                <c:pt idx="1">
                  <c:v>359505</c:v>
                </c:pt>
                <c:pt idx="2">
                  <c:v>249822</c:v>
                </c:pt>
                <c:pt idx="3">
                  <c:v>99723</c:v>
                </c:pt>
                <c:pt idx="4">
                  <c:v>9960</c:v>
                </c:pt>
                <c:pt idx="5">
                  <c:v>352613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4"/>
              <c:layout>
                <c:manualLayout>
                  <c:x val="-1.3630575636232691E-16"/>
                  <c:y val="-6.199021207177814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5* y 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676360</c:v>
                </c:pt>
                <c:pt idx="1">
                  <c:v>335788</c:v>
                </c:pt>
                <c:pt idx="2">
                  <c:v>231247</c:v>
                </c:pt>
                <c:pt idx="3">
                  <c:v>95788</c:v>
                </c:pt>
                <c:pt idx="4">
                  <c:v>8753</c:v>
                </c:pt>
                <c:pt idx="5">
                  <c:v>340572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298366464"/>
        <c:axId val="472708736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1.858736331518943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2.569010031984174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7174726630378866E-3"/>
                  <c:y val="3.26264274061990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63571914581845E-7"/>
                  <c:y val="1.30505709624796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8587363315189433E-3"/>
                  <c:y val="9.7884420238662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7.4349453260757732E-3"/>
                  <c:y val="3.26264274061990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5.2868294990833287E-2</c:v>
                </c:pt>
                <c:pt idx="1">
                  <c:v>7.063087424208131E-2</c:v>
                </c:pt>
                <c:pt idx="2">
                  <c:v>8.0325366383131452E-2</c:v>
                </c:pt>
                <c:pt idx="3">
                  <c:v>4.1080302334321625E-2</c:v>
                </c:pt>
                <c:pt idx="4">
                  <c:v>0.13789557865874558</c:v>
                </c:pt>
                <c:pt idx="5">
                  <c:v>3.5355225914050478E-2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366976"/>
        <c:axId val="472709312"/>
      </c:barChart>
      <c:catAx>
        <c:axId val="29836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2708736"/>
        <c:crosses val="autoZero"/>
        <c:auto val="1"/>
        <c:lblAlgn val="ctr"/>
        <c:lblOffset val="100"/>
        <c:noMultiLvlLbl val="0"/>
      </c:catAx>
      <c:valAx>
        <c:axId val="47270873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98366464"/>
        <c:crosses val="autoZero"/>
        <c:crossBetween val="between"/>
      </c:valAx>
      <c:valAx>
        <c:axId val="47270931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98366976"/>
        <c:crosses val="max"/>
        <c:crossBetween val="between"/>
      </c:valAx>
      <c:catAx>
        <c:axId val="29836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727093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02891886381743"/>
          <c:y val="0.14913411516871974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'!$B$5:$Q$5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916736471770815"/>
          <c:y val="0.2711984335291423"/>
          <c:w val="0.87083263528229182"/>
          <c:h val="0.5821912260967380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'!$B$117,'tablas turistas por categorías '!$B$104,'tablas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'!$C$117,'tablas turistas por categorías '!$C$104,'tablas turistas por categorías '!$C$91,'tablas turistas por categorías '!$C$78,'tablas turistas por categorías '!$C$65,'tablas turistas por categorías '!$C$52,'tablas turistas por categorías '!$C$39,'tablas turistas por categorías '!$C$26)</c:f>
              <c:numCache>
                <c:formatCode>#,##0</c:formatCode>
                <c:ptCount val="8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  <c:pt idx="6">
                  <c:v>16796</c:v>
                </c:pt>
                <c:pt idx="7">
                  <c:v>17975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'!$B$117,'tablas turistas por categorías '!$B$104,'tablas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'!$E$117,'tablas turistas por categorías '!$E$104,'tablas turistas por categorías '!$E$91,'tablas turistas por categorías '!$E$78,'tablas turistas por categorías '!$E$65,'tablas turistas por categorías '!$E$52,'tablas turistas por categorías '!$E$39,'tablas turistas por categorías '!$E$26)</c:f>
              <c:numCache>
                <c:formatCode>#,##0</c:formatCode>
                <c:ptCount val="8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  <c:pt idx="6">
                  <c:v>190871</c:v>
                </c:pt>
                <c:pt idx="7">
                  <c:v>196859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'tablas turistas por categorías '!$G$6</c:f>
              <c:strCache>
                <c:ptCount val="1"/>
                <c:pt idx="0">
                  <c:v>4*-5*</c:v>
                </c:pt>
              </c:strCache>
            </c:strRef>
          </c:tx>
          <c:val>
            <c:numRef>
              <c:f>('tablas turistas por categorías '!$G$117,'tablas turistas por categorías '!$G$104,'tablas turistas por categorías '!$G$91,'tablas turistas por categorías '!$G$78,'tablas turistas por categorías '!$G$65,'tablas turistas por categorías '!$G$52,'tablas turistas por categorías '!$G$39,'tablas turistas por categorías '!$G$26)</c:f>
              <c:numCache>
                <c:formatCode>#,##0</c:formatCode>
                <c:ptCount val="8"/>
                <c:pt idx="0">
                  <c:v>457999</c:v>
                </c:pt>
                <c:pt idx="1">
                  <c:v>449328</c:v>
                </c:pt>
                <c:pt idx="2">
                  <c:v>453024</c:v>
                </c:pt>
                <c:pt idx="3">
                  <c:v>410419</c:v>
                </c:pt>
                <c:pt idx="4">
                  <c:v>462932</c:v>
                </c:pt>
                <c:pt idx="5">
                  <c:v>481490</c:v>
                </c:pt>
                <c:pt idx="6">
                  <c:v>477543</c:v>
                </c:pt>
                <c:pt idx="7">
                  <c:v>481760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'!$B$117,'tablas turistas por categorías '!$B$104,'tablas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'!$I$117,'tablas turistas por categorías '!$I$104,'tablas turistas por categorías '!$I$91,'tablas turistas por categorías '!$I$78,'tablas turistas por categorías '!$I$65,'tablas turistas por categorías '!$I$52,'tablas turistas por categorías '!$I$39,'tablas turistas por categorías '!$I$26)</c:f>
              <c:numCache>
                <c:formatCode>#,##0</c:formatCode>
                <c:ptCount val="8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  <c:pt idx="6">
                  <c:v>388318</c:v>
                </c:pt>
                <c:pt idx="7">
                  <c:v>409213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'!$B$117,'tablas turistas por categorías '!$B$104,'tablas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'!$K$117,'tablas turistas por categorías '!$K$104,'tablas turistas por categorías '!$K$91,'tablas turistas por categorías '!$K$78,'tablas turistas por categorías '!$K$65,'tablas turistas por categorías '!$K$52,'tablas turistas por categorías '!$K$39,'tablas turistas por categorías '!$K$26)</c:f>
              <c:numCache>
                <c:formatCode>#,##0</c:formatCode>
                <c:ptCount val="8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  <c:pt idx="6">
                  <c:v>89225</c:v>
                </c:pt>
                <c:pt idx="7">
                  <c:v>72547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'tablas turistas por categorías '!$O$6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'!$B$117,'tablas turistas por categorías '!$B$104,'tablas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'!$O$117,'tablas turistas por categorías '!$O$104,'tablas turistas por categorías '!$O$91,'tablas turistas por categorías '!$O$78,'tablas turistas por categorías '!$O$65,'tablas turistas por categorías '!$O$52,'tablas turistas por categorías '!$O$39,'tablas turistas por categorías '!$O$26)</c:f>
              <c:numCache>
                <c:formatCode>#,##0</c:formatCode>
                <c:ptCount val="8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  <c:pt idx="7">
                  <c:v>723619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562496"/>
        <c:axId val="479200960"/>
      </c:lineChart>
      <c:catAx>
        <c:axId val="29956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9200960"/>
        <c:crosses val="autoZero"/>
        <c:auto val="1"/>
        <c:lblAlgn val="ctr"/>
        <c:lblOffset val="100"/>
        <c:noMultiLvlLbl val="0"/>
      </c:catAx>
      <c:valAx>
        <c:axId val="479200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562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72"/>
          <c:w val="0.64041346461194937"/>
          <c:h val="8.1674790651168588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EN ARONA POR CATEGORÍAS 2013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27"/>
          <c:w val="0.91384421302176078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'!$B$26</c:f>
              <c:strCache>
                <c:ptCount val="1"/>
                <c:pt idx="0">
                  <c:v>2013</c:v>
                </c:pt>
              </c:strCache>
            </c:strRef>
          </c:tx>
          <c:dPt>
            <c:idx val="4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Lbls>
            <c:dLbl>
              <c:idx val="1"/>
              <c:layout>
                <c:manualLayout>
                  <c:x val="-1.2903225806451613E-2"/>
                  <c:y val="-4.68619246861924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13333333333333333"/>
                  <c:y val="1.67364016736401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07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'!$O$6,'tablas turistas por categorías '!$C$6,'tablas turistas por categorías '!$E$6,'tablas turistas por categorías '!$G$6)</c:f>
              <c:strCache>
                <c:ptCount val="4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4*-5*</c:v>
                </c:pt>
              </c:strCache>
            </c:strRef>
          </c:cat>
          <c:val>
            <c:numRef>
              <c:f>('tablas turistas por categorías '!$O$26,'tablas turistas por categorías '!$C$26,'tablas turistas por categorías '!$E$26,'tablas turistas por categorías '!$G$26)</c:f>
              <c:numCache>
                <c:formatCode>#,##0</c:formatCode>
                <c:ptCount val="4"/>
                <c:pt idx="0">
                  <c:v>723619</c:v>
                </c:pt>
                <c:pt idx="1">
                  <c:v>17975</c:v>
                </c:pt>
                <c:pt idx="2">
                  <c:v>196859</c:v>
                </c:pt>
                <c:pt idx="3">
                  <c:v>481760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</xdr:colOff>
      <xdr:row>12</xdr:row>
      <xdr:rowOff>142875</xdr:rowOff>
    </xdr:from>
    <xdr:to>
      <xdr:col>11</xdr:col>
      <xdr:colOff>409575</xdr:colOff>
      <xdr:row>14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2695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171450</xdr:colOff>
      <xdr:row>22</xdr:row>
      <xdr:rowOff>0</xdr:rowOff>
    </xdr:from>
    <xdr:to>
      <xdr:col>4</xdr:col>
      <xdr:colOff>533400</xdr:colOff>
      <xdr:row>24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62450" y="5143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0.40614</cdr:x>
      <cdr:y>0.13017</cdr:y>
    </cdr:from>
    <cdr:to>
      <cdr:x>0.63623</cdr:x>
      <cdr:y>0.21159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479698" y="498014"/>
          <a:ext cx="1404808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I semestre 2014 </a:t>
          </a:fld>
          <a:endParaRPr lang="es-ES" sz="14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733425</xdr:colOff>
      <xdr:row>21</xdr:row>
      <xdr:rowOff>0</xdr:rowOff>
    </xdr:from>
    <xdr:to>
      <xdr:col>4</xdr:col>
      <xdr:colOff>333375</xdr:colOff>
      <xdr:row>23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180974</xdr:rowOff>
    </xdr:from>
    <xdr:to>
      <xdr:col>7</xdr:col>
      <xdr:colOff>371475</xdr:colOff>
      <xdr:row>6</xdr:row>
      <xdr:rowOff>19049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400174"/>
          <a:ext cx="361950" cy="4095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180975</xdr:colOff>
      <xdr:row>19</xdr:row>
      <xdr:rowOff>133350</xdr:rowOff>
    </xdr:from>
    <xdr:to>
      <xdr:col>7</xdr:col>
      <xdr:colOff>542925</xdr:colOff>
      <xdr:row>20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39000" y="40481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  <cdr:relSizeAnchor xmlns:cdr="http://schemas.openxmlformats.org/drawingml/2006/chartDrawing">
    <cdr:from>
      <cdr:x>0.41862</cdr:x>
      <cdr:y>0.15258</cdr:y>
    </cdr:from>
    <cdr:to>
      <cdr:x>0.64871</cdr:x>
      <cdr:y>0.23313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555895" y="590050"/>
          <a:ext cx="1404808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I semestre 2014 </a:t>
          </a:fld>
          <a:endParaRPr lang="es-ES" sz="14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466725</xdr:colOff>
      <xdr:row>12</xdr:row>
      <xdr:rowOff>104775</xdr:rowOff>
    </xdr:from>
    <xdr:to>
      <xdr:col>12</xdr:col>
      <xdr:colOff>66675</xdr:colOff>
      <xdr:row>13</xdr:row>
      <xdr:rowOff>276225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9010650" y="2428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152400</xdr:colOff>
      <xdr:row>13</xdr:row>
      <xdr:rowOff>47625</xdr:rowOff>
    </xdr:from>
    <xdr:to>
      <xdr:col>10</xdr:col>
      <xdr:colOff>514350</xdr:colOff>
      <xdr:row>15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62825" y="271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733425</xdr:colOff>
      <xdr:row>47</xdr:row>
      <xdr:rowOff>142875</xdr:rowOff>
    </xdr:from>
    <xdr:to>
      <xdr:col>10</xdr:col>
      <xdr:colOff>333375</xdr:colOff>
      <xdr:row>49</xdr:row>
      <xdr:rowOff>104775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81850" y="96012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25400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133350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76200</xdr:rowOff>
    </xdr:from>
    <xdr:to>
      <xdr:col>10</xdr:col>
      <xdr:colOff>714375</xdr:colOff>
      <xdr:row>41</xdr:row>
      <xdr:rowOff>57150</xdr:rowOff>
    </xdr:to>
    <xdr:sp macro="" textlink="">
      <xdr:nvSpPr>
        <xdr:cNvPr id="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114300</xdr:rowOff>
    </xdr:from>
    <xdr:to>
      <xdr:col>10</xdr:col>
      <xdr:colOff>552450</xdr:colOff>
      <xdr:row>61</xdr:row>
      <xdr:rowOff>95250</xdr:rowOff>
    </xdr:to>
    <xdr:sp macro="" textlink="">
      <xdr:nvSpPr>
        <xdr:cNvPr id="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3" y="3371610"/>
          <a:ext cx="4147225" cy="1621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26</xdr:row>
      <xdr:rowOff>0</xdr:rowOff>
    </xdr:from>
    <xdr:to>
      <xdr:col>17</xdr:col>
      <xdr:colOff>581025</xdr:colOff>
      <xdr:row>27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45</xdr:row>
      <xdr:rowOff>209550</xdr:rowOff>
    </xdr:from>
    <xdr:to>
      <xdr:col>17</xdr:col>
      <xdr:colOff>638175</xdr:colOff>
      <xdr:row>46</xdr:row>
      <xdr:rowOff>85725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142875</xdr:rowOff>
    </xdr:from>
    <xdr:to>
      <xdr:col>6</xdr:col>
      <xdr:colOff>142875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95250</xdr:colOff>
      <xdr:row>3</xdr:row>
      <xdr:rowOff>63501</xdr:rowOff>
    </xdr:from>
    <xdr:to>
      <xdr:col>9</xdr:col>
      <xdr:colOff>746124</xdr:colOff>
      <xdr:row>27</xdr:row>
      <xdr:rowOff>69851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0.03764</cdr:x>
      <cdr:y>0.94085</cdr:y>
    </cdr:from>
    <cdr:to>
      <cdr:x>0.66362</cdr:x>
      <cdr:y>0.97739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7175" y="3662314"/>
          <a:ext cx="4277070" cy="142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638175</xdr:colOff>
      <xdr:row>11</xdr:row>
      <xdr:rowOff>0</xdr:rowOff>
    </xdr:from>
    <xdr:to>
      <xdr:col>15</xdr:col>
      <xdr:colOff>352425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304800</xdr:colOff>
      <xdr:row>15</xdr:row>
      <xdr:rowOff>114299</xdr:rowOff>
    </xdr:from>
    <xdr:to>
      <xdr:col>19</xdr:col>
      <xdr:colOff>666750</xdr:colOff>
      <xdr:row>17</xdr:row>
      <xdr:rowOff>152398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2611100" y="3390899"/>
          <a:ext cx="361950" cy="4190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4</xdr:row>
      <xdr:rowOff>95250</xdr:rowOff>
    </xdr:from>
    <xdr:to>
      <xdr:col>8</xdr:col>
      <xdr:colOff>714375</xdr:colOff>
      <xdr:row>22</xdr:row>
      <xdr:rowOff>158750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590550</xdr:colOff>
      <xdr:row>19</xdr:row>
      <xdr:rowOff>152400</xdr:rowOff>
    </xdr:from>
    <xdr:to>
      <xdr:col>10</xdr:col>
      <xdr:colOff>190500</xdr:colOff>
      <xdr:row>21</xdr:row>
      <xdr:rowOff>133350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34300" y="3771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0.03387</cdr:x>
      <cdr:y>0.93067</cdr:y>
    </cdr:from>
    <cdr:to>
      <cdr:x>0.70754</cdr:x>
      <cdr:y>0.9771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190" y="3250360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0.4629</cdr:x>
      <cdr:y>0.55147</cdr:y>
    </cdr:from>
    <cdr:to>
      <cdr:x>0.59516</cdr:x>
      <cdr:y>0.61172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733679" y="2092333"/>
          <a:ext cx="781061" cy="2285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20000"/>
            <a:lumOff val="8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0.0629</cdr:x>
      <cdr:y>0.95726</cdr:y>
    </cdr:from>
    <cdr:to>
      <cdr:x>0.7695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48" y="3631964"/>
          <a:ext cx="417280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20000"/>
            <a:lumOff val="80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0.05483</cdr:x>
      <cdr:y>0.94722</cdr:y>
    </cdr:from>
    <cdr:to>
      <cdr:x>0.73539</cdr:x>
      <cdr:y>0.98996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823" y="3593864"/>
          <a:ext cx="40190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0.32795</cdr:x>
      <cdr:y>0.16737</cdr:y>
    </cdr:from>
    <cdr:to>
      <cdr:x>0.64086</cdr:x>
      <cdr:y>0.24017</cdr:y>
    </cdr:to>
    <cdr:sp macro="" textlink="'tablas turistas por categorías '!$B$13">
      <cdr:nvSpPr>
        <cdr:cNvPr id="6" name="5 CuadroTexto"/>
        <cdr:cNvSpPr txBox="1"/>
      </cdr:nvSpPr>
      <cdr:spPr>
        <a:xfrm xmlns:a="http://schemas.openxmlformats.org/drawingml/2006/main">
          <a:off x="1936722" y="635016"/>
          <a:ext cx="1847890" cy="276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D57A6E1-2977-4BB1-AAAD-B51D26D1D155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 algn="ctr"/>
            <a:t>I semestre 2014 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619125</xdr:colOff>
      <xdr:row>9</xdr:row>
      <xdr:rowOff>66675</xdr:rowOff>
    </xdr:from>
    <xdr:to>
      <xdr:col>11</xdr:col>
      <xdr:colOff>219075</xdr:colOff>
      <xdr:row>11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53250" y="2181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228600</xdr:colOff>
      <xdr:row>20</xdr:row>
      <xdr:rowOff>85725</xdr:rowOff>
    </xdr:from>
    <xdr:to>
      <xdr:col>13</xdr:col>
      <xdr:colOff>590550</xdr:colOff>
      <xdr:row>21</xdr:row>
      <xdr:rowOff>238125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85724</xdr:colOff>
      <xdr:row>6</xdr:row>
      <xdr:rowOff>85723</xdr:rowOff>
    </xdr:from>
    <xdr:to>
      <xdr:col>14</xdr:col>
      <xdr:colOff>635000</xdr:colOff>
      <xdr:row>22</xdr:row>
      <xdr:rowOff>47624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133349</xdr:colOff>
      <xdr:row>24</xdr:row>
      <xdr:rowOff>0</xdr:rowOff>
    </xdr:from>
    <xdr:to>
      <xdr:col>14</xdr:col>
      <xdr:colOff>704850</xdr:colOff>
      <xdr:row>40</xdr:row>
      <xdr:rowOff>15874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69850</xdr:colOff>
      <xdr:row>41</xdr:row>
      <xdr:rowOff>98425</xdr:rowOff>
    </xdr:from>
    <xdr:to>
      <xdr:col>14</xdr:col>
      <xdr:colOff>698500</xdr:colOff>
      <xdr:row>58</xdr:row>
      <xdr:rowOff>47625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238124</xdr:colOff>
      <xdr:row>60</xdr:row>
      <xdr:rowOff>133348</xdr:rowOff>
    </xdr:from>
    <xdr:to>
      <xdr:col>15</xdr:col>
      <xdr:colOff>57149</xdr:colOff>
      <xdr:row>76</xdr:row>
      <xdr:rowOff>19049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704850</xdr:colOff>
      <xdr:row>94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66673</xdr:rowOff>
    </xdr:from>
    <xdr:to>
      <xdr:col>15</xdr:col>
      <xdr:colOff>0</xdr:colOff>
      <xdr:row>112</xdr:row>
      <xdr:rowOff>66674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66675</xdr:colOff>
      <xdr:row>113</xdr:row>
      <xdr:rowOff>95250</xdr:rowOff>
    </xdr:from>
    <xdr:to>
      <xdr:col>14</xdr:col>
      <xdr:colOff>704850</xdr:colOff>
      <xdr:row>131</xdr:row>
      <xdr:rowOff>32025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0</xdr:colOff>
      <xdr:row>131</xdr:row>
      <xdr:rowOff>66674</xdr:rowOff>
    </xdr:from>
    <xdr:to>
      <xdr:col>14</xdr:col>
      <xdr:colOff>666750</xdr:colOff>
      <xdr:row>148</xdr:row>
      <xdr:rowOff>57150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28574</xdr:colOff>
      <xdr:row>149</xdr:row>
      <xdr:rowOff>104775</xdr:rowOff>
    </xdr:from>
    <xdr:to>
      <xdr:col>14</xdr:col>
      <xdr:colOff>609599</xdr:colOff>
      <xdr:row>166</xdr:row>
      <xdr:rowOff>47625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66675</xdr:colOff>
      <xdr:row>168</xdr:row>
      <xdr:rowOff>38099</xdr:rowOff>
    </xdr:from>
    <xdr:to>
      <xdr:col>14</xdr:col>
      <xdr:colOff>695324</xdr:colOff>
      <xdr:row>183</xdr:row>
      <xdr:rowOff>180975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25399</xdr:colOff>
      <xdr:row>185</xdr:row>
      <xdr:rowOff>66673</xdr:rowOff>
    </xdr:from>
    <xdr:to>
      <xdr:col>14</xdr:col>
      <xdr:colOff>619124</xdr:colOff>
      <xdr:row>202</xdr:row>
      <xdr:rowOff>47624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38100</xdr:colOff>
      <xdr:row>204</xdr:row>
      <xdr:rowOff>19050</xdr:rowOff>
    </xdr:from>
    <xdr:to>
      <xdr:col>14</xdr:col>
      <xdr:colOff>571500</xdr:colOff>
      <xdr:row>220</xdr:row>
      <xdr:rowOff>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657225</xdr:colOff>
      <xdr:row>237</xdr:row>
      <xdr:rowOff>180975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200024</xdr:colOff>
      <xdr:row>240</xdr:row>
      <xdr:rowOff>28574</xdr:rowOff>
    </xdr:from>
    <xdr:to>
      <xdr:col>14</xdr:col>
      <xdr:colOff>647699</xdr:colOff>
      <xdr:row>256</xdr:row>
      <xdr:rowOff>19050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142874</xdr:colOff>
      <xdr:row>258</xdr:row>
      <xdr:rowOff>38098</xdr:rowOff>
    </xdr:from>
    <xdr:to>
      <xdr:col>14</xdr:col>
      <xdr:colOff>628649</xdr:colOff>
      <xdr:row>274</xdr:row>
      <xdr:rowOff>38099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635000</xdr:colOff>
      <xdr:row>291</xdr:row>
      <xdr:rowOff>127000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114</xdr:row>
      <xdr:rowOff>28575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128</xdr:row>
      <xdr:rowOff>171450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72850" y="25450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146</xdr:row>
      <xdr:rowOff>133350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0000" y="28917900"/>
          <a:ext cx="361950" cy="4000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57149</xdr:rowOff>
    </xdr:from>
    <xdr:to>
      <xdr:col>15</xdr:col>
      <xdr:colOff>419100</xdr:colOff>
      <xdr:row>168</xdr:row>
      <xdr:rowOff>9524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32575499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182</xdr:row>
      <xdr:rowOff>76199</xdr:rowOff>
    </xdr:from>
    <xdr:to>
      <xdr:col>15</xdr:col>
      <xdr:colOff>476250</xdr:colOff>
      <xdr:row>184</xdr:row>
      <xdr:rowOff>66674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35947349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3940492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0.11566</cdr:x>
      <cdr:y>0.00331</cdr:y>
    </cdr:from>
    <cdr:to>
      <cdr:x>0.94029</cdr:x>
      <cdr:y>0.18734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619146" y="9525"/>
          <a:ext cx="4414286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0.95051</cdr:y>
    </cdr:from>
    <cdr:to>
      <cdr:x>0.70601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550" y="3120340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0.01129</cdr:x>
      <cdr:y>0</cdr:y>
    </cdr:from>
    <cdr:to>
      <cdr:x>0.99355</cdr:x>
      <cdr:y>0.16301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66676" y="0"/>
          <a:ext cx="5800725" cy="542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0.95131</cdr:y>
    </cdr:from>
    <cdr:to>
      <cdr:x>0.70344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051" y="317307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4" y="0"/>
          <a:ext cx="4453524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0.0213</cdr:x>
      <cdr:y>0.93685</cdr:y>
    </cdr:from>
    <cdr:to>
      <cdr:x>0.69568</cdr:x>
      <cdr:y>0.98504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000" y="3155950"/>
          <a:ext cx="4021101" cy="1623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0.06999</cdr:x>
      <cdr:y>0.94364</cdr:y>
    </cdr:from>
    <cdr:to>
      <cdr:x>0.82117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4650" y="2717685"/>
          <a:ext cx="4021101" cy="1623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0.04423</cdr:x>
      <cdr:y>0.93646</cdr:y>
    </cdr:from>
    <cdr:to>
      <cdr:x>0.79905</cdr:x>
      <cdr:y>0.99199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0350" y="3041650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0.91722</cdr:y>
    </cdr:from>
    <cdr:to>
      <cdr:x>0.8591</cdr:x>
      <cdr:y>0.97985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41600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0.05575</cdr:x>
      <cdr:y>0.93737</cdr:y>
    </cdr:from>
    <cdr:to>
      <cdr:x>0.88579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84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0.07533</cdr:x>
      <cdr:y>0.93737</cdr:y>
    </cdr:from>
    <cdr:to>
      <cdr:x>0.90537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322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0.0344</cdr:x>
      <cdr:y>0.93737</cdr:y>
    </cdr:from>
    <cdr:to>
      <cdr:x>0.86444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41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0.93737</cdr:y>
    </cdr:from>
    <cdr:to>
      <cdr:x>0.8591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0.0344</cdr:x>
      <cdr:y>0.93737</cdr:y>
    </cdr:from>
    <cdr:to>
      <cdr:x>0.86444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41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0.93737</cdr:y>
    </cdr:from>
    <cdr:to>
      <cdr:x>0.8591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0.00809</cdr:x>
      <cdr:y>0</cdr:y>
    </cdr:from>
    <cdr:to>
      <cdr:x>1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5" y="0"/>
          <a:ext cx="5838825" cy="381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0.03262</cdr:x>
      <cdr:y>0.93737</cdr:y>
    </cdr:from>
    <cdr:to>
      <cdr:x>0.86266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62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1.7296E-7</cdr:x>
      <cdr:y>0</cdr:y>
    </cdr:from>
    <cdr:to>
      <cdr:x>0.99341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1" y="0"/>
          <a:ext cx="5743575" cy="5889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0.01957</cdr:x>
      <cdr:y>0.93737</cdr:y>
    </cdr:from>
    <cdr:to>
      <cdr:x>0.84961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47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1.71828E-7</cdr:x>
      <cdr:y>0</cdr:y>
    </cdr:from>
    <cdr:to>
      <cdr:x>0.99345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1" y="0"/>
          <a:ext cx="5781675" cy="4163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0.02372</cdr:x>
      <cdr:y>0.93737</cdr:y>
    </cdr:from>
    <cdr:to>
      <cdr:x>0.85376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00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</xdr:row>
      <xdr:rowOff>180974</xdr:rowOff>
    </xdr:from>
    <xdr:to>
      <xdr:col>8</xdr:col>
      <xdr:colOff>619125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0.99402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0" y="0"/>
          <a:ext cx="5800725" cy="4610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0.03618</cdr:x>
      <cdr:y>0.93737</cdr:y>
    </cdr:from>
    <cdr:to>
      <cdr:x>0.86622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36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578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266700</xdr:colOff>
      <xdr:row>27</xdr:row>
      <xdr:rowOff>47625</xdr:rowOff>
    </xdr:from>
    <xdr:to>
      <xdr:col>4</xdr:col>
      <xdr:colOff>628650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64832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152400</xdr:colOff>
      <xdr:row>4</xdr:row>
      <xdr:rowOff>152400</xdr:rowOff>
    </xdr:from>
    <xdr:to>
      <xdr:col>4</xdr:col>
      <xdr:colOff>514350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0.11074</cdr:x>
      <cdr:y>0.97239</cdr:y>
    </cdr:from>
    <cdr:to>
      <cdr:x>0.69223</cdr:x>
      <cdr:y>0.99149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5788" y="825241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285750</xdr:colOff>
      <xdr:row>19</xdr:row>
      <xdr:rowOff>133350</xdr:rowOff>
    </xdr:from>
    <xdr:to>
      <xdr:col>10</xdr:col>
      <xdr:colOff>647700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91525" y="3752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85725</xdr:rowOff>
    </xdr:from>
    <xdr:to>
      <xdr:col>9</xdr:col>
      <xdr:colOff>657225</xdr:colOff>
      <xdr:row>48</xdr:row>
      <xdr:rowOff>1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0.11074</cdr:x>
      <cdr:y>0.97239</cdr:y>
    </cdr:from>
    <cdr:to>
      <cdr:x>0.69223</cdr:x>
      <cdr:y>0.99149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5788" y="825241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504825</xdr:colOff>
      <xdr:row>30</xdr:row>
      <xdr:rowOff>104775</xdr:rowOff>
    </xdr:from>
    <xdr:to>
      <xdr:col>19</xdr:col>
      <xdr:colOff>104775</xdr:colOff>
      <xdr:row>32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585787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352425</xdr:colOff>
      <xdr:row>29</xdr:row>
      <xdr:rowOff>104775</xdr:rowOff>
    </xdr:from>
    <xdr:to>
      <xdr:col>10</xdr:col>
      <xdr:colOff>714375</xdr:colOff>
      <xdr:row>31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81850" y="5934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390525</xdr:colOff>
      <xdr:row>30</xdr:row>
      <xdr:rowOff>28575</xdr:rowOff>
    </xdr:from>
    <xdr:to>
      <xdr:col>10</xdr:col>
      <xdr:colOff>752475</xdr:colOff>
      <xdr:row>32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10425" y="604837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29</xdr:row>
      <xdr:rowOff>76200</xdr:rowOff>
    </xdr:from>
    <xdr:to>
      <xdr:col>10</xdr:col>
      <xdr:colOff>571500</xdr:colOff>
      <xdr:row>31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5886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66674</xdr:rowOff>
    </xdr:from>
    <xdr:to>
      <xdr:col>8</xdr:col>
      <xdr:colOff>504825</xdr:colOff>
      <xdr:row>5</xdr:row>
      <xdr:rowOff>447673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867400" y="1285874"/>
          <a:ext cx="361950" cy="3809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6</xdr:row>
      <xdr:rowOff>190500</xdr:rowOff>
    </xdr:from>
    <xdr:to>
      <xdr:col>19</xdr:col>
      <xdr:colOff>187325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457200</xdr:colOff>
      <xdr:row>4</xdr:row>
      <xdr:rowOff>180973</xdr:rowOff>
    </xdr:from>
    <xdr:to>
      <xdr:col>19</xdr:col>
      <xdr:colOff>57150</xdr:colOff>
      <xdr:row>5</xdr:row>
      <xdr:rowOff>342899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144125" y="942973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Económico,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Cabildo Insular de Tenerife. ELABORACIÓN: Turismo de Tenerife.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476250</xdr:colOff>
      <xdr:row>4</xdr:row>
      <xdr:rowOff>95249</xdr:rowOff>
    </xdr:from>
    <xdr:to>
      <xdr:col>11</xdr:col>
      <xdr:colOff>838200</xdr:colOff>
      <xdr:row>5</xdr:row>
      <xdr:rowOff>19048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72375" y="857249"/>
          <a:ext cx="361950" cy="3809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479425</xdr:colOff>
      <xdr:row>4</xdr:row>
      <xdr:rowOff>9525</xdr:rowOff>
    </xdr:from>
    <xdr:to>
      <xdr:col>9</xdr:col>
      <xdr:colOff>79375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0.03736</cdr:x>
      <cdr:y>0.9442</cdr:y>
    </cdr:from>
    <cdr:to>
      <cdr:x>0.66334</cdr:x>
      <cdr:y>0.98074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650" y="4190983"/>
          <a:ext cx="4149872" cy="1621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21</xdr:row>
      <xdr:rowOff>95250</xdr:rowOff>
    </xdr:from>
    <xdr:to>
      <xdr:col>6</xdr:col>
      <xdr:colOff>190500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85725</xdr:rowOff>
    </xdr:from>
    <xdr:to>
      <xdr:col>7</xdr:col>
      <xdr:colOff>428625</xdr:colOff>
      <xdr:row>5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0.07301</cdr:x>
      <cdr:y>0.94671</cdr:y>
    </cdr:from>
    <cdr:to>
      <cdr:x>0.82761</cdr:x>
      <cdr:y>0.9926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4601" y="3658082"/>
          <a:ext cx="4698271" cy="1773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342900</xdr:colOff>
      <xdr:row>5</xdr:row>
      <xdr:rowOff>57148</xdr:rowOff>
    </xdr:from>
    <xdr:to>
      <xdr:col>20</xdr:col>
      <xdr:colOff>704850</xdr:colOff>
      <xdr:row>6</xdr:row>
      <xdr:rowOff>228599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11250" y="1047748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228600</xdr:colOff>
      <xdr:row>5</xdr:row>
      <xdr:rowOff>76200</xdr:rowOff>
    </xdr:from>
    <xdr:to>
      <xdr:col>18</xdr:col>
      <xdr:colOff>590550</xdr:colOff>
      <xdr:row>6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991725" y="1066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171450</xdr:colOff>
      <xdr:row>4</xdr:row>
      <xdr:rowOff>76200</xdr:rowOff>
    </xdr:from>
    <xdr:to>
      <xdr:col>11</xdr:col>
      <xdr:colOff>533400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368300</xdr:colOff>
      <xdr:row>3</xdr:row>
      <xdr:rowOff>142875</xdr:rowOff>
    </xdr:from>
    <xdr:to>
      <xdr:col>9</xdr:col>
      <xdr:colOff>730250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2165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47625</xdr:colOff>
      <xdr:row>11</xdr:row>
      <xdr:rowOff>63500</xdr:rowOff>
    </xdr:from>
    <xdr:to>
      <xdr:col>7</xdr:col>
      <xdr:colOff>685800</xdr:colOff>
      <xdr:row>38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0.01529</cdr:x>
      <cdr:y>0.95493</cdr:y>
    </cdr:from>
    <cdr:to>
      <cdr:x>0.64127</cdr:x>
      <cdr:y>0.99147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0" y="4241627"/>
          <a:ext cx="3899449" cy="1623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152400</xdr:colOff>
      <xdr:row>22</xdr:row>
      <xdr:rowOff>38100</xdr:rowOff>
    </xdr:from>
    <xdr:to>
      <xdr:col>4</xdr:col>
      <xdr:colOff>514350</xdr:colOff>
      <xdr:row>24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10025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0.36396</cdr:x>
      <cdr:y>0.12122</cdr:y>
    </cdr:from>
    <cdr:to>
      <cdr:x>0.59429</cdr:x>
      <cdr:y>0.20009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219856" y="478783"/>
          <a:ext cx="1404808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I semestre 2014 </a:t>
          </a:fld>
          <a:endParaRPr lang="es-ES" sz="14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21</xdr:row>
      <xdr:rowOff>114300</xdr:rowOff>
    </xdr:from>
    <xdr:to>
      <xdr:col>4</xdr:col>
      <xdr:colOff>400050</xdr:colOff>
      <xdr:row>23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342900</xdr:colOff>
      <xdr:row>5</xdr:row>
      <xdr:rowOff>66673</xdr:rowOff>
    </xdr:from>
    <xdr:to>
      <xdr:col>20</xdr:col>
      <xdr:colOff>704850</xdr:colOff>
      <xdr:row>6</xdr:row>
      <xdr:rowOff>238125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16025" y="1057273"/>
          <a:ext cx="361950" cy="361952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419100</xdr:colOff>
      <xdr:row>5</xdr:row>
      <xdr:rowOff>0</xdr:rowOff>
    </xdr:from>
    <xdr:to>
      <xdr:col>19</xdr:col>
      <xdr:colOff>19050</xdr:colOff>
      <xdr:row>6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106025" y="9906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</xdr:colOff>
      <xdr:row>4</xdr:row>
      <xdr:rowOff>333374</xdr:rowOff>
    </xdr:from>
    <xdr:to>
      <xdr:col>11</xdr:col>
      <xdr:colOff>400050</xdr:colOff>
      <xdr:row>6</xdr:row>
      <xdr:rowOff>28574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57975" y="10953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615950</xdr:colOff>
      <xdr:row>4</xdr:row>
      <xdr:rowOff>47625</xdr:rowOff>
    </xdr:from>
    <xdr:to>
      <xdr:col>9</xdr:col>
      <xdr:colOff>215900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0.03519</cdr:x>
      <cdr:y>0.9485</cdr:y>
    </cdr:from>
    <cdr:to>
      <cdr:x>0.66117</cdr:x>
      <cdr:y>0.98504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8600" y="4216070"/>
          <a:ext cx="4066397" cy="1624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356" t="s">
        <v>0</v>
      </c>
      <c r="E5" s="356"/>
      <c r="F5" s="356"/>
      <c r="G5" s="3"/>
    </row>
    <row r="6" spans="3:7" ht="20.100000000000001" customHeight="1" x14ac:dyDescent="0.25">
      <c r="C6" s="3"/>
      <c r="D6" s="356" t="str">
        <f>actualizaciones!A2</f>
        <v xml:space="preserve">I semestre 2014 </v>
      </c>
      <c r="E6" s="356"/>
      <c r="F6" s="356"/>
      <c r="G6" s="3"/>
    </row>
    <row r="7" spans="3:7" ht="20.100000000000001" customHeight="1" x14ac:dyDescent="0.25">
      <c r="C7" s="3"/>
      <c r="D7" s="4"/>
      <c r="E7" s="4"/>
      <c r="F7" s="5"/>
      <c r="G7" s="3"/>
    </row>
    <row r="8" spans="3:7" ht="20.100000000000001" customHeight="1" x14ac:dyDescent="0.25">
      <c r="C8" s="3"/>
      <c r="D8" s="6"/>
      <c r="E8" s="6"/>
      <c r="F8" s="7"/>
      <c r="G8" s="3"/>
    </row>
    <row r="9" spans="3:7" ht="15" customHeight="1" x14ac:dyDescent="0.25">
      <c r="C9" s="3"/>
      <c r="D9" s="8"/>
      <c r="E9" s="9"/>
      <c r="F9" s="10"/>
      <c r="G9" s="3"/>
    </row>
    <row r="10" spans="3:7" ht="18.75" customHeight="1" x14ac:dyDescent="0.25">
      <c r="C10" s="3"/>
      <c r="D10" s="8"/>
      <c r="E10" s="11" t="s">
        <v>1</v>
      </c>
      <c r="F10" s="10"/>
      <c r="G10" s="3"/>
    </row>
    <row r="11" spans="3:7" ht="18" customHeight="1" x14ac:dyDescent="0.25">
      <c r="C11" s="3"/>
      <c r="D11" s="8"/>
      <c r="E11" s="12" t="s">
        <v>2</v>
      </c>
      <c r="F11" s="10"/>
      <c r="G11" s="3"/>
    </row>
    <row r="12" spans="3:7" ht="16.5" customHeight="1" outlineLevel="1" x14ac:dyDescent="0.25">
      <c r="C12" s="3"/>
      <c r="D12" s="8"/>
      <c r="E12" s="12" t="s">
        <v>3</v>
      </c>
      <c r="F12" s="10"/>
      <c r="G12" s="3"/>
    </row>
    <row r="13" spans="3:7" s="14" customFormat="1" ht="16.5" customHeight="1" outlineLevel="2" x14ac:dyDescent="0.25">
      <c r="C13" s="3"/>
      <c r="D13" s="8"/>
      <c r="E13" s="13" t="s">
        <v>4</v>
      </c>
      <c r="F13" s="10"/>
      <c r="G13" s="3"/>
    </row>
    <row r="14" spans="3:7" s="14" customFormat="1" ht="16.5" customHeight="1" outlineLevel="2" x14ac:dyDescent="0.25">
      <c r="C14" s="3"/>
      <c r="D14" s="8"/>
      <c r="E14" s="13" t="s">
        <v>5</v>
      </c>
      <c r="F14" s="10"/>
      <c r="G14" s="3"/>
    </row>
    <row r="15" spans="3:7" s="14" customFormat="1" ht="16.5" customHeight="1" outlineLevel="2" x14ac:dyDescent="0.25">
      <c r="C15" s="3"/>
      <c r="D15" s="8"/>
      <c r="E15" s="13" t="s">
        <v>6</v>
      </c>
      <c r="F15" s="10"/>
      <c r="G15" s="3"/>
    </row>
    <row r="16" spans="3:7" s="14" customFormat="1" ht="16.5" customHeight="1" outlineLevel="2" x14ac:dyDescent="0.25">
      <c r="C16" s="3"/>
      <c r="D16" s="8"/>
      <c r="E16" s="13" t="s">
        <v>7</v>
      </c>
      <c r="F16" s="10"/>
      <c r="G16" s="3"/>
    </row>
    <row r="17" spans="3:7" s="18" customFormat="1" ht="16.5" customHeight="1" outlineLevel="1" x14ac:dyDescent="0.25">
      <c r="C17" s="15"/>
      <c r="D17" s="16"/>
      <c r="E17" s="12" t="s">
        <v>8</v>
      </c>
      <c r="F17" s="17"/>
      <c r="G17" s="15"/>
    </row>
    <row r="18" spans="3:7" ht="16.5" customHeight="1" outlineLevel="2" x14ac:dyDescent="0.25">
      <c r="C18" s="3"/>
      <c r="D18" s="8"/>
      <c r="E18" s="13" t="s">
        <v>4</v>
      </c>
      <c r="F18" s="10"/>
      <c r="G18" s="3"/>
    </row>
    <row r="19" spans="3:7" ht="16.5" customHeight="1" outlineLevel="2" x14ac:dyDescent="0.25">
      <c r="C19" s="3"/>
      <c r="D19" s="8"/>
      <c r="E19" s="13" t="s">
        <v>5</v>
      </c>
      <c r="F19" s="10"/>
      <c r="G19" s="3"/>
    </row>
    <row r="20" spans="3:7" ht="16.5" customHeight="1" outlineLevel="2" x14ac:dyDescent="0.25">
      <c r="C20" s="3"/>
      <c r="D20" s="8"/>
      <c r="E20" s="13" t="s">
        <v>9</v>
      </c>
      <c r="F20" s="10"/>
      <c r="G20" s="3"/>
    </row>
    <row r="21" spans="3:7" ht="16.5" customHeight="1" outlineLevel="2" x14ac:dyDescent="0.25">
      <c r="C21" s="3"/>
      <c r="D21" s="8"/>
      <c r="E21" s="13" t="s">
        <v>10</v>
      </c>
      <c r="F21" s="10"/>
      <c r="G21" s="3"/>
    </row>
    <row r="22" spans="3:7" ht="16.5" customHeight="1" outlineLevel="2" x14ac:dyDescent="0.25">
      <c r="C22" s="3"/>
      <c r="D22" s="8"/>
      <c r="E22" s="13" t="s">
        <v>11</v>
      </c>
      <c r="F22" s="10"/>
      <c r="G22" s="3"/>
    </row>
    <row r="23" spans="3:7" s="18" customFormat="1" ht="16.5" customHeight="1" outlineLevel="1" x14ac:dyDescent="0.25">
      <c r="C23" s="15"/>
      <c r="D23" s="16"/>
      <c r="E23" s="12" t="s">
        <v>12</v>
      </c>
      <c r="F23" s="17"/>
      <c r="G23" s="15"/>
    </row>
    <row r="24" spans="3:7" ht="16.5" customHeight="1" outlineLevel="2" x14ac:dyDescent="0.25">
      <c r="C24" s="3"/>
      <c r="D24" s="8"/>
      <c r="E24" s="13" t="s">
        <v>4</v>
      </c>
      <c r="F24" s="10"/>
      <c r="G24" s="3"/>
    </row>
    <row r="25" spans="3:7" ht="16.5" customHeight="1" outlineLevel="2" x14ac:dyDescent="0.25">
      <c r="C25" s="3"/>
      <c r="D25" s="8"/>
      <c r="E25" s="13" t="s">
        <v>5</v>
      </c>
      <c r="F25" s="10"/>
      <c r="G25" s="3"/>
    </row>
    <row r="26" spans="3:7" ht="16.5" customHeight="1" outlineLevel="2" x14ac:dyDescent="0.25">
      <c r="C26" s="3"/>
      <c r="D26" s="8"/>
      <c r="E26" s="13" t="s">
        <v>7</v>
      </c>
      <c r="F26" s="10"/>
      <c r="G26" s="3"/>
    </row>
    <row r="27" spans="3:7" ht="18" customHeight="1" outlineLevel="2" x14ac:dyDescent="0.25">
      <c r="C27" s="1"/>
      <c r="D27" s="8"/>
      <c r="E27" s="13" t="s">
        <v>13</v>
      </c>
      <c r="F27" s="10"/>
      <c r="G27" s="1"/>
    </row>
    <row r="28" spans="3:7" s="18" customFormat="1" ht="16.5" customHeight="1" outlineLevel="1" x14ac:dyDescent="0.25">
      <c r="C28" s="15"/>
      <c r="D28" s="16"/>
      <c r="E28" s="12" t="s">
        <v>14</v>
      </c>
      <c r="F28" s="17"/>
      <c r="G28" s="15"/>
    </row>
    <row r="29" spans="3:7" ht="16.5" customHeight="1" outlineLevel="2" x14ac:dyDescent="0.25">
      <c r="C29" s="3"/>
      <c r="D29" s="8"/>
      <c r="E29" s="13" t="s">
        <v>15</v>
      </c>
      <c r="F29" s="10"/>
      <c r="G29" s="3"/>
    </row>
    <row r="30" spans="3:7" ht="16.5" customHeight="1" outlineLevel="2" x14ac:dyDescent="0.25">
      <c r="C30" s="3"/>
      <c r="D30" s="8"/>
      <c r="E30" s="13" t="s">
        <v>5</v>
      </c>
      <c r="F30" s="10"/>
      <c r="G30" s="3"/>
    </row>
    <row r="31" spans="3:7" ht="16.5" customHeight="1" outlineLevel="2" x14ac:dyDescent="0.25">
      <c r="C31" s="3"/>
      <c r="D31" s="8"/>
      <c r="E31" s="13" t="s">
        <v>16</v>
      </c>
      <c r="F31" s="10"/>
      <c r="G31" s="3"/>
    </row>
    <row r="32" spans="3:7" ht="16.5" customHeight="1" outlineLevel="2" x14ac:dyDescent="0.25">
      <c r="C32" s="3"/>
      <c r="D32" s="8"/>
      <c r="E32" s="13" t="s">
        <v>17</v>
      </c>
      <c r="F32" s="10"/>
      <c r="G32" s="3"/>
    </row>
    <row r="33" spans="3:7" ht="16.5" customHeight="1" outlineLevel="2" x14ac:dyDescent="0.25">
      <c r="C33" s="3"/>
      <c r="D33" s="8"/>
      <c r="E33" s="13" t="s">
        <v>18</v>
      </c>
      <c r="F33" s="10"/>
      <c r="G33" s="3"/>
    </row>
    <row r="34" spans="3:7" ht="16.5" customHeight="1" outlineLevel="2" x14ac:dyDescent="0.25">
      <c r="C34" s="3"/>
      <c r="D34" s="8"/>
      <c r="E34" s="13" t="s">
        <v>19</v>
      </c>
      <c r="F34" s="10"/>
      <c r="G34" s="3"/>
    </row>
    <row r="35" spans="3:7" ht="18" customHeight="1" outlineLevel="2" x14ac:dyDescent="0.25">
      <c r="C35" s="3"/>
      <c r="D35" s="8"/>
      <c r="E35" s="13" t="s">
        <v>20</v>
      </c>
      <c r="F35" s="10"/>
      <c r="G35" s="3"/>
    </row>
    <row r="36" spans="3:7" ht="16.5" customHeight="1" outlineLevel="2" x14ac:dyDescent="0.25">
      <c r="C36" s="3"/>
      <c r="D36" s="8"/>
      <c r="E36" s="13" t="s">
        <v>21</v>
      </c>
      <c r="F36" s="10"/>
      <c r="G36" s="3"/>
    </row>
    <row r="37" spans="3:7" ht="16.5" customHeight="1" outlineLevel="2" x14ac:dyDescent="0.25">
      <c r="C37" s="3"/>
      <c r="D37" s="8"/>
      <c r="E37" s="13" t="s">
        <v>22</v>
      </c>
      <c r="F37" s="10"/>
      <c r="G37" s="3"/>
    </row>
    <row r="38" spans="3:7" ht="16.5" customHeight="1" outlineLevel="2" x14ac:dyDescent="0.25">
      <c r="C38" s="3"/>
      <c r="D38" s="8"/>
      <c r="E38" s="13" t="s">
        <v>23</v>
      </c>
      <c r="F38" s="10"/>
      <c r="G38" s="3"/>
    </row>
    <row r="39" spans="3:7" s="18" customFormat="1" ht="16.5" customHeight="1" outlineLevel="1" x14ac:dyDescent="0.25">
      <c r="C39" s="15"/>
      <c r="D39" s="16"/>
      <c r="E39" s="12" t="s">
        <v>24</v>
      </c>
      <c r="F39" s="17"/>
      <c r="G39" s="15"/>
    </row>
    <row r="40" spans="3:7" ht="16.5" customHeight="1" outlineLevel="1" x14ac:dyDescent="0.25">
      <c r="C40" s="3"/>
      <c r="D40" s="8"/>
      <c r="E40" s="19" t="s">
        <v>25</v>
      </c>
      <c r="F40" s="20"/>
      <c r="G40" s="3"/>
    </row>
    <row r="41" spans="3:7" s="18" customFormat="1" ht="16.5" customHeight="1" x14ac:dyDescent="0.25">
      <c r="C41" s="15"/>
      <c r="D41" s="16"/>
      <c r="E41" s="11" t="s">
        <v>26</v>
      </c>
      <c r="F41" s="17"/>
      <c r="G41" s="15"/>
    </row>
    <row r="42" spans="3:7" ht="16.5" customHeight="1" outlineLevel="1" x14ac:dyDescent="0.25">
      <c r="C42" s="3"/>
      <c r="D42" s="8"/>
      <c r="E42" s="21" t="s">
        <v>27</v>
      </c>
      <c r="F42" s="20"/>
      <c r="G42" s="3"/>
    </row>
    <row r="43" spans="3:7" ht="16.5" customHeight="1" outlineLevel="1" x14ac:dyDescent="0.25">
      <c r="C43" s="3"/>
      <c r="D43" s="8"/>
      <c r="E43" s="21" t="s">
        <v>28</v>
      </c>
      <c r="F43" s="20"/>
      <c r="G43" s="3"/>
    </row>
    <row r="44" spans="3:7" ht="16.5" customHeight="1" outlineLevel="1" x14ac:dyDescent="0.25">
      <c r="C44" s="3"/>
      <c r="D44" s="8"/>
      <c r="E44" s="21" t="s">
        <v>29</v>
      </c>
      <c r="F44" s="20"/>
      <c r="G44" s="3"/>
    </row>
    <row r="45" spans="3:7" ht="16.5" customHeight="1" outlineLevel="1" x14ac:dyDescent="0.25">
      <c r="C45" s="3"/>
      <c r="D45" s="8"/>
      <c r="E45" s="21" t="s">
        <v>30</v>
      </c>
      <c r="F45" s="20"/>
      <c r="G45" s="3"/>
    </row>
    <row r="46" spans="3:7" ht="16.5" customHeight="1" outlineLevel="1" x14ac:dyDescent="0.25">
      <c r="C46" s="3"/>
      <c r="D46" s="8"/>
      <c r="E46" s="21" t="s">
        <v>31</v>
      </c>
      <c r="F46" s="20"/>
      <c r="G46" s="3"/>
    </row>
    <row r="47" spans="3:7" ht="16.5" customHeight="1" outlineLevel="1" x14ac:dyDescent="0.25">
      <c r="C47" s="3"/>
      <c r="D47" s="8"/>
      <c r="E47" s="21" t="s">
        <v>32</v>
      </c>
      <c r="F47" s="20"/>
      <c r="G47" s="3"/>
    </row>
    <row r="48" spans="3:7" ht="16.5" customHeight="1" outlineLevel="1" x14ac:dyDescent="0.25">
      <c r="C48" s="3"/>
      <c r="D48" s="8"/>
      <c r="E48" s="21" t="s">
        <v>12</v>
      </c>
      <c r="F48" s="20"/>
      <c r="G48" s="3"/>
    </row>
    <row r="49" spans="3:7" ht="16.5" customHeight="1" x14ac:dyDescent="0.25">
      <c r="C49" s="3"/>
      <c r="D49" s="8"/>
      <c r="E49" s="11" t="s">
        <v>33</v>
      </c>
      <c r="F49" s="20"/>
      <c r="G49" s="3"/>
    </row>
    <row r="50" spans="3:7" ht="16.5" customHeight="1" outlineLevel="1" x14ac:dyDescent="0.25">
      <c r="C50" s="3"/>
      <c r="D50" s="8"/>
      <c r="E50" s="21" t="s">
        <v>34</v>
      </c>
      <c r="F50" s="20"/>
      <c r="G50" s="3"/>
    </row>
    <row r="51" spans="3:7" ht="16.5" customHeight="1" outlineLevel="1" x14ac:dyDescent="0.25">
      <c r="C51" s="3"/>
      <c r="D51" s="8"/>
      <c r="E51" s="21" t="s">
        <v>35</v>
      </c>
      <c r="F51" s="20"/>
      <c r="G51" s="3"/>
    </row>
    <row r="52" spans="3:7" ht="16.5" customHeight="1" outlineLevel="1" x14ac:dyDescent="0.25">
      <c r="C52" s="3"/>
      <c r="D52" s="8"/>
      <c r="E52" s="21" t="s">
        <v>29</v>
      </c>
      <c r="F52" s="20"/>
      <c r="G52" s="3"/>
    </row>
    <row r="53" spans="3:7" ht="16.5" customHeight="1" outlineLevel="1" x14ac:dyDescent="0.25">
      <c r="C53" s="3"/>
      <c r="D53" s="8"/>
      <c r="E53" s="21" t="s">
        <v>30</v>
      </c>
      <c r="F53" s="20"/>
      <c r="G53" s="3"/>
    </row>
    <row r="54" spans="3:7" ht="16.5" customHeight="1" outlineLevel="1" x14ac:dyDescent="0.25">
      <c r="C54" s="3"/>
      <c r="D54" s="8"/>
      <c r="E54" s="21" t="s">
        <v>36</v>
      </c>
      <c r="F54" s="20"/>
      <c r="G54" s="3"/>
    </row>
    <row r="55" spans="3:7" ht="16.5" customHeight="1" outlineLevel="1" x14ac:dyDescent="0.25">
      <c r="C55" s="3"/>
      <c r="D55" s="8"/>
      <c r="E55" s="21" t="s">
        <v>32</v>
      </c>
      <c r="F55" s="20"/>
      <c r="G55" s="3"/>
    </row>
    <row r="56" spans="3:7" ht="16.5" customHeight="1" outlineLevel="1" x14ac:dyDescent="0.25">
      <c r="C56" s="3"/>
      <c r="D56" s="8"/>
      <c r="E56" s="21" t="s">
        <v>37</v>
      </c>
      <c r="F56" s="20"/>
      <c r="G56" s="3"/>
    </row>
    <row r="57" spans="3:7" ht="16.5" customHeight="1" outlineLevel="1" x14ac:dyDescent="0.25">
      <c r="C57" s="3"/>
      <c r="D57" s="8"/>
      <c r="E57" s="21" t="s">
        <v>38</v>
      </c>
      <c r="F57" s="20"/>
      <c r="G57" s="3"/>
    </row>
    <row r="58" spans="3:7" ht="16.5" customHeight="1" x14ac:dyDescent="0.25">
      <c r="C58" s="3"/>
      <c r="D58" s="8"/>
      <c r="E58" s="11" t="s">
        <v>39</v>
      </c>
      <c r="F58" s="20"/>
      <c r="G58" s="3"/>
    </row>
    <row r="59" spans="3:7" ht="16.5" customHeight="1" outlineLevel="1" x14ac:dyDescent="0.25">
      <c r="C59" s="3"/>
      <c r="D59" s="8"/>
      <c r="E59" s="21" t="s">
        <v>40</v>
      </c>
      <c r="F59" s="20"/>
      <c r="G59" s="3"/>
    </row>
    <row r="60" spans="3:7" ht="16.5" customHeight="1" outlineLevel="1" x14ac:dyDescent="0.25">
      <c r="C60" s="3"/>
      <c r="D60" s="8"/>
      <c r="E60" s="21" t="s">
        <v>35</v>
      </c>
      <c r="F60" s="20"/>
      <c r="G60" s="3"/>
    </row>
    <row r="61" spans="3:7" ht="16.5" customHeight="1" outlineLevel="1" x14ac:dyDescent="0.25">
      <c r="C61" s="3"/>
      <c r="D61" s="8"/>
      <c r="E61" s="21" t="s">
        <v>41</v>
      </c>
      <c r="F61" s="20"/>
      <c r="G61" s="3"/>
    </row>
    <row r="62" spans="3:7" ht="16.5" customHeight="1" outlineLevel="1" x14ac:dyDescent="0.25">
      <c r="C62" s="3"/>
      <c r="D62" s="8"/>
      <c r="E62" s="21" t="s">
        <v>30</v>
      </c>
      <c r="F62" s="20"/>
      <c r="G62" s="3"/>
    </row>
    <row r="63" spans="3:7" ht="16.5" customHeight="1" outlineLevel="1" x14ac:dyDescent="0.25">
      <c r="C63" s="3"/>
      <c r="D63" s="8"/>
      <c r="E63" s="21" t="s">
        <v>42</v>
      </c>
      <c r="F63" s="20"/>
      <c r="G63" s="3"/>
    </row>
    <row r="64" spans="3:7" ht="16.5" customHeight="1" outlineLevel="1" x14ac:dyDescent="0.25">
      <c r="C64" s="3"/>
      <c r="D64" s="8"/>
      <c r="E64" s="21" t="s">
        <v>32</v>
      </c>
      <c r="F64" s="20"/>
      <c r="G64" s="3"/>
    </row>
    <row r="65" spans="2:8" ht="16.5" customHeight="1" outlineLevel="1" x14ac:dyDescent="0.25">
      <c r="C65" s="3"/>
      <c r="D65" s="8"/>
      <c r="E65" s="21" t="s">
        <v>37</v>
      </c>
      <c r="F65" s="20"/>
      <c r="G65" s="3"/>
    </row>
    <row r="66" spans="2:8" ht="16.5" customHeight="1" outlineLevel="1" x14ac:dyDescent="0.25">
      <c r="C66" s="3"/>
      <c r="D66" s="8"/>
      <c r="E66" s="21" t="s">
        <v>38</v>
      </c>
      <c r="F66" s="20"/>
      <c r="G66" s="3"/>
    </row>
    <row r="67" spans="2:8" ht="16.5" customHeight="1" x14ac:dyDescent="0.25">
      <c r="C67" s="3"/>
      <c r="D67" s="8"/>
      <c r="E67" s="11"/>
      <c r="F67" s="20"/>
      <c r="G67" s="3"/>
    </row>
    <row r="68" spans="2:8" ht="16.5" customHeight="1" x14ac:dyDescent="0.25">
      <c r="C68" s="3"/>
      <c r="D68" s="8"/>
      <c r="E68" s="8"/>
      <c r="F68" s="20"/>
      <c r="G68" s="3"/>
    </row>
    <row r="69" spans="2:8" ht="16.5" customHeight="1" x14ac:dyDescent="0.25">
      <c r="C69" s="3"/>
      <c r="D69" s="3"/>
      <c r="E69" s="3"/>
      <c r="F69" s="3"/>
      <c r="G69" s="3"/>
    </row>
    <row r="70" spans="2:8" ht="15" customHeight="1" x14ac:dyDescent="0.25">
      <c r="C70" s="22"/>
      <c r="D70" s="22"/>
      <c r="E70" s="22"/>
      <c r="F70" s="22"/>
      <c r="G70" s="22"/>
    </row>
    <row r="71" spans="2:8" ht="15" customHeight="1" x14ac:dyDescent="0.25">
      <c r="C71" s="22"/>
      <c r="D71" s="22"/>
      <c r="E71" s="22"/>
      <c r="F71" s="22"/>
      <c r="G71" s="22"/>
    </row>
    <row r="72" spans="2:8" ht="15" customHeight="1" x14ac:dyDescent="0.25">
      <c r="C72" s="357" t="s">
        <v>43</v>
      </c>
      <c r="D72" s="357"/>
      <c r="E72" s="357"/>
      <c r="F72" s="357"/>
      <c r="G72" s="357"/>
      <c r="H72" s="23"/>
    </row>
    <row r="73" spans="2:8" ht="15" customHeight="1" x14ac:dyDescent="0.25">
      <c r="C73" s="22"/>
      <c r="D73" s="22"/>
      <c r="E73" s="22"/>
      <c r="F73" s="22"/>
      <c r="G73" s="22"/>
    </row>
    <row r="74" spans="2:8" ht="15" customHeight="1" x14ac:dyDescent="0.25"/>
    <row r="75" spans="2:8" ht="15" customHeight="1" x14ac:dyDescent="0.25"/>
    <row r="76" spans="2:8" ht="15" customHeight="1" x14ac:dyDescent="0.25">
      <c r="E76" s="23"/>
    </row>
    <row r="77" spans="2:8" ht="15" customHeight="1" x14ac:dyDescent="0.25"/>
    <row r="78" spans="2:8" ht="15" customHeight="1" x14ac:dyDescent="0.25">
      <c r="B78" s="24"/>
    </row>
    <row r="79" spans="2:8" ht="15" customHeight="1" x14ac:dyDescent="0.25"/>
    <row r="80" spans="2:8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8" width="11.42578125" style="14"/>
    <col min="9" max="9" width="14" style="14" customWidth="1"/>
    <col min="10" max="42" width="11.42578125" style="14"/>
    <col min="43" max="43" width="36.7109375" style="14" customWidth="1"/>
    <col min="44" max="44" width="12.7109375" style="14" customWidth="1"/>
    <col min="45" max="45" width="10.7109375" style="14" customWidth="1"/>
    <col min="46" max="46" width="12.7109375" style="14" customWidth="1"/>
    <col min="47" max="48" width="10.7109375" style="14" customWidth="1"/>
    <col min="49" max="55" width="11.42578125" style="14"/>
    <col min="56" max="56" width="13.28515625" style="14" customWidth="1"/>
    <col min="57" max="298" width="11.42578125" style="14"/>
    <col min="299" max="299" width="36.7109375" style="14" customWidth="1"/>
    <col min="300" max="300" width="12.7109375" style="14" customWidth="1"/>
    <col min="301" max="301" width="10.7109375" style="14" customWidth="1"/>
    <col min="302" max="302" width="12.7109375" style="14" customWidth="1"/>
    <col min="303" max="304" width="10.7109375" style="14" customWidth="1"/>
    <col min="305" max="311" width="11.42578125" style="14"/>
    <col min="312" max="312" width="13.28515625" style="14" customWidth="1"/>
    <col min="313" max="554" width="11.42578125" style="14"/>
    <col min="555" max="555" width="36.7109375" style="14" customWidth="1"/>
    <col min="556" max="556" width="12.7109375" style="14" customWidth="1"/>
    <col min="557" max="557" width="10.7109375" style="14" customWidth="1"/>
    <col min="558" max="558" width="12.7109375" style="14" customWidth="1"/>
    <col min="559" max="560" width="10.7109375" style="14" customWidth="1"/>
    <col min="561" max="567" width="11.42578125" style="14"/>
    <col min="568" max="568" width="13.28515625" style="14" customWidth="1"/>
    <col min="569" max="810" width="11.42578125" style="14"/>
    <col min="811" max="811" width="36.7109375" style="14" customWidth="1"/>
    <col min="812" max="812" width="12.7109375" style="14" customWidth="1"/>
    <col min="813" max="813" width="10.7109375" style="14" customWidth="1"/>
    <col min="814" max="814" width="12.7109375" style="14" customWidth="1"/>
    <col min="815" max="816" width="10.7109375" style="14" customWidth="1"/>
    <col min="817" max="823" width="11.42578125" style="14"/>
    <col min="824" max="824" width="13.28515625" style="14" customWidth="1"/>
    <col min="825" max="1066" width="11.42578125" style="14"/>
    <col min="1067" max="1067" width="36.7109375" style="14" customWidth="1"/>
    <col min="1068" max="1068" width="12.7109375" style="14" customWidth="1"/>
    <col min="1069" max="1069" width="10.7109375" style="14" customWidth="1"/>
    <col min="1070" max="1070" width="12.7109375" style="14" customWidth="1"/>
    <col min="1071" max="1072" width="10.7109375" style="14" customWidth="1"/>
    <col min="1073" max="1079" width="11.42578125" style="14"/>
    <col min="1080" max="1080" width="13.28515625" style="14" customWidth="1"/>
    <col min="1081" max="1322" width="11.42578125" style="14"/>
    <col min="1323" max="1323" width="36.7109375" style="14" customWidth="1"/>
    <col min="1324" max="1324" width="12.7109375" style="14" customWidth="1"/>
    <col min="1325" max="1325" width="10.7109375" style="14" customWidth="1"/>
    <col min="1326" max="1326" width="12.7109375" style="14" customWidth="1"/>
    <col min="1327" max="1328" width="10.7109375" style="14" customWidth="1"/>
    <col min="1329" max="1335" width="11.42578125" style="14"/>
    <col min="1336" max="1336" width="13.28515625" style="14" customWidth="1"/>
    <col min="1337" max="1578" width="11.42578125" style="14"/>
    <col min="1579" max="1579" width="36.7109375" style="14" customWidth="1"/>
    <col min="1580" max="1580" width="12.7109375" style="14" customWidth="1"/>
    <col min="1581" max="1581" width="10.7109375" style="14" customWidth="1"/>
    <col min="1582" max="1582" width="12.7109375" style="14" customWidth="1"/>
    <col min="1583" max="1584" width="10.7109375" style="14" customWidth="1"/>
    <col min="1585" max="1591" width="11.42578125" style="14"/>
    <col min="1592" max="1592" width="13.28515625" style="14" customWidth="1"/>
    <col min="1593" max="1834" width="11.42578125" style="14"/>
    <col min="1835" max="1835" width="36.7109375" style="14" customWidth="1"/>
    <col min="1836" max="1836" width="12.7109375" style="14" customWidth="1"/>
    <col min="1837" max="1837" width="10.7109375" style="14" customWidth="1"/>
    <col min="1838" max="1838" width="12.7109375" style="14" customWidth="1"/>
    <col min="1839" max="1840" width="10.7109375" style="14" customWidth="1"/>
    <col min="1841" max="1847" width="11.42578125" style="14"/>
    <col min="1848" max="1848" width="13.28515625" style="14" customWidth="1"/>
    <col min="1849" max="2090" width="11.42578125" style="14"/>
    <col min="2091" max="2091" width="36.7109375" style="14" customWidth="1"/>
    <col min="2092" max="2092" width="12.7109375" style="14" customWidth="1"/>
    <col min="2093" max="2093" width="10.7109375" style="14" customWidth="1"/>
    <col min="2094" max="2094" width="12.7109375" style="14" customWidth="1"/>
    <col min="2095" max="2096" width="10.7109375" style="14" customWidth="1"/>
    <col min="2097" max="2103" width="11.42578125" style="14"/>
    <col min="2104" max="2104" width="13.28515625" style="14" customWidth="1"/>
    <col min="2105" max="2346" width="11.42578125" style="14"/>
    <col min="2347" max="2347" width="36.7109375" style="14" customWidth="1"/>
    <col min="2348" max="2348" width="12.7109375" style="14" customWidth="1"/>
    <col min="2349" max="2349" width="10.7109375" style="14" customWidth="1"/>
    <col min="2350" max="2350" width="12.7109375" style="14" customWidth="1"/>
    <col min="2351" max="2352" width="10.7109375" style="14" customWidth="1"/>
    <col min="2353" max="2359" width="11.42578125" style="14"/>
    <col min="2360" max="2360" width="13.28515625" style="14" customWidth="1"/>
    <col min="2361" max="2602" width="11.42578125" style="14"/>
    <col min="2603" max="2603" width="36.7109375" style="14" customWidth="1"/>
    <col min="2604" max="2604" width="12.7109375" style="14" customWidth="1"/>
    <col min="2605" max="2605" width="10.7109375" style="14" customWidth="1"/>
    <col min="2606" max="2606" width="12.7109375" style="14" customWidth="1"/>
    <col min="2607" max="2608" width="10.7109375" style="14" customWidth="1"/>
    <col min="2609" max="2615" width="11.42578125" style="14"/>
    <col min="2616" max="2616" width="13.28515625" style="14" customWidth="1"/>
    <col min="2617" max="2858" width="11.42578125" style="14"/>
    <col min="2859" max="2859" width="36.7109375" style="14" customWidth="1"/>
    <col min="2860" max="2860" width="12.7109375" style="14" customWidth="1"/>
    <col min="2861" max="2861" width="10.7109375" style="14" customWidth="1"/>
    <col min="2862" max="2862" width="12.7109375" style="14" customWidth="1"/>
    <col min="2863" max="2864" width="10.7109375" style="14" customWidth="1"/>
    <col min="2865" max="2871" width="11.42578125" style="14"/>
    <col min="2872" max="2872" width="13.28515625" style="14" customWidth="1"/>
    <col min="2873" max="3114" width="11.42578125" style="14"/>
    <col min="3115" max="3115" width="36.7109375" style="14" customWidth="1"/>
    <col min="3116" max="3116" width="12.7109375" style="14" customWidth="1"/>
    <col min="3117" max="3117" width="10.7109375" style="14" customWidth="1"/>
    <col min="3118" max="3118" width="12.7109375" style="14" customWidth="1"/>
    <col min="3119" max="3120" width="10.7109375" style="14" customWidth="1"/>
    <col min="3121" max="3127" width="11.42578125" style="14"/>
    <col min="3128" max="3128" width="13.28515625" style="14" customWidth="1"/>
    <col min="3129" max="3370" width="11.42578125" style="14"/>
    <col min="3371" max="3371" width="36.7109375" style="14" customWidth="1"/>
    <col min="3372" max="3372" width="12.7109375" style="14" customWidth="1"/>
    <col min="3373" max="3373" width="10.7109375" style="14" customWidth="1"/>
    <col min="3374" max="3374" width="12.7109375" style="14" customWidth="1"/>
    <col min="3375" max="3376" width="10.7109375" style="14" customWidth="1"/>
    <col min="3377" max="3383" width="11.42578125" style="14"/>
    <col min="3384" max="3384" width="13.28515625" style="14" customWidth="1"/>
    <col min="3385" max="3626" width="11.42578125" style="14"/>
    <col min="3627" max="3627" width="36.7109375" style="14" customWidth="1"/>
    <col min="3628" max="3628" width="12.7109375" style="14" customWidth="1"/>
    <col min="3629" max="3629" width="10.7109375" style="14" customWidth="1"/>
    <col min="3630" max="3630" width="12.7109375" style="14" customWidth="1"/>
    <col min="3631" max="3632" width="10.7109375" style="14" customWidth="1"/>
    <col min="3633" max="3639" width="11.42578125" style="14"/>
    <col min="3640" max="3640" width="13.28515625" style="14" customWidth="1"/>
    <col min="3641" max="3882" width="11.42578125" style="14"/>
    <col min="3883" max="3883" width="36.7109375" style="14" customWidth="1"/>
    <col min="3884" max="3884" width="12.7109375" style="14" customWidth="1"/>
    <col min="3885" max="3885" width="10.7109375" style="14" customWidth="1"/>
    <col min="3886" max="3886" width="12.7109375" style="14" customWidth="1"/>
    <col min="3887" max="3888" width="10.7109375" style="14" customWidth="1"/>
    <col min="3889" max="3895" width="11.42578125" style="14"/>
    <col min="3896" max="3896" width="13.28515625" style="14" customWidth="1"/>
    <col min="3897" max="4138" width="11.42578125" style="14"/>
    <col min="4139" max="4139" width="36.7109375" style="14" customWidth="1"/>
    <col min="4140" max="4140" width="12.7109375" style="14" customWidth="1"/>
    <col min="4141" max="4141" width="10.7109375" style="14" customWidth="1"/>
    <col min="4142" max="4142" width="12.7109375" style="14" customWidth="1"/>
    <col min="4143" max="4144" width="10.7109375" style="14" customWidth="1"/>
    <col min="4145" max="4151" width="11.42578125" style="14"/>
    <col min="4152" max="4152" width="13.28515625" style="14" customWidth="1"/>
    <col min="4153" max="4394" width="11.42578125" style="14"/>
    <col min="4395" max="4395" width="36.7109375" style="14" customWidth="1"/>
    <col min="4396" max="4396" width="12.7109375" style="14" customWidth="1"/>
    <col min="4397" max="4397" width="10.7109375" style="14" customWidth="1"/>
    <col min="4398" max="4398" width="12.7109375" style="14" customWidth="1"/>
    <col min="4399" max="4400" width="10.7109375" style="14" customWidth="1"/>
    <col min="4401" max="4407" width="11.42578125" style="14"/>
    <col min="4408" max="4408" width="13.28515625" style="14" customWidth="1"/>
    <col min="4409" max="4650" width="11.42578125" style="14"/>
    <col min="4651" max="4651" width="36.7109375" style="14" customWidth="1"/>
    <col min="4652" max="4652" width="12.7109375" style="14" customWidth="1"/>
    <col min="4653" max="4653" width="10.7109375" style="14" customWidth="1"/>
    <col min="4654" max="4654" width="12.7109375" style="14" customWidth="1"/>
    <col min="4655" max="4656" width="10.7109375" style="14" customWidth="1"/>
    <col min="4657" max="4663" width="11.42578125" style="14"/>
    <col min="4664" max="4664" width="13.28515625" style="14" customWidth="1"/>
    <col min="4665" max="4906" width="11.42578125" style="14"/>
    <col min="4907" max="4907" width="36.7109375" style="14" customWidth="1"/>
    <col min="4908" max="4908" width="12.7109375" style="14" customWidth="1"/>
    <col min="4909" max="4909" width="10.7109375" style="14" customWidth="1"/>
    <col min="4910" max="4910" width="12.7109375" style="14" customWidth="1"/>
    <col min="4911" max="4912" width="10.7109375" style="14" customWidth="1"/>
    <col min="4913" max="4919" width="11.42578125" style="14"/>
    <col min="4920" max="4920" width="13.28515625" style="14" customWidth="1"/>
    <col min="4921" max="5162" width="11.42578125" style="14"/>
    <col min="5163" max="5163" width="36.7109375" style="14" customWidth="1"/>
    <col min="5164" max="5164" width="12.7109375" style="14" customWidth="1"/>
    <col min="5165" max="5165" width="10.7109375" style="14" customWidth="1"/>
    <col min="5166" max="5166" width="12.7109375" style="14" customWidth="1"/>
    <col min="5167" max="5168" width="10.7109375" style="14" customWidth="1"/>
    <col min="5169" max="5175" width="11.42578125" style="14"/>
    <col min="5176" max="5176" width="13.28515625" style="14" customWidth="1"/>
    <col min="5177" max="5418" width="11.42578125" style="14"/>
    <col min="5419" max="5419" width="36.7109375" style="14" customWidth="1"/>
    <col min="5420" max="5420" width="12.7109375" style="14" customWidth="1"/>
    <col min="5421" max="5421" width="10.7109375" style="14" customWidth="1"/>
    <col min="5422" max="5422" width="12.7109375" style="14" customWidth="1"/>
    <col min="5423" max="5424" width="10.7109375" style="14" customWidth="1"/>
    <col min="5425" max="5431" width="11.42578125" style="14"/>
    <col min="5432" max="5432" width="13.28515625" style="14" customWidth="1"/>
    <col min="5433" max="5674" width="11.42578125" style="14"/>
    <col min="5675" max="5675" width="36.7109375" style="14" customWidth="1"/>
    <col min="5676" max="5676" width="12.7109375" style="14" customWidth="1"/>
    <col min="5677" max="5677" width="10.7109375" style="14" customWidth="1"/>
    <col min="5678" max="5678" width="12.7109375" style="14" customWidth="1"/>
    <col min="5679" max="5680" width="10.7109375" style="14" customWidth="1"/>
    <col min="5681" max="5687" width="11.42578125" style="14"/>
    <col min="5688" max="5688" width="13.28515625" style="14" customWidth="1"/>
    <col min="5689" max="5930" width="11.42578125" style="14"/>
    <col min="5931" max="5931" width="36.7109375" style="14" customWidth="1"/>
    <col min="5932" max="5932" width="12.7109375" style="14" customWidth="1"/>
    <col min="5933" max="5933" width="10.7109375" style="14" customWidth="1"/>
    <col min="5934" max="5934" width="12.7109375" style="14" customWidth="1"/>
    <col min="5935" max="5936" width="10.7109375" style="14" customWidth="1"/>
    <col min="5937" max="5943" width="11.42578125" style="14"/>
    <col min="5944" max="5944" width="13.28515625" style="14" customWidth="1"/>
    <col min="5945" max="6186" width="11.42578125" style="14"/>
    <col min="6187" max="6187" width="36.7109375" style="14" customWidth="1"/>
    <col min="6188" max="6188" width="12.7109375" style="14" customWidth="1"/>
    <col min="6189" max="6189" width="10.7109375" style="14" customWidth="1"/>
    <col min="6190" max="6190" width="12.7109375" style="14" customWidth="1"/>
    <col min="6191" max="6192" width="10.7109375" style="14" customWidth="1"/>
    <col min="6193" max="6199" width="11.42578125" style="14"/>
    <col min="6200" max="6200" width="13.28515625" style="14" customWidth="1"/>
    <col min="6201" max="6442" width="11.42578125" style="14"/>
    <col min="6443" max="6443" width="36.7109375" style="14" customWidth="1"/>
    <col min="6444" max="6444" width="12.7109375" style="14" customWidth="1"/>
    <col min="6445" max="6445" width="10.7109375" style="14" customWidth="1"/>
    <col min="6446" max="6446" width="12.7109375" style="14" customWidth="1"/>
    <col min="6447" max="6448" width="10.7109375" style="14" customWidth="1"/>
    <col min="6449" max="6455" width="11.42578125" style="14"/>
    <col min="6456" max="6456" width="13.28515625" style="14" customWidth="1"/>
    <col min="6457" max="6698" width="11.42578125" style="14"/>
    <col min="6699" max="6699" width="36.7109375" style="14" customWidth="1"/>
    <col min="6700" max="6700" width="12.7109375" style="14" customWidth="1"/>
    <col min="6701" max="6701" width="10.7109375" style="14" customWidth="1"/>
    <col min="6702" max="6702" width="12.7109375" style="14" customWidth="1"/>
    <col min="6703" max="6704" width="10.7109375" style="14" customWidth="1"/>
    <col min="6705" max="6711" width="11.42578125" style="14"/>
    <col min="6712" max="6712" width="13.28515625" style="14" customWidth="1"/>
    <col min="6713" max="6954" width="11.42578125" style="14"/>
    <col min="6955" max="6955" width="36.7109375" style="14" customWidth="1"/>
    <col min="6956" max="6956" width="12.7109375" style="14" customWidth="1"/>
    <col min="6957" max="6957" width="10.7109375" style="14" customWidth="1"/>
    <col min="6958" max="6958" width="12.7109375" style="14" customWidth="1"/>
    <col min="6959" max="6960" width="10.7109375" style="14" customWidth="1"/>
    <col min="6961" max="6967" width="11.42578125" style="14"/>
    <col min="6968" max="6968" width="13.28515625" style="14" customWidth="1"/>
    <col min="6969" max="7210" width="11.42578125" style="14"/>
    <col min="7211" max="7211" width="36.7109375" style="14" customWidth="1"/>
    <col min="7212" max="7212" width="12.7109375" style="14" customWidth="1"/>
    <col min="7213" max="7213" width="10.7109375" style="14" customWidth="1"/>
    <col min="7214" max="7214" width="12.7109375" style="14" customWidth="1"/>
    <col min="7215" max="7216" width="10.7109375" style="14" customWidth="1"/>
    <col min="7217" max="7223" width="11.42578125" style="14"/>
    <col min="7224" max="7224" width="13.28515625" style="14" customWidth="1"/>
    <col min="7225" max="7466" width="11.42578125" style="14"/>
    <col min="7467" max="7467" width="36.7109375" style="14" customWidth="1"/>
    <col min="7468" max="7468" width="12.7109375" style="14" customWidth="1"/>
    <col min="7469" max="7469" width="10.7109375" style="14" customWidth="1"/>
    <col min="7470" max="7470" width="12.7109375" style="14" customWidth="1"/>
    <col min="7471" max="7472" width="10.7109375" style="14" customWidth="1"/>
    <col min="7473" max="7479" width="11.42578125" style="14"/>
    <col min="7480" max="7480" width="13.28515625" style="14" customWidth="1"/>
    <col min="7481" max="7722" width="11.42578125" style="14"/>
    <col min="7723" max="7723" width="36.7109375" style="14" customWidth="1"/>
    <col min="7724" max="7724" width="12.7109375" style="14" customWidth="1"/>
    <col min="7725" max="7725" width="10.7109375" style="14" customWidth="1"/>
    <col min="7726" max="7726" width="12.7109375" style="14" customWidth="1"/>
    <col min="7727" max="7728" width="10.7109375" style="14" customWidth="1"/>
    <col min="7729" max="7735" width="11.42578125" style="14"/>
    <col min="7736" max="7736" width="13.28515625" style="14" customWidth="1"/>
    <col min="7737" max="7978" width="11.42578125" style="14"/>
    <col min="7979" max="7979" width="36.7109375" style="14" customWidth="1"/>
    <col min="7980" max="7980" width="12.7109375" style="14" customWidth="1"/>
    <col min="7981" max="7981" width="10.7109375" style="14" customWidth="1"/>
    <col min="7982" max="7982" width="12.7109375" style="14" customWidth="1"/>
    <col min="7983" max="7984" width="10.7109375" style="14" customWidth="1"/>
    <col min="7985" max="7991" width="11.42578125" style="14"/>
    <col min="7992" max="7992" width="13.28515625" style="14" customWidth="1"/>
    <col min="7993" max="8234" width="11.42578125" style="14"/>
    <col min="8235" max="8235" width="36.7109375" style="14" customWidth="1"/>
    <col min="8236" max="8236" width="12.7109375" style="14" customWidth="1"/>
    <col min="8237" max="8237" width="10.7109375" style="14" customWidth="1"/>
    <col min="8238" max="8238" width="12.7109375" style="14" customWidth="1"/>
    <col min="8239" max="8240" width="10.7109375" style="14" customWidth="1"/>
    <col min="8241" max="8247" width="11.42578125" style="14"/>
    <col min="8248" max="8248" width="13.28515625" style="14" customWidth="1"/>
    <col min="8249" max="8490" width="11.42578125" style="14"/>
    <col min="8491" max="8491" width="36.7109375" style="14" customWidth="1"/>
    <col min="8492" max="8492" width="12.7109375" style="14" customWidth="1"/>
    <col min="8493" max="8493" width="10.7109375" style="14" customWidth="1"/>
    <col min="8494" max="8494" width="12.7109375" style="14" customWidth="1"/>
    <col min="8495" max="8496" width="10.7109375" style="14" customWidth="1"/>
    <col min="8497" max="8503" width="11.42578125" style="14"/>
    <col min="8504" max="8504" width="13.28515625" style="14" customWidth="1"/>
    <col min="8505" max="8746" width="11.42578125" style="14"/>
    <col min="8747" max="8747" width="36.7109375" style="14" customWidth="1"/>
    <col min="8748" max="8748" width="12.7109375" style="14" customWidth="1"/>
    <col min="8749" max="8749" width="10.7109375" style="14" customWidth="1"/>
    <col min="8750" max="8750" width="12.7109375" style="14" customWidth="1"/>
    <col min="8751" max="8752" width="10.7109375" style="14" customWidth="1"/>
    <col min="8753" max="8759" width="11.42578125" style="14"/>
    <col min="8760" max="8760" width="13.28515625" style="14" customWidth="1"/>
    <col min="8761" max="9002" width="11.42578125" style="14"/>
    <col min="9003" max="9003" width="36.7109375" style="14" customWidth="1"/>
    <col min="9004" max="9004" width="12.7109375" style="14" customWidth="1"/>
    <col min="9005" max="9005" width="10.7109375" style="14" customWidth="1"/>
    <col min="9006" max="9006" width="12.7109375" style="14" customWidth="1"/>
    <col min="9007" max="9008" width="10.7109375" style="14" customWidth="1"/>
    <col min="9009" max="9015" width="11.42578125" style="14"/>
    <col min="9016" max="9016" width="13.28515625" style="14" customWidth="1"/>
    <col min="9017" max="9258" width="11.42578125" style="14"/>
    <col min="9259" max="9259" width="36.7109375" style="14" customWidth="1"/>
    <col min="9260" max="9260" width="12.7109375" style="14" customWidth="1"/>
    <col min="9261" max="9261" width="10.7109375" style="14" customWidth="1"/>
    <col min="9262" max="9262" width="12.7109375" style="14" customWidth="1"/>
    <col min="9263" max="9264" width="10.7109375" style="14" customWidth="1"/>
    <col min="9265" max="9271" width="11.42578125" style="14"/>
    <col min="9272" max="9272" width="13.28515625" style="14" customWidth="1"/>
    <col min="9273" max="9514" width="11.42578125" style="14"/>
    <col min="9515" max="9515" width="36.7109375" style="14" customWidth="1"/>
    <col min="9516" max="9516" width="12.7109375" style="14" customWidth="1"/>
    <col min="9517" max="9517" width="10.7109375" style="14" customWidth="1"/>
    <col min="9518" max="9518" width="12.7109375" style="14" customWidth="1"/>
    <col min="9519" max="9520" width="10.7109375" style="14" customWidth="1"/>
    <col min="9521" max="9527" width="11.42578125" style="14"/>
    <col min="9528" max="9528" width="13.28515625" style="14" customWidth="1"/>
    <col min="9529" max="9770" width="11.42578125" style="14"/>
    <col min="9771" max="9771" width="36.7109375" style="14" customWidth="1"/>
    <col min="9772" max="9772" width="12.7109375" style="14" customWidth="1"/>
    <col min="9773" max="9773" width="10.7109375" style="14" customWidth="1"/>
    <col min="9774" max="9774" width="12.7109375" style="14" customWidth="1"/>
    <col min="9775" max="9776" width="10.7109375" style="14" customWidth="1"/>
    <col min="9777" max="9783" width="11.42578125" style="14"/>
    <col min="9784" max="9784" width="13.28515625" style="14" customWidth="1"/>
    <col min="9785" max="10026" width="11.42578125" style="14"/>
    <col min="10027" max="10027" width="36.7109375" style="14" customWidth="1"/>
    <col min="10028" max="10028" width="12.7109375" style="14" customWidth="1"/>
    <col min="10029" max="10029" width="10.7109375" style="14" customWidth="1"/>
    <col min="10030" max="10030" width="12.7109375" style="14" customWidth="1"/>
    <col min="10031" max="10032" width="10.7109375" style="14" customWidth="1"/>
    <col min="10033" max="10039" width="11.42578125" style="14"/>
    <col min="10040" max="10040" width="13.28515625" style="14" customWidth="1"/>
    <col min="10041" max="10282" width="11.42578125" style="14"/>
    <col min="10283" max="10283" width="36.7109375" style="14" customWidth="1"/>
    <col min="10284" max="10284" width="12.7109375" style="14" customWidth="1"/>
    <col min="10285" max="10285" width="10.7109375" style="14" customWidth="1"/>
    <col min="10286" max="10286" width="12.7109375" style="14" customWidth="1"/>
    <col min="10287" max="10288" width="10.7109375" style="14" customWidth="1"/>
    <col min="10289" max="10295" width="11.42578125" style="14"/>
    <col min="10296" max="10296" width="13.28515625" style="14" customWidth="1"/>
    <col min="10297" max="10538" width="11.42578125" style="14"/>
    <col min="10539" max="10539" width="36.7109375" style="14" customWidth="1"/>
    <col min="10540" max="10540" width="12.7109375" style="14" customWidth="1"/>
    <col min="10541" max="10541" width="10.7109375" style="14" customWidth="1"/>
    <col min="10542" max="10542" width="12.7109375" style="14" customWidth="1"/>
    <col min="10543" max="10544" width="10.7109375" style="14" customWidth="1"/>
    <col min="10545" max="10551" width="11.42578125" style="14"/>
    <col min="10552" max="10552" width="13.28515625" style="14" customWidth="1"/>
    <col min="10553" max="10794" width="11.42578125" style="14"/>
    <col min="10795" max="10795" width="36.7109375" style="14" customWidth="1"/>
    <col min="10796" max="10796" width="12.7109375" style="14" customWidth="1"/>
    <col min="10797" max="10797" width="10.7109375" style="14" customWidth="1"/>
    <col min="10798" max="10798" width="12.7109375" style="14" customWidth="1"/>
    <col min="10799" max="10800" width="10.7109375" style="14" customWidth="1"/>
    <col min="10801" max="10807" width="11.42578125" style="14"/>
    <col min="10808" max="10808" width="13.28515625" style="14" customWidth="1"/>
    <col min="10809" max="11050" width="11.42578125" style="14"/>
    <col min="11051" max="11051" width="36.7109375" style="14" customWidth="1"/>
    <col min="11052" max="11052" width="12.7109375" style="14" customWidth="1"/>
    <col min="11053" max="11053" width="10.7109375" style="14" customWidth="1"/>
    <col min="11054" max="11054" width="12.7109375" style="14" customWidth="1"/>
    <col min="11055" max="11056" width="10.7109375" style="14" customWidth="1"/>
    <col min="11057" max="11063" width="11.42578125" style="14"/>
    <col min="11064" max="11064" width="13.28515625" style="14" customWidth="1"/>
    <col min="11065" max="11306" width="11.42578125" style="14"/>
    <col min="11307" max="11307" width="36.7109375" style="14" customWidth="1"/>
    <col min="11308" max="11308" width="12.7109375" style="14" customWidth="1"/>
    <col min="11309" max="11309" width="10.7109375" style="14" customWidth="1"/>
    <col min="11310" max="11310" width="12.7109375" style="14" customWidth="1"/>
    <col min="11311" max="11312" width="10.7109375" style="14" customWidth="1"/>
    <col min="11313" max="11319" width="11.42578125" style="14"/>
    <col min="11320" max="11320" width="13.28515625" style="14" customWidth="1"/>
    <col min="11321" max="11562" width="11.42578125" style="14"/>
    <col min="11563" max="11563" width="36.7109375" style="14" customWidth="1"/>
    <col min="11564" max="11564" width="12.7109375" style="14" customWidth="1"/>
    <col min="11565" max="11565" width="10.7109375" style="14" customWidth="1"/>
    <col min="11566" max="11566" width="12.7109375" style="14" customWidth="1"/>
    <col min="11567" max="11568" width="10.7109375" style="14" customWidth="1"/>
    <col min="11569" max="11575" width="11.42578125" style="14"/>
    <col min="11576" max="11576" width="13.28515625" style="14" customWidth="1"/>
    <col min="11577" max="11818" width="11.42578125" style="14"/>
    <col min="11819" max="11819" width="36.7109375" style="14" customWidth="1"/>
    <col min="11820" max="11820" width="12.7109375" style="14" customWidth="1"/>
    <col min="11821" max="11821" width="10.7109375" style="14" customWidth="1"/>
    <col min="11822" max="11822" width="12.7109375" style="14" customWidth="1"/>
    <col min="11823" max="11824" width="10.7109375" style="14" customWidth="1"/>
    <col min="11825" max="11831" width="11.42578125" style="14"/>
    <col min="11832" max="11832" width="13.28515625" style="14" customWidth="1"/>
    <col min="11833" max="12074" width="11.42578125" style="14"/>
    <col min="12075" max="12075" width="36.7109375" style="14" customWidth="1"/>
    <col min="12076" max="12076" width="12.7109375" style="14" customWidth="1"/>
    <col min="12077" max="12077" width="10.7109375" style="14" customWidth="1"/>
    <col min="12078" max="12078" width="12.7109375" style="14" customWidth="1"/>
    <col min="12079" max="12080" width="10.7109375" style="14" customWidth="1"/>
    <col min="12081" max="12087" width="11.42578125" style="14"/>
    <col min="12088" max="12088" width="13.28515625" style="14" customWidth="1"/>
    <col min="12089" max="12330" width="11.42578125" style="14"/>
    <col min="12331" max="12331" width="36.7109375" style="14" customWidth="1"/>
    <col min="12332" max="12332" width="12.7109375" style="14" customWidth="1"/>
    <col min="12333" max="12333" width="10.7109375" style="14" customWidth="1"/>
    <col min="12334" max="12334" width="12.7109375" style="14" customWidth="1"/>
    <col min="12335" max="12336" width="10.7109375" style="14" customWidth="1"/>
    <col min="12337" max="12343" width="11.42578125" style="14"/>
    <col min="12344" max="12344" width="13.28515625" style="14" customWidth="1"/>
    <col min="12345" max="12586" width="11.42578125" style="14"/>
    <col min="12587" max="12587" width="36.7109375" style="14" customWidth="1"/>
    <col min="12588" max="12588" width="12.7109375" style="14" customWidth="1"/>
    <col min="12589" max="12589" width="10.7109375" style="14" customWidth="1"/>
    <col min="12590" max="12590" width="12.7109375" style="14" customWidth="1"/>
    <col min="12591" max="12592" width="10.7109375" style="14" customWidth="1"/>
    <col min="12593" max="12599" width="11.42578125" style="14"/>
    <col min="12600" max="12600" width="13.28515625" style="14" customWidth="1"/>
    <col min="12601" max="12842" width="11.42578125" style="14"/>
    <col min="12843" max="12843" width="36.7109375" style="14" customWidth="1"/>
    <col min="12844" max="12844" width="12.7109375" style="14" customWidth="1"/>
    <col min="12845" max="12845" width="10.7109375" style="14" customWidth="1"/>
    <col min="12846" max="12846" width="12.7109375" style="14" customWidth="1"/>
    <col min="12847" max="12848" width="10.7109375" style="14" customWidth="1"/>
    <col min="12849" max="12855" width="11.42578125" style="14"/>
    <col min="12856" max="12856" width="13.28515625" style="14" customWidth="1"/>
    <col min="12857" max="13098" width="11.42578125" style="14"/>
    <col min="13099" max="13099" width="36.7109375" style="14" customWidth="1"/>
    <col min="13100" max="13100" width="12.7109375" style="14" customWidth="1"/>
    <col min="13101" max="13101" width="10.7109375" style="14" customWidth="1"/>
    <col min="13102" max="13102" width="12.7109375" style="14" customWidth="1"/>
    <col min="13103" max="13104" width="10.7109375" style="14" customWidth="1"/>
    <col min="13105" max="13111" width="11.42578125" style="14"/>
    <col min="13112" max="13112" width="13.28515625" style="14" customWidth="1"/>
    <col min="13113" max="13354" width="11.42578125" style="14"/>
    <col min="13355" max="13355" width="36.7109375" style="14" customWidth="1"/>
    <col min="13356" max="13356" width="12.7109375" style="14" customWidth="1"/>
    <col min="13357" max="13357" width="10.7109375" style="14" customWidth="1"/>
    <col min="13358" max="13358" width="12.7109375" style="14" customWidth="1"/>
    <col min="13359" max="13360" width="10.7109375" style="14" customWidth="1"/>
    <col min="13361" max="13367" width="11.42578125" style="14"/>
    <col min="13368" max="13368" width="13.28515625" style="14" customWidth="1"/>
    <col min="13369" max="13610" width="11.42578125" style="14"/>
    <col min="13611" max="13611" width="36.7109375" style="14" customWidth="1"/>
    <col min="13612" max="13612" width="12.7109375" style="14" customWidth="1"/>
    <col min="13613" max="13613" width="10.7109375" style="14" customWidth="1"/>
    <col min="13614" max="13614" width="12.7109375" style="14" customWidth="1"/>
    <col min="13615" max="13616" width="10.7109375" style="14" customWidth="1"/>
    <col min="13617" max="13623" width="11.42578125" style="14"/>
    <col min="13624" max="13624" width="13.28515625" style="14" customWidth="1"/>
    <col min="13625" max="13866" width="11.42578125" style="14"/>
    <col min="13867" max="13867" width="36.7109375" style="14" customWidth="1"/>
    <col min="13868" max="13868" width="12.7109375" style="14" customWidth="1"/>
    <col min="13869" max="13869" width="10.7109375" style="14" customWidth="1"/>
    <col min="13870" max="13870" width="12.7109375" style="14" customWidth="1"/>
    <col min="13871" max="13872" width="10.7109375" style="14" customWidth="1"/>
    <col min="13873" max="13879" width="11.42578125" style="14"/>
    <col min="13880" max="13880" width="13.28515625" style="14" customWidth="1"/>
    <col min="13881" max="14122" width="11.42578125" style="14"/>
    <col min="14123" max="14123" width="36.7109375" style="14" customWidth="1"/>
    <col min="14124" max="14124" width="12.7109375" style="14" customWidth="1"/>
    <col min="14125" max="14125" width="10.7109375" style="14" customWidth="1"/>
    <col min="14126" max="14126" width="12.7109375" style="14" customWidth="1"/>
    <col min="14127" max="14128" width="10.7109375" style="14" customWidth="1"/>
    <col min="14129" max="14135" width="11.42578125" style="14"/>
    <col min="14136" max="14136" width="13.28515625" style="14" customWidth="1"/>
    <col min="14137" max="14378" width="11.42578125" style="14"/>
    <col min="14379" max="14379" width="36.7109375" style="14" customWidth="1"/>
    <col min="14380" max="14380" width="12.7109375" style="14" customWidth="1"/>
    <col min="14381" max="14381" width="10.7109375" style="14" customWidth="1"/>
    <col min="14382" max="14382" width="12.7109375" style="14" customWidth="1"/>
    <col min="14383" max="14384" width="10.7109375" style="14" customWidth="1"/>
    <col min="14385" max="14391" width="11.42578125" style="14"/>
    <col min="14392" max="14392" width="13.28515625" style="14" customWidth="1"/>
    <col min="14393" max="14634" width="11.42578125" style="14"/>
    <col min="14635" max="14635" width="36.7109375" style="14" customWidth="1"/>
    <col min="14636" max="14636" width="12.7109375" style="14" customWidth="1"/>
    <col min="14637" max="14637" width="10.7109375" style="14" customWidth="1"/>
    <col min="14638" max="14638" width="12.7109375" style="14" customWidth="1"/>
    <col min="14639" max="14640" width="10.7109375" style="14" customWidth="1"/>
    <col min="14641" max="14647" width="11.42578125" style="14"/>
    <col min="14648" max="14648" width="13.28515625" style="14" customWidth="1"/>
    <col min="14649" max="14890" width="11.42578125" style="14"/>
    <col min="14891" max="14891" width="36.7109375" style="14" customWidth="1"/>
    <col min="14892" max="14892" width="12.7109375" style="14" customWidth="1"/>
    <col min="14893" max="14893" width="10.7109375" style="14" customWidth="1"/>
    <col min="14894" max="14894" width="12.7109375" style="14" customWidth="1"/>
    <col min="14895" max="14896" width="10.7109375" style="14" customWidth="1"/>
    <col min="14897" max="14903" width="11.42578125" style="14"/>
    <col min="14904" max="14904" width="13.28515625" style="14" customWidth="1"/>
    <col min="14905" max="15146" width="11.42578125" style="14"/>
    <col min="15147" max="15147" width="36.7109375" style="14" customWidth="1"/>
    <col min="15148" max="15148" width="12.7109375" style="14" customWidth="1"/>
    <col min="15149" max="15149" width="10.7109375" style="14" customWidth="1"/>
    <col min="15150" max="15150" width="12.7109375" style="14" customWidth="1"/>
    <col min="15151" max="15152" width="10.7109375" style="14" customWidth="1"/>
    <col min="15153" max="15159" width="11.42578125" style="14"/>
    <col min="15160" max="15160" width="13.28515625" style="14" customWidth="1"/>
    <col min="15161" max="15402" width="11.42578125" style="14"/>
    <col min="15403" max="15403" width="36.7109375" style="14" customWidth="1"/>
    <col min="15404" max="15404" width="12.7109375" style="14" customWidth="1"/>
    <col min="15405" max="15405" width="10.7109375" style="14" customWidth="1"/>
    <col min="15406" max="15406" width="12.7109375" style="14" customWidth="1"/>
    <col min="15407" max="15408" width="10.7109375" style="14" customWidth="1"/>
    <col min="15409" max="15415" width="11.42578125" style="14"/>
    <col min="15416" max="15416" width="13.28515625" style="14" customWidth="1"/>
    <col min="15417" max="15658" width="11.42578125" style="14"/>
    <col min="15659" max="15659" width="36.7109375" style="14" customWidth="1"/>
    <col min="15660" max="15660" width="12.7109375" style="14" customWidth="1"/>
    <col min="15661" max="15661" width="10.7109375" style="14" customWidth="1"/>
    <col min="15662" max="15662" width="12.7109375" style="14" customWidth="1"/>
    <col min="15663" max="15664" width="10.7109375" style="14" customWidth="1"/>
    <col min="15665" max="15671" width="11.42578125" style="14"/>
    <col min="15672" max="15672" width="13.28515625" style="14" customWidth="1"/>
    <col min="15673" max="15914" width="11.42578125" style="14"/>
    <col min="15915" max="15915" width="36.7109375" style="14" customWidth="1"/>
    <col min="15916" max="15916" width="12.7109375" style="14" customWidth="1"/>
    <col min="15917" max="15917" width="10.7109375" style="14" customWidth="1"/>
    <col min="15918" max="15918" width="12.7109375" style="14" customWidth="1"/>
    <col min="15919" max="15920" width="10.7109375" style="14" customWidth="1"/>
    <col min="15921" max="15927" width="11.42578125" style="14"/>
    <col min="15928" max="15928" width="13.28515625" style="14" customWidth="1"/>
    <col min="15929" max="16170" width="11.42578125" style="14"/>
    <col min="16171" max="16171" width="36.7109375" style="14" customWidth="1"/>
    <col min="16172" max="16172" width="12.7109375" style="14" customWidth="1"/>
    <col min="16173" max="16173" width="10.7109375" style="14" customWidth="1"/>
    <col min="16174" max="16174" width="12.7109375" style="14" customWidth="1"/>
    <col min="16175" max="16176" width="10.7109375" style="14" customWidth="1"/>
    <col min="16177" max="16183" width="11.42578125" style="14"/>
    <col min="16184" max="16184" width="13.28515625" style="14" customWidth="1"/>
    <col min="16185" max="16384" width="11.42578125" style="14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>
      <c r="AO4" s="110"/>
    </row>
    <row r="6" spans="41:41" x14ac:dyDescent="0.25">
      <c r="AO6" s="110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x14ac:dyDescent="0.25"/>
    <row r="26" spans="2:12" ht="30" customHeight="1" x14ac:dyDescent="0.25">
      <c r="J26" s="76" t="s">
        <v>100</v>
      </c>
    </row>
    <row r="27" spans="2:12" ht="36.75" customHeight="1" x14ac:dyDescent="0.25"/>
    <row r="28" spans="2:12" x14ac:dyDescent="0.25"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</row>
    <row r="30" spans="2:12" x14ac:dyDescent="0.25">
      <c r="B30" s="373"/>
      <c r="C30" s="373"/>
      <c r="D30" s="111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1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20" width="9.7109375" style="112" customWidth="1"/>
    <col min="21" max="16384" width="11.42578125" style="112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374" t="s">
        <v>136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  <c r="S5" s="374"/>
      <c r="T5" s="374"/>
    </row>
    <row r="6" spans="2:25" s="113" customFormat="1" ht="15" customHeight="1" x14ac:dyDescent="0.25">
      <c r="B6" s="375"/>
      <c r="C6" s="376" t="s">
        <v>71</v>
      </c>
      <c r="D6" s="376"/>
      <c r="E6" s="376"/>
      <c r="F6" s="376"/>
      <c r="G6" s="376"/>
      <c r="H6" s="376"/>
      <c r="I6" s="377" t="s">
        <v>137</v>
      </c>
      <c r="J6" s="377"/>
      <c r="K6" s="377"/>
      <c r="L6" s="377"/>
      <c r="M6" s="377"/>
      <c r="N6" s="377"/>
      <c r="O6" s="376" t="s">
        <v>138</v>
      </c>
      <c r="P6" s="376"/>
      <c r="Q6" s="376"/>
      <c r="R6" s="376"/>
      <c r="S6" s="376"/>
      <c r="T6" s="376"/>
    </row>
    <row r="7" spans="2:25" s="113" customFormat="1" ht="29.25" customHeight="1" x14ac:dyDescent="0.25">
      <c r="B7" s="375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5" ht="15" customHeight="1" x14ac:dyDescent="0.25">
      <c r="B8" s="58" t="s">
        <v>92</v>
      </c>
      <c r="C8" s="116">
        <v>58949</v>
      </c>
      <c r="D8" s="117">
        <f t="shared" ref="D8:D13" si="0">C8/C21-1</f>
        <v>5.1271534044298628E-2</v>
      </c>
      <c r="E8" s="116">
        <v>54865</v>
      </c>
      <c r="F8" s="117">
        <f t="shared" ref="F8:F13" si="1">E8/E21-1</f>
        <v>1.350352828167134E-2</v>
      </c>
      <c r="G8" s="116">
        <v>113814</v>
      </c>
      <c r="H8" s="117">
        <f t="shared" ref="H8:H13" si="2">G8/G21-1</f>
        <v>3.2719947735191601E-2</v>
      </c>
      <c r="I8" s="118">
        <v>200087</v>
      </c>
      <c r="J8" s="117">
        <f t="shared" ref="J8:J13" si="3">I8/I21-1</f>
        <v>4.3984827060843168E-2</v>
      </c>
      <c r="K8" s="118">
        <v>115186</v>
      </c>
      <c r="L8" s="117">
        <f t="shared" ref="L8:L13" si="4">K8/K21-1</f>
        <v>-9.9532421096060197E-3</v>
      </c>
      <c r="M8" s="118">
        <v>315273</v>
      </c>
      <c r="N8" s="117">
        <f t="shared" ref="N8:N13" si="5">M8/M21-1</f>
        <v>2.3610312953529444E-2</v>
      </c>
      <c r="O8" s="116">
        <v>264333</v>
      </c>
      <c r="P8" s="117">
        <f t="shared" ref="P8:P13" si="6">O8/O21-1</f>
        <v>3.447830527975948E-2</v>
      </c>
      <c r="Q8" s="116">
        <v>134511</v>
      </c>
      <c r="R8" s="117">
        <f t="shared" ref="R8:R13" si="7">Q8/Q21-1</f>
        <v>-1.5365430009353087E-3</v>
      </c>
      <c r="S8" s="116">
        <v>398844</v>
      </c>
      <c r="T8" s="117">
        <f t="shared" ref="T8:T13" si="8">S8/S21-1</f>
        <v>2.2045351462301577E-2</v>
      </c>
    </row>
    <row r="9" spans="2:25" ht="15" customHeight="1" x14ac:dyDescent="0.25">
      <c r="B9" s="58" t="s">
        <v>93</v>
      </c>
      <c r="C9" s="116">
        <v>58262</v>
      </c>
      <c r="D9" s="117">
        <f t="shared" si="0"/>
        <v>5.6562029632047484E-2</v>
      </c>
      <c r="E9" s="116">
        <v>53136</v>
      </c>
      <c r="F9" s="117">
        <f t="shared" si="1"/>
        <v>4.6066619418851928E-2</v>
      </c>
      <c r="G9" s="116">
        <v>111398</v>
      </c>
      <c r="H9" s="117">
        <f t="shared" si="2"/>
        <v>5.1529653857408597E-2</v>
      </c>
      <c r="I9" s="118">
        <v>204398</v>
      </c>
      <c r="J9" s="117">
        <f t="shared" si="3"/>
        <v>9.499319640427295E-2</v>
      </c>
      <c r="K9" s="118">
        <v>113954</v>
      </c>
      <c r="L9" s="117">
        <f t="shared" si="4"/>
        <v>2.4895220621301339E-2</v>
      </c>
      <c r="M9" s="118">
        <v>318352</v>
      </c>
      <c r="N9" s="117">
        <f t="shared" si="5"/>
        <v>6.8826128412768695E-2</v>
      </c>
      <c r="O9" s="116">
        <v>264706</v>
      </c>
      <c r="P9" s="117">
        <f t="shared" si="6"/>
        <v>8.5212015365630611E-2</v>
      </c>
      <c r="Q9" s="116">
        <v>130683</v>
      </c>
      <c r="R9" s="117">
        <f t="shared" si="7"/>
        <v>3.747955732681274E-2</v>
      </c>
      <c r="S9" s="116">
        <v>395389</v>
      </c>
      <c r="T9" s="117">
        <f t="shared" si="8"/>
        <v>6.8956940437922221E-2</v>
      </c>
    </row>
    <row r="10" spans="2:25" ht="15" customHeight="1" x14ac:dyDescent="0.25">
      <c r="B10" s="58" t="s">
        <v>94</v>
      </c>
      <c r="C10" s="116">
        <v>67434</v>
      </c>
      <c r="D10" s="117">
        <f t="shared" si="0"/>
        <v>0.21599105597230239</v>
      </c>
      <c r="E10" s="116">
        <v>63956</v>
      </c>
      <c r="F10" s="117">
        <f t="shared" si="1"/>
        <v>0.16586761944692574</v>
      </c>
      <c r="G10" s="116">
        <v>131390</v>
      </c>
      <c r="H10" s="117">
        <f t="shared" si="2"/>
        <v>0.19106542293292716</v>
      </c>
      <c r="I10" s="118">
        <v>222071</v>
      </c>
      <c r="J10" s="117">
        <f t="shared" si="3"/>
        <v>0.15280712227788307</v>
      </c>
      <c r="K10" s="118">
        <v>129528</v>
      </c>
      <c r="L10" s="117">
        <f t="shared" si="4"/>
        <v>0.11590881678928966</v>
      </c>
      <c r="M10" s="118">
        <v>351599</v>
      </c>
      <c r="N10" s="117">
        <f t="shared" si="5"/>
        <v>0.13893342921651142</v>
      </c>
      <c r="O10" s="116">
        <v>289059</v>
      </c>
      <c r="P10" s="117">
        <f t="shared" si="6"/>
        <v>0.1406006463399716</v>
      </c>
      <c r="Q10" s="116">
        <v>147468</v>
      </c>
      <c r="R10" s="117">
        <f t="shared" si="7"/>
        <v>0.12265048684120372</v>
      </c>
      <c r="S10" s="116">
        <v>436527</v>
      </c>
      <c r="T10" s="117">
        <f t="shared" si="8"/>
        <v>0.13447284710382967</v>
      </c>
    </row>
    <row r="11" spans="2:25" ht="15" customHeight="1" x14ac:dyDescent="0.25">
      <c r="B11" s="58" t="s">
        <v>95</v>
      </c>
      <c r="C11" s="116">
        <v>63391</v>
      </c>
      <c r="D11" s="117">
        <f t="shared" si="0"/>
        <v>-2.0625405555727228E-2</v>
      </c>
      <c r="E11" s="116">
        <v>64894</v>
      </c>
      <c r="F11" s="117">
        <f t="shared" si="1"/>
        <v>-7.3009070780658547E-2</v>
      </c>
      <c r="G11" s="116">
        <v>128285</v>
      </c>
      <c r="H11" s="117">
        <f t="shared" si="2"/>
        <v>-4.7843480713421593E-2</v>
      </c>
      <c r="I11" s="118">
        <v>214842</v>
      </c>
      <c r="J11" s="117">
        <f t="shared" si="3"/>
        <v>-3.8501644700038029E-2</v>
      </c>
      <c r="K11" s="118">
        <v>132879</v>
      </c>
      <c r="L11" s="117">
        <f t="shared" si="4"/>
        <v>-0.115024975024975</v>
      </c>
      <c r="M11" s="118">
        <v>347721</v>
      </c>
      <c r="N11" s="117">
        <f t="shared" si="5"/>
        <v>-6.9256815535539862E-2</v>
      </c>
      <c r="O11" s="116">
        <v>293107</v>
      </c>
      <c r="P11" s="117">
        <f t="shared" si="6"/>
        <v>-1.5877865671040436E-2</v>
      </c>
      <c r="Q11" s="116">
        <v>151954</v>
      </c>
      <c r="R11" s="117">
        <f t="shared" si="7"/>
        <v>-9.7681765278734511E-2</v>
      </c>
      <c r="S11" s="116">
        <v>445061</v>
      </c>
      <c r="T11" s="117">
        <f t="shared" si="8"/>
        <v>-4.542510295126978E-2</v>
      </c>
    </row>
    <row r="12" spans="2:25" ht="15" customHeight="1" x14ac:dyDescent="0.25">
      <c r="B12" s="58" t="s">
        <v>96</v>
      </c>
      <c r="C12" s="116">
        <v>57147</v>
      </c>
      <c r="D12" s="117">
        <f t="shared" si="0"/>
        <v>0.12381270771469577</v>
      </c>
      <c r="E12" s="116">
        <v>57826</v>
      </c>
      <c r="F12" s="117">
        <f t="shared" si="1"/>
        <v>4.1140778884067641E-2</v>
      </c>
      <c r="G12" s="116">
        <v>114973</v>
      </c>
      <c r="H12" s="117">
        <f t="shared" si="2"/>
        <v>8.0654560493270244E-2</v>
      </c>
      <c r="I12" s="118">
        <v>196386</v>
      </c>
      <c r="J12" s="117">
        <f t="shared" si="3"/>
        <v>9.6571016969026813E-2</v>
      </c>
      <c r="K12" s="118">
        <v>116384</v>
      </c>
      <c r="L12" s="117">
        <f t="shared" si="4"/>
        <v>-4.3673325171118882E-2</v>
      </c>
      <c r="M12" s="118">
        <v>312770</v>
      </c>
      <c r="N12" s="117">
        <f t="shared" si="5"/>
        <v>3.98284517437415E-2</v>
      </c>
      <c r="O12" s="116">
        <v>270055</v>
      </c>
      <c r="P12" s="117">
        <f t="shared" si="6"/>
        <v>0.10022203662585816</v>
      </c>
      <c r="Q12" s="116">
        <v>131002</v>
      </c>
      <c r="R12" s="117">
        <f t="shared" si="7"/>
        <v>-3.1258088131983497E-2</v>
      </c>
      <c r="S12" s="116">
        <v>401057</v>
      </c>
      <c r="T12" s="117">
        <f t="shared" si="8"/>
        <v>5.3516827605047723E-2</v>
      </c>
    </row>
    <row r="13" spans="2:25" ht="15" customHeight="1" x14ac:dyDescent="0.25">
      <c r="B13" s="58" t="s">
        <v>97</v>
      </c>
      <c r="C13" s="116">
        <v>54322</v>
      </c>
      <c r="D13" s="117">
        <f t="shared" si="0"/>
        <v>1.4643804400612748E-2</v>
      </c>
      <c r="E13" s="116">
        <v>57936</v>
      </c>
      <c r="F13" s="117">
        <f t="shared" si="1"/>
        <v>4.8824200293271058E-2</v>
      </c>
      <c r="G13" s="116">
        <v>112258</v>
      </c>
      <c r="H13" s="117">
        <f t="shared" si="2"/>
        <v>3.2001250264302117E-2</v>
      </c>
      <c r="I13" s="118">
        <v>190055</v>
      </c>
      <c r="J13" s="117">
        <f t="shared" si="3"/>
        <v>3.0477027012373092E-2</v>
      </c>
      <c r="K13" s="118">
        <v>127046</v>
      </c>
      <c r="L13" s="117">
        <f t="shared" si="4"/>
        <v>4.7603341221871265E-2</v>
      </c>
      <c r="M13" s="118">
        <v>317101</v>
      </c>
      <c r="N13" s="117">
        <f t="shared" si="5"/>
        <v>3.7270981691619687E-2</v>
      </c>
      <c r="O13" s="116">
        <v>263040</v>
      </c>
      <c r="P13" s="117">
        <f t="shared" si="6"/>
        <v>4.8231229352387217E-2</v>
      </c>
      <c r="Q13" s="116">
        <v>142221</v>
      </c>
      <c r="R13" s="117">
        <f t="shared" si="7"/>
        <v>3.7973113021646743E-2</v>
      </c>
      <c r="S13" s="116">
        <v>405261</v>
      </c>
      <c r="T13" s="117">
        <f t="shared" si="8"/>
        <v>4.4608266422652143E-2</v>
      </c>
    </row>
    <row r="14" spans="2:25" ht="30" customHeight="1" x14ac:dyDescent="0.25">
      <c r="B14" s="119" t="str">
        <f>actualizaciones!$A$2</f>
        <v xml:space="preserve">I semestre 2014 </v>
      </c>
      <c r="C14" s="120">
        <v>359505</v>
      </c>
      <c r="D14" s="121">
        <v>7.0630874242081365E-2</v>
      </c>
      <c r="E14" s="120">
        <v>352613</v>
      </c>
      <c r="F14" s="121">
        <v>3.5355225914050381E-2</v>
      </c>
      <c r="G14" s="120">
        <v>712118</v>
      </c>
      <c r="H14" s="121">
        <v>5.2868294990833231E-2</v>
      </c>
      <c r="I14" s="120">
        <v>1227839</v>
      </c>
      <c r="J14" s="121">
        <v>-0.48640424115060532</v>
      </c>
      <c r="K14" s="120">
        <v>734977</v>
      </c>
      <c r="L14" s="121">
        <v>-0.52186262130269512</v>
      </c>
      <c r="M14" s="120">
        <v>1962816</v>
      </c>
      <c r="N14" s="121">
        <v>-0.50028094328713579</v>
      </c>
      <c r="O14" s="120">
        <v>1644300</v>
      </c>
      <c r="P14" s="121">
        <v>-0.4890113988091539</v>
      </c>
      <c r="Q14" s="120">
        <v>837839</v>
      </c>
      <c r="R14" s="121">
        <v>-0.52264428399120999</v>
      </c>
      <c r="S14" s="120">
        <v>2482139</v>
      </c>
      <c r="T14" s="121">
        <v>-0.50088165263670348</v>
      </c>
      <c r="W14" s="122"/>
      <c r="X14" s="122"/>
      <c r="Y14" s="122"/>
    </row>
    <row r="15" spans="2:25" ht="15" customHeight="1" outlineLevel="1" x14ac:dyDescent="0.25">
      <c r="B15" s="58" t="s">
        <v>86</v>
      </c>
      <c r="C15" s="116">
        <v>56474</v>
      </c>
      <c r="D15" s="117">
        <f>C15/C28-1</f>
        <v>0.11136475450162364</v>
      </c>
      <c r="E15" s="116">
        <v>65785</v>
      </c>
      <c r="F15" s="117">
        <f>E15/E28-1</f>
        <v>0.12518386754695032</v>
      </c>
      <c r="G15" s="116">
        <v>122259</v>
      </c>
      <c r="H15" s="117">
        <f t="shared" ref="H15:H53" si="9">G15/G28-1</f>
        <v>0.1187580640733521</v>
      </c>
      <c r="I15" s="118">
        <v>197419</v>
      </c>
      <c r="J15" s="117">
        <f t="shared" ref="J15:J53" si="10">I15/I28-1</f>
        <v>6.9615863899875396E-2</v>
      </c>
      <c r="K15" s="118">
        <v>134209</v>
      </c>
      <c r="L15" s="117">
        <f t="shared" ref="L15:L53" si="11">K15/K28-1</f>
        <v>6.3951736931394887E-2</v>
      </c>
      <c r="M15" s="118">
        <v>331628</v>
      </c>
      <c r="N15" s="117">
        <f t="shared" ref="N15:N53" si="12">M15/M28-1</f>
        <v>6.7316357269754601E-2</v>
      </c>
      <c r="O15" s="116">
        <v>272952</v>
      </c>
      <c r="P15" s="117">
        <f t="shared" ref="P15:P53" si="13">O15/O28-1</f>
        <v>0.1009858177769889</v>
      </c>
      <c r="Q15" s="116">
        <v>152443</v>
      </c>
      <c r="R15" s="117">
        <f t="shared" ref="R15:R53" si="14">Q15/Q28-1</f>
        <v>5.8653999736105522E-2</v>
      </c>
      <c r="S15" s="116">
        <v>425395</v>
      </c>
      <c r="T15" s="117">
        <f t="shared" ref="T15:T53" si="15">S15/S28-1</f>
        <v>8.5432226029756642E-2</v>
      </c>
    </row>
    <row r="16" spans="2:25" ht="15" customHeight="1" outlineLevel="1" x14ac:dyDescent="0.25">
      <c r="B16" s="58" t="s">
        <v>87</v>
      </c>
      <c r="C16" s="116">
        <v>61028</v>
      </c>
      <c r="D16" s="117">
        <f t="shared" ref="D16:D27" si="16">C16/C29-1</f>
        <v>0.10976141984288623</v>
      </c>
      <c r="E16" s="116">
        <v>62833</v>
      </c>
      <c r="F16" s="117">
        <f t="shared" ref="F16:F27" si="17">E16/E29-1</f>
        <v>5.9810751092145065E-2</v>
      </c>
      <c r="G16" s="116">
        <v>123861</v>
      </c>
      <c r="H16" s="117">
        <f t="shared" si="9"/>
        <v>8.3847426036279593E-2</v>
      </c>
      <c r="I16" s="118">
        <v>208498</v>
      </c>
      <c r="J16" s="117">
        <f t="shared" si="10"/>
        <v>9.8711044128031444E-2</v>
      </c>
      <c r="K16" s="118">
        <v>134769</v>
      </c>
      <c r="L16" s="117">
        <f t="shared" si="11"/>
        <v>5.1937712211684861E-2</v>
      </c>
      <c r="M16" s="118">
        <v>343267</v>
      </c>
      <c r="N16" s="117">
        <f t="shared" si="12"/>
        <v>7.9860073423702493E-2</v>
      </c>
      <c r="O16" s="116">
        <v>291265</v>
      </c>
      <c r="P16" s="117">
        <f t="shared" si="13"/>
        <v>0.1489879564649681</v>
      </c>
      <c r="Q16" s="116">
        <v>155560</v>
      </c>
      <c r="R16" s="117">
        <f t="shared" si="14"/>
        <v>8.4132471008028453E-2</v>
      </c>
      <c r="S16" s="116">
        <v>446825</v>
      </c>
      <c r="T16" s="117">
        <f t="shared" si="15"/>
        <v>0.12554630527601796</v>
      </c>
    </row>
    <row r="17" spans="2:25" ht="15" customHeight="1" outlineLevel="1" x14ac:dyDescent="0.25">
      <c r="B17" s="58" t="s">
        <v>88</v>
      </c>
      <c r="C17" s="116">
        <v>60116</v>
      </c>
      <c r="D17" s="117">
        <f t="shared" si="16"/>
        <v>-4.4685990338164228E-2</v>
      </c>
      <c r="E17" s="116">
        <v>63232</v>
      </c>
      <c r="F17" s="117">
        <f t="shared" si="17"/>
        <v>1.2359910342619296E-2</v>
      </c>
      <c r="G17" s="116">
        <v>123348</v>
      </c>
      <c r="H17" s="117">
        <f t="shared" si="9"/>
        <v>-1.6269499473633875E-2</v>
      </c>
      <c r="I17" s="118">
        <v>214264</v>
      </c>
      <c r="J17" s="117">
        <f t="shared" si="10"/>
        <v>-7.4258687061941053E-3</v>
      </c>
      <c r="K17" s="118">
        <v>132473</v>
      </c>
      <c r="L17" s="117">
        <f t="shared" si="11"/>
        <v>2.2475899383302078E-2</v>
      </c>
      <c r="M17" s="118">
        <v>346737</v>
      </c>
      <c r="N17" s="117">
        <f t="shared" si="12"/>
        <v>3.7895017196059033E-3</v>
      </c>
      <c r="O17" s="116">
        <v>283813</v>
      </c>
      <c r="P17" s="117">
        <f t="shared" si="13"/>
        <v>1.7480649752453115E-2</v>
      </c>
      <c r="Q17" s="116">
        <v>152196</v>
      </c>
      <c r="R17" s="117">
        <f t="shared" si="14"/>
        <v>4.1539493313989206E-2</v>
      </c>
      <c r="S17" s="116">
        <v>436009</v>
      </c>
      <c r="T17" s="117">
        <f t="shared" si="15"/>
        <v>2.5751476839903642E-2</v>
      </c>
    </row>
    <row r="18" spans="2:25" ht="15" customHeight="1" outlineLevel="1" x14ac:dyDescent="0.25">
      <c r="B18" s="58" t="s">
        <v>89</v>
      </c>
      <c r="C18" s="116">
        <v>55372</v>
      </c>
      <c r="D18" s="117">
        <f t="shared" si="16"/>
        <v>-1.9391857190925621E-2</v>
      </c>
      <c r="E18" s="116">
        <v>58266</v>
      </c>
      <c r="F18" s="117">
        <f t="shared" si="17"/>
        <v>6.3908264251542946E-2</v>
      </c>
      <c r="G18" s="116">
        <v>113638</v>
      </c>
      <c r="H18" s="117">
        <f t="shared" si="9"/>
        <v>2.162128145424469E-2</v>
      </c>
      <c r="I18" s="118">
        <v>188730</v>
      </c>
      <c r="J18" s="117">
        <f t="shared" si="10"/>
        <v>-2.4061060175920357E-2</v>
      </c>
      <c r="K18" s="118">
        <v>118622</v>
      </c>
      <c r="L18" s="117">
        <f t="shared" si="11"/>
        <v>3.4861200774693346E-2</v>
      </c>
      <c r="M18" s="118">
        <v>307352</v>
      </c>
      <c r="N18" s="117">
        <f t="shared" si="12"/>
        <v>-2.1330545536006884E-3</v>
      </c>
      <c r="O18" s="116">
        <v>254348</v>
      </c>
      <c r="P18" s="117">
        <f t="shared" si="13"/>
        <v>-1.1952996018257722E-2</v>
      </c>
      <c r="Q18" s="116">
        <v>136572</v>
      </c>
      <c r="R18" s="117">
        <f t="shared" si="14"/>
        <v>4.8940092165898674E-2</v>
      </c>
      <c r="S18" s="116">
        <v>390920</v>
      </c>
      <c r="T18" s="117">
        <f t="shared" si="15"/>
        <v>8.5004837149307289E-3</v>
      </c>
    </row>
    <row r="19" spans="2:25" ht="15" customHeight="1" outlineLevel="1" x14ac:dyDescent="0.25">
      <c r="B19" s="58" t="s">
        <v>90</v>
      </c>
      <c r="C19" s="116">
        <v>64821</v>
      </c>
      <c r="D19" s="117">
        <f t="shared" si="16"/>
        <v>-2.5083097377815999E-3</v>
      </c>
      <c r="E19" s="116">
        <v>69735</v>
      </c>
      <c r="F19" s="117">
        <f t="shared" si="17"/>
        <v>-1.4605438377937041E-3</v>
      </c>
      <c r="G19" s="116">
        <v>134556</v>
      </c>
      <c r="H19" s="117">
        <f t="shared" si="9"/>
        <v>-1.9655691620741322E-3</v>
      </c>
      <c r="I19" s="118">
        <v>222198</v>
      </c>
      <c r="J19" s="117">
        <f t="shared" si="10"/>
        <v>-2.2076104465393875E-2</v>
      </c>
      <c r="K19" s="118">
        <v>147069</v>
      </c>
      <c r="L19" s="117">
        <f t="shared" si="11"/>
        <v>-1.333717973661086E-2</v>
      </c>
      <c r="M19" s="118">
        <v>369267</v>
      </c>
      <c r="N19" s="117">
        <f t="shared" si="12"/>
        <v>-1.8614243457508062E-2</v>
      </c>
      <c r="O19" s="116">
        <v>297626</v>
      </c>
      <c r="P19" s="117">
        <f t="shared" si="13"/>
        <v>1.0978484615854933E-2</v>
      </c>
      <c r="Q19" s="116">
        <v>171536</v>
      </c>
      <c r="R19" s="117">
        <f t="shared" si="14"/>
        <v>2.0094316620776986E-2</v>
      </c>
      <c r="S19" s="116">
        <v>469162</v>
      </c>
      <c r="T19" s="117">
        <f t="shared" si="15"/>
        <v>1.4292478018640198E-2</v>
      </c>
    </row>
    <row r="20" spans="2:25" ht="15" customHeight="1" outlineLevel="1" x14ac:dyDescent="0.25">
      <c r="B20" s="58" t="s">
        <v>91</v>
      </c>
      <c r="C20" s="116">
        <v>62995</v>
      </c>
      <c r="D20" s="117">
        <f t="shared" si="16"/>
        <v>-1.291151537943247E-2</v>
      </c>
      <c r="E20" s="116">
        <v>63196</v>
      </c>
      <c r="F20" s="117">
        <f t="shared" si="17"/>
        <v>-2.7349822233850962E-2</v>
      </c>
      <c r="G20" s="116">
        <v>126191</v>
      </c>
      <c r="H20" s="117">
        <f t="shared" si="9"/>
        <v>-2.0195353748680089E-2</v>
      </c>
      <c r="I20" s="118">
        <v>201635</v>
      </c>
      <c r="J20" s="117">
        <f t="shared" si="10"/>
        <v>-5.6832799307715676E-2</v>
      </c>
      <c r="K20" s="118">
        <v>133299</v>
      </c>
      <c r="L20" s="117">
        <f t="shared" si="11"/>
        <v>-4.1138557596857916E-2</v>
      </c>
      <c r="M20" s="118">
        <v>334934</v>
      </c>
      <c r="N20" s="117">
        <f t="shared" si="12"/>
        <v>-5.0648662284617729E-2</v>
      </c>
      <c r="O20" s="116">
        <v>270777</v>
      </c>
      <c r="P20" s="117">
        <f t="shared" si="13"/>
        <v>-2.7971525905610473E-2</v>
      </c>
      <c r="Q20" s="116">
        <v>154172</v>
      </c>
      <c r="R20" s="117">
        <f t="shared" si="14"/>
        <v>-2.5978620707083455E-2</v>
      </c>
      <c r="S20" s="116">
        <v>424949</v>
      </c>
      <c r="T20" s="117">
        <f t="shared" si="15"/>
        <v>-2.7249440887438081E-2</v>
      </c>
    </row>
    <row r="21" spans="2:25" ht="15" customHeight="1" outlineLevel="1" x14ac:dyDescent="0.25">
      <c r="B21" s="58" t="s">
        <v>92</v>
      </c>
      <c r="C21" s="116">
        <v>56074</v>
      </c>
      <c r="D21" s="117">
        <f t="shared" si="16"/>
        <v>-2.5614571845316014E-3</v>
      </c>
      <c r="E21" s="116">
        <v>54134</v>
      </c>
      <c r="F21" s="117">
        <f t="shared" si="17"/>
        <v>-6.4364478550935078E-2</v>
      </c>
      <c r="G21" s="116">
        <v>110208</v>
      </c>
      <c r="H21" s="117">
        <f t="shared" si="9"/>
        <v>-3.3907219748238071E-2</v>
      </c>
      <c r="I21" s="118">
        <v>191657</v>
      </c>
      <c r="J21" s="117">
        <f t="shared" si="10"/>
        <v>-2.5256455246842946E-2</v>
      </c>
      <c r="K21" s="118">
        <v>116344</v>
      </c>
      <c r="L21" s="117">
        <f t="shared" si="11"/>
        <v>-4.8412029804601575E-2</v>
      </c>
      <c r="M21" s="118">
        <v>308001</v>
      </c>
      <c r="N21" s="117">
        <f t="shared" si="12"/>
        <v>-3.4134455573465172E-2</v>
      </c>
      <c r="O21" s="116">
        <v>255523</v>
      </c>
      <c r="P21" s="117">
        <f t="shared" si="13"/>
        <v>-8.9708186599233297E-3</v>
      </c>
      <c r="Q21" s="116">
        <v>134718</v>
      </c>
      <c r="R21" s="117">
        <f t="shared" si="14"/>
        <v>-2.5195369030390768E-2</v>
      </c>
      <c r="S21" s="116">
        <v>390241</v>
      </c>
      <c r="T21" s="117">
        <f t="shared" si="15"/>
        <v>-1.4632508155824175E-2</v>
      </c>
    </row>
    <row r="22" spans="2:25" ht="15" customHeight="1" outlineLevel="1" x14ac:dyDescent="0.25">
      <c r="B22" s="58" t="s">
        <v>93</v>
      </c>
      <c r="C22" s="116">
        <v>55143</v>
      </c>
      <c r="D22" s="117">
        <f t="shared" si="16"/>
        <v>9.8247361083449558E-2</v>
      </c>
      <c r="E22" s="116">
        <v>50796</v>
      </c>
      <c r="F22" s="117">
        <f t="shared" si="17"/>
        <v>8.7057010785824396E-2</v>
      </c>
      <c r="G22" s="116">
        <v>105939</v>
      </c>
      <c r="H22" s="117">
        <f t="shared" si="9"/>
        <v>9.2853163877942624E-2</v>
      </c>
      <c r="I22" s="118">
        <v>186666</v>
      </c>
      <c r="J22" s="117">
        <f t="shared" si="10"/>
        <v>3.8475660639777365E-2</v>
      </c>
      <c r="K22" s="118">
        <v>111186</v>
      </c>
      <c r="L22" s="117">
        <f t="shared" si="11"/>
        <v>0.1107714439848948</v>
      </c>
      <c r="M22" s="118">
        <v>297852</v>
      </c>
      <c r="N22" s="117">
        <f t="shared" si="12"/>
        <v>6.4334924673394189E-2</v>
      </c>
      <c r="O22" s="116">
        <v>243921</v>
      </c>
      <c r="P22" s="117">
        <f t="shared" si="13"/>
        <v>1.9123103148606102E-2</v>
      </c>
      <c r="Q22" s="116">
        <v>125962</v>
      </c>
      <c r="R22" s="117">
        <f t="shared" si="14"/>
        <v>0.10510431471635862</v>
      </c>
      <c r="S22" s="116">
        <v>369883</v>
      </c>
      <c r="T22" s="117">
        <f t="shared" si="15"/>
        <v>4.6860406536739507E-2</v>
      </c>
    </row>
    <row r="23" spans="2:25" ht="15" customHeight="1" outlineLevel="1" x14ac:dyDescent="0.25">
      <c r="B23" s="58" t="s">
        <v>94</v>
      </c>
      <c r="C23" s="116">
        <v>55456</v>
      </c>
      <c r="D23" s="117">
        <f t="shared" si="16"/>
        <v>-2.8536393098011703E-2</v>
      </c>
      <c r="E23" s="116">
        <v>54857</v>
      </c>
      <c r="F23" s="117">
        <f t="shared" si="17"/>
        <v>-8.8042159160806599E-2</v>
      </c>
      <c r="G23" s="116">
        <v>110313</v>
      </c>
      <c r="H23" s="117">
        <f t="shared" si="9"/>
        <v>-5.9067879015336278E-2</v>
      </c>
      <c r="I23" s="118">
        <v>192635</v>
      </c>
      <c r="J23" s="117">
        <f t="shared" si="10"/>
        <v>-6.8847339978151401E-2</v>
      </c>
      <c r="K23" s="118">
        <v>116074</v>
      </c>
      <c r="L23" s="117">
        <f t="shared" si="11"/>
        <v>-6.8628788304300081E-2</v>
      </c>
      <c r="M23" s="118">
        <v>308709</v>
      </c>
      <c r="N23" s="117">
        <f t="shared" si="12"/>
        <v>-6.8765176995822075E-2</v>
      </c>
      <c r="O23" s="116">
        <v>253427</v>
      </c>
      <c r="P23" s="117">
        <f t="shared" si="13"/>
        <v>-5.8242289111854362E-2</v>
      </c>
      <c r="Q23" s="116">
        <v>131357</v>
      </c>
      <c r="R23" s="117">
        <f t="shared" si="14"/>
        <v>-7.7834096206228387E-2</v>
      </c>
      <c r="S23" s="116">
        <v>384784</v>
      </c>
      <c r="T23" s="117">
        <f t="shared" si="15"/>
        <v>-6.5023423983826767E-2</v>
      </c>
    </row>
    <row r="24" spans="2:25" ht="15" customHeight="1" outlineLevel="1" x14ac:dyDescent="0.25">
      <c r="B24" s="58" t="s">
        <v>95</v>
      </c>
      <c r="C24" s="116">
        <v>64726</v>
      </c>
      <c r="D24" s="117">
        <f t="shared" si="16"/>
        <v>9.8838788537281008E-2</v>
      </c>
      <c r="E24" s="116">
        <v>70005</v>
      </c>
      <c r="F24" s="117">
        <f t="shared" si="17"/>
        <v>5.8948992557632973E-2</v>
      </c>
      <c r="G24" s="116">
        <v>134731</v>
      </c>
      <c r="H24" s="117">
        <f t="shared" si="9"/>
        <v>7.7744536524493757E-2</v>
      </c>
      <c r="I24" s="118">
        <v>223445</v>
      </c>
      <c r="J24" s="117">
        <f t="shared" si="10"/>
        <v>8.7360640021801217E-2</v>
      </c>
      <c r="K24" s="118">
        <v>150150</v>
      </c>
      <c r="L24" s="117">
        <f t="shared" si="11"/>
        <v>5.0455442219703661E-2</v>
      </c>
      <c r="M24" s="118">
        <v>373595</v>
      </c>
      <c r="N24" s="117">
        <f t="shared" si="12"/>
        <v>7.2220898829323366E-2</v>
      </c>
      <c r="O24" s="116">
        <v>297836</v>
      </c>
      <c r="P24" s="117">
        <f t="shared" si="13"/>
        <v>8.4898134623300203E-2</v>
      </c>
      <c r="Q24" s="116">
        <v>168404</v>
      </c>
      <c r="R24" s="117">
        <f t="shared" si="14"/>
        <v>3.6370573682720675E-2</v>
      </c>
      <c r="S24" s="116">
        <v>466240</v>
      </c>
      <c r="T24" s="117">
        <f t="shared" si="15"/>
        <v>6.6854604906377846E-2</v>
      </c>
    </row>
    <row r="25" spans="2:25" ht="15" customHeight="1" outlineLevel="1" x14ac:dyDescent="0.25">
      <c r="B25" s="58" t="s">
        <v>96</v>
      </c>
      <c r="C25" s="116">
        <v>50851</v>
      </c>
      <c r="D25" s="117">
        <f t="shared" si="16"/>
        <v>-6.3241470783287901E-2</v>
      </c>
      <c r="E25" s="116">
        <v>55541</v>
      </c>
      <c r="F25" s="117">
        <f t="shared" si="17"/>
        <v>-4.9947828466841093E-2</v>
      </c>
      <c r="G25" s="116">
        <v>106392</v>
      </c>
      <c r="H25" s="117">
        <f t="shared" si="9"/>
        <v>-5.6348396824692837E-2</v>
      </c>
      <c r="I25" s="118">
        <v>179091</v>
      </c>
      <c r="J25" s="117">
        <f t="shared" si="10"/>
        <v>-6.1839954739753566E-2</v>
      </c>
      <c r="K25" s="118">
        <v>121699</v>
      </c>
      <c r="L25" s="117">
        <f t="shared" si="11"/>
        <v>-2.7543828807952364E-2</v>
      </c>
      <c r="M25" s="118">
        <v>300790</v>
      </c>
      <c r="N25" s="117">
        <f t="shared" si="12"/>
        <v>-4.8259408559621852E-2</v>
      </c>
      <c r="O25" s="116">
        <v>245455</v>
      </c>
      <c r="P25" s="117">
        <f t="shared" si="13"/>
        <v>-5.5855155860541017E-2</v>
      </c>
      <c r="Q25" s="116">
        <v>135229</v>
      </c>
      <c r="R25" s="117">
        <f t="shared" si="14"/>
        <v>-3.9955415776283698E-2</v>
      </c>
      <c r="S25" s="116">
        <v>380684</v>
      </c>
      <c r="T25" s="117">
        <f t="shared" si="15"/>
        <v>-5.0267817270534088E-2</v>
      </c>
    </row>
    <row r="26" spans="2:25" ht="15" customHeight="1" outlineLevel="1" x14ac:dyDescent="0.25">
      <c r="B26" s="58" t="s">
        <v>97</v>
      </c>
      <c r="C26" s="116">
        <v>53538</v>
      </c>
      <c r="D26" s="117">
        <f t="shared" si="16"/>
        <v>-1.7723469837076178E-2</v>
      </c>
      <c r="E26" s="116">
        <v>55239</v>
      </c>
      <c r="F26" s="117">
        <f t="shared" si="17"/>
        <v>-4.7225623954326723E-2</v>
      </c>
      <c r="G26" s="116">
        <v>108777</v>
      </c>
      <c r="H26" s="117">
        <f t="shared" si="9"/>
        <v>-3.2930005956561592E-2</v>
      </c>
      <c r="I26" s="118">
        <v>184434</v>
      </c>
      <c r="J26" s="117">
        <f t="shared" si="10"/>
        <v>-5.982566141611867E-2</v>
      </c>
      <c r="K26" s="118">
        <v>121273</v>
      </c>
      <c r="L26" s="117">
        <f t="shared" si="11"/>
        <v>-1.9231546853644477E-2</v>
      </c>
      <c r="M26" s="118">
        <v>305707</v>
      </c>
      <c r="N26" s="117">
        <f t="shared" si="12"/>
        <v>-4.4130935742180744E-2</v>
      </c>
      <c r="O26" s="116">
        <v>250937</v>
      </c>
      <c r="P26" s="117">
        <f t="shared" si="13"/>
        <v>-4.2060659273539303E-2</v>
      </c>
      <c r="Q26" s="116">
        <v>137018</v>
      </c>
      <c r="R26" s="117">
        <f t="shared" si="14"/>
        <v>-1.5038458773632413E-2</v>
      </c>
      <c r="S26" s="116">
        <v>387955</v>
      </c>
      <c r="T26" s="117">
        <f t="shared" si="15"/>
        <v>-3.2687968284442648E-2</v>
      </c>
    </row>
    <row r="27" spans="2:25" x14ac:dyDescent="0.25">
      <c r="B27" s="123">
        <v>2013</v>
      </c>
      <c r="C27" s="124">
        <v>696594</v>
      </c>
      <c r="D27" s="125">
        <f t="shared" si="16"/>
        <v>1.661388479444259E-2</v>
      </c>
      <c r="E27" s="124">
        <v>723619</v>
      </c>
      <c r="F27" s="125">
        <f t="shared" si="17"/>
        <v>9.1273703969185771E-3</v>
      </c>
      <c r="G27" s="124">
        <v>1420213</v>
      </c>
      <c r="H27" s="125">
        <f t="shared" si="9"/>
        <v>1.2785569827509891E-2</v>
      </c>
      <c r="I27" s="124">
        <v>2390672</v>
      </c>
      <c r="J27" s="125">
        <f t="shared" si="10"/>
        <v>-4.0505833414916648E-3</v>
      </c>
      <c r="K27" s="124">
        <v>1537167</v>
      </c>
      <c r="L27" s="125">
        <f t="shared" si="11"/>
        <v>7.8184314357983009E-3</v>
      </c>
      <c r="M27" s="124">
        <v>3927839</v>
      </c>
      <c r="N27" s="125">
        <f t="shared" si="12"/>
        <v>5.6092807358387731E-4</v>
      </c>
      <c r="O27" s="124">
        <v>3217880</v>
      </c>
      <c r="P27" s="125">
        <f t="shared" si="13"/>
        <v>1.3991589038903074E-2</v>
      </c>
      <c r="Q27" s="124">
        <v>1755167</v>
      </c>
      <c r="R27" s="125">
        <f t="shared" si="14"/>
        <v>1.6110329240525356E-2</v>
      </c>
      <c r="S27" s="124">
        <v>4973047</v>
      </c>
      <c r="T27" s="125">
        <f t="shared" si="15"/>
        <v>1.4738358930766138E-2</v>
      </c>
      <c r="W27" s="122"/>
      <c r="X27" s="122"/>
      <c r="Y27" s="122"/>
    </row>
    <row r="28" spans="2:25" ht="15" hidden="1" customHeight="1" outlineLevel="1" x14ac:dyDescent="0.25">
      <c r="B28" s="58" t="s">
        <v>86</v>
      </c>
      <c r="C28" s="116">
        <v>50815</v>
      </c>
      <c r="D28" s="117">
        <f>C28/C41-1</f>
        <v>-7.3450411205094879E-3</v>
      </c>
      <c r="E28" s="116">
        <v>58466</v>
      </c>
      <c r="F28" s="117">
        <f>E28/E41-1</f>
        <v>-0.12215849373892673</v>
      </c>
      <c r="G28" s="116">
        <v>109281</v>
      </c>
      <c r="H28" s="117">
        <f t="shared" si="9"/>
        <v>-7.2262358544225913E-2</v>
      </c>
      <c r="I28" s="118">
        <v>184570</v>
      </c>
      <c r="J28" s="117">
        <f t="shared" si="10"/>
        <v>-1.3021042218122503E-2</v>
      </c>
      <c r="K28" s="118">
        <v>126142</v>
      </c>
      <c r="L28" s="117">
        <f t="shared" si="11"/>
        <v>-0.15753127316685478</v>
      </c>
      <c r="M28" s="118">
        <v>310712</v>
      </c>
      <c r="N28" s="117">
        <f t="shared" si="12"/>
        <v>-7.727761378417386E-2</v>
      </c>
      <c r="O28" s="116">
        <v>247916</v>
      </c>
      <c r="P28" s="117">
        <f t="shared" si="13"/>
        <v>-1.1804567924611487E-3</v>
      </c>
      <c r="Q28" s="116">
        <v>143997</v>
      </c>
      <c r="R28" s="117">
        <f t="shared" si="14"/>
        <v>-0.14350717327686713</v>
      </c>
      <c r="S28" s="116">
        <v>391913</v>
      </c>
      <c r="T28" s="117">
        <f t="shared" si="15"/>
        <v>-5.8654970900697267E-2</v>
      </c>
    </row>
    <row r="29" spans="2:25" ht="15" hidden="1" customHeight="1" outlineLevel="1" x14ac:dyDescent="0.25">
      <c r="B29" s="58" t="s">
        <v>87</v>
      </c>
      <c r="C29" s="116">
        <v>54992</v>
      </c>
      <c r="D29" s="117">
        <f t="shared" ref="D29:D40" si="18">C29/C42-1</f>
        <v>-4.6734156150325945E-2</v>
      </c>
      <c r="E29" s="116">
        <v>59287</v>
      </c>
      <c r="F29" s="117">
        <f t="shared" ref="F29:F40" si="19">E29/E42-1</f>
        <v>-0.1006628945891419</v>
      </c>
      <c r="G29" s="116">
        <v>114279</v>
      </c>
      <c r="H29" s="117">
        <f t="shared" si="9"/>
        <v>-7.5494899321257858E-2</v>
      </c>
      <c r="I29" s="118">
        <v>189766</v>
      </c>
      <c r="J29" s="117">
        <f t="shared" si="10"/>
        <v>-1.1640564372060513E-2</v>
      </c>
      <c r="K29" s="118">
        <v>128115</v>
      </c>
      <c r="L29" s="117">
        <f t="shared" si="11"/>
        <v>-6.7338841771921509E-2</v>
      </c>
      <c r="M29" s="118">
        <v>317881</v>
      </c>
      <c r="N29" s="117">
        <f t="shared" si="12"/>
        <v>-3.4870023013911622E-2</v>
      </c>
      <c r="O29" s="116">
        <v>253497</v>
      </c>
      <c r="P29" s="117">
        <f t="shared" si="13"/>
        <v>-1.7118241880951679E-2</v>
      </c>
      <c r="Q29" s="116">
        <v>143488</v>
      </c>
      <c r="R29" s="117">
        <f t="shared" si="14"/>
        <v>-7.0781903664080659E-2</v>
      </c>
      <c r="S29" s="116">
        <v>396985</v>
      </c>
      <c r="T29" s="117">
        <f t="shared" si="15"/>
        <v>-3.7215337229888679E-2</v>
      </c>
    </row>
    <row r="30" spans="2:25" ht="15" hidden="1" customHeight="1" outlineLevel="1" x14ac:dyDescent="0.25">
      <c r="B30" s="58" t="s">
        <v>88</v>
      </c>
      <c r="C30" s="116">
        <v>62928</v>
      </c>
      <c r="D30" s="117">
        <f t="shared" si="18"/>
        <v>-2.7883768711476353E-2</v>
      </c>
      <c r="E30" s="116">
        <v>62460</v>
      </c>
      <c r="F30" s="117">
        <f t="shared" si="19"/>
        <v>-0.13974051731261883</v>
      </c>
      <c r="G30" s="116">
        <v>125388</v>
      </c>
      <c r="H30" s="117">
        <f t="shared" si="9"/>
        <v>-8.7018254101165704E-2</v>
      </c>
      <c r="I30" s="118">
        <v>215867</v>
      </c>
      <c r="J30" s="117">
        <f t="shared" si="10"/>
        <v>-2.7731236262746317E-2</v>
      </c>
      <c r="K30" s="118">
        <v>129561</v>
      </c>
      <c r="L30" s="117">
        <f t="shared" si="11"/>
        <v>-0.1678057114962167</v>
      </c>
      <c r="M30" s="118">
        <v>345428</v>
      </c>
      <c r="N30" s="117">
        <f t="shared" si="12"/>
        <v>-8.546768684969952E-2</v>
      </c>
      <c r="O30" s="116">
        <v>278937</v>
      </c>
      <c r="P30" s="117">
        <f t="shared" si="13"/>
        <v>-1.3440052062517416E-2</v>
      </c>
      <c r="Q30" s="116">
        <v>146126</v>
      </c>
      <c r="R30" s="117">
        <f t="shared" si="14"/>
        <v>-0.1702949159086522</v>
      </c>
      <c r="S30" s="116">
        <v>425063</v>
      </c>
      <c r="T30" s="117">
        <f t="shared" si="15"/>
        <v>-7.3644179533839615E-2</v>
      </c>
    </row>
    <row r="31" spans="2:25" ht="15" hidden="1" customHeight="1" outlineLevel="1" x14ac:dyDescent="0.25">
      <c r="B31" s="58" t="s">
        <v>89</v>
      </c>
      <c r="C31" s="116">
        <v>56467</v>
      </c>
      <c r="D31" s="117">
        <f t="shared" si="18"/>
        <v>-2.8758664579714099E-2</v>
      </c>
      <c r="E31" s="116">
        <v>54766</v>
      </c>
      <c r="F31" s="117">
        <f t="shared" si="19"/>
        <v>-0.13232358439747771</v>
      </c>
      <c r="G31" s="116">
        <v>111233</v>
      </c>
      <c r="H31" s="117">
        <f t="shared" si="9"/>
        <v>-8.2667392397964612E-2</v>
      </c>
      <c r="I31" s="118">
        <v>193383</v>
      </c>
      <c r="J31" s="117">
        <f t="shared" si="10"/>
        <v>-5.1862856134261004E-2</v>
      </c>
      <c r="K31" s="118">
        <v>114626</v>
      </c>
      <c r="L31" s="117">
        <f t="shared" si="11"/>
        <v>-0.16652608923273804</v>
      </c>
      <c r="M31" s="118">
        <v>308009</v>
      </c>
      <c r="N31" s="117">
        <f t="shared" si="12"/>
        <v>-9.8041225339615679E-2</v>
      </c>
      <c r="O31" s="116">
        <v>257425</v>
      </c>
      <c r="P31" s="117">
        <f t="shared" si="13"/>
        <v>-3.849027004818284E-2</v>
      </c>
      <c r="Q31" s="116">
        <v>130200</v>
      </c>
      <c r="R31" s="117">
        <f t="shared" si="14"/>
        <v>-0.15179705669669907</v>
      </c>
      <c r="S31" s="116">
        <v>387625</v>
      </c>
      <c r="T31" s="117">
        <f t="shared" si="15"/>
        <v>-7.9780453005595553E-2</v>
      </c>
    </row>
    <row r="32" spans="2:25" ht="15" hidden="1" customHeight="1" outlineLevel="1" x14ac:dyDescent="0.25">
      <c r="B32" s="58" t="s">
        <v>90</v>
      </c>
      <c r="C32" s="116">
        <v>64984</v>
      </c>
      <c r="D32" s="117">
        <f t="shared" si="18"/>
        <v>-8.4984971239376872E-3</v>
      </c>
      <c r="E32" s="116">
        <v>69837</v>
      </c>
      <c r="F32" s="117">
        <f t="shared" si="19"/>
        <v>-9.9887867812906816E-2</v>
      </c>
      <c r="G32" s="116">
        <v>134821</v>
      </c>
      <c r="H32" s="117">
        <f t="shared" si="9"/>
        <v>-5.8038958135375296E-2</v>
      </c>
      <c r="I32" s="118">
        <v>227214</v>
      </c>
      <c r="J32" s="117">
        <f t="shared" si="10"/>
        <v>7.4132534073476641E-3</v>
      </c>
      <c r="K32" s="118">
        <v>149057</v>
      </c>
      <c r="L32" s="117">
        <f t="shared" si="11"/>
        <v>-9.6974506857946063E-2</v>
      </c>
      <c r="M32" s="118">
        <v>376271</v>
      </c>
      <c r="N32" s="117">
        <f t="shared" si="12"/>
        <v>-3.6699385058089229E-2</v>
      </c>
      <c r="O32" s="116">
        <v>294394</v>
      </c>
      <c r="P32" s="117">
        <f t="shared" si="13"/>
        <v>-1.4346505780453267E-2</v>
      </c>
      <c r="Q32" s="116">
        <v>168157</v>
      </c>
      <c r="R32" s="117">
        <f t="shared" si="14"/>
        <v>-0.10636070382790119</v>
      </c>
      <c r="S32" s="116">
        <v>462551</v>
      </c>
      <c r="T32" s="117">
        <f t="shared" si="15"/>
        <v>-4.9910650097566012E-2</v>
      </c>
    </row>
    <row r="33" spans="2:25" ht="15" hidden="1" customHeight="1" outlineLevel="1" x14ac:dyDescent="0.25">
      <c r="B33" s="58" t="s">
        <v>91</v>
      </c>
      <c r="C33" s="116">
        <v>63819</v>
      </c>
      <c r="D33" s="117">
        <f t="shared" si="18"/>
        <v>-6.9245611851114219E-3</v>
      </c>
      <c r="E33" s="116">
        <v>64973</v>
      </c>
      <c r="F33" s="117">
        <f t="shared" si="19"/>
        <v>-0.16719432944101931</v>
      </c>
      <c r="G33" s="116">
        <v>128792</v>
      </c>
      <c r="H33" s="117">
        <f t="shared" si="9"/>
        <v>-9.4805349976455067E-2</v>
      </c>
      <c r="I33" s="118">
        <v>213785</v>
      </c>
      <c r="J33" s="117">
        <f t="shared" si="10"/>
        <v>-6.2880813571209448E-2</v>
      </c>
      <c r="K33" s="118">
        <v>139018</v>
      </c>
      <c r="L33" s="117">
        <f t="shared" si="11"/>
        <v>-0.18309279804437761</v>
      </c>
      <c r="M33" s="118">
        <v>352803</v>
      </c>
      <c r="N33" s="117">
        <f t="shared" si="12"/>
        <v>-0.11424131195613418</v>
      </c>
      <c r="O33" s="116">
        <v>278569</v>
      </c>
      <c r="P33" s="117">
        <f t="shared" si="13"/>
        <v>-6.418409339044262E-2</v>
      </c>
      <c r="Q33" s="116">
        <v>158284</v>
      </c>
      <c r="R33" s="117">
        <f t="shared" si="14"/>
        <v>-0.17830036858225617</v>
      </c>
      <c r="S33" s="116">
        <v>436853</v>
      </c>
      <c r="T33" s="117">
        <f t="shared" si="15"/>
        <v>-0.10901785623234517</v>
      </c>
    </row>
    <row r="34" spans="2:25" ht="15" hidden="1" customHeight="1" outlineLevel="1" x14ac:dyDescent="0.25">
      <c r="B34" s="58" t="s">
        <v>92</v>
      </c>
      <c r="C34" s="116">
        <v>56218</v>
      </c>
      <c r="D34" s="117">
        <f t="shared" si="18"/>
        <v>4.7690042676904243E-2</v>
      </c>
      <c r="E34" s="116">
        <v>57858</v>
      </c>
      <c r="F34" s="117">
        <f t="shared" si="19"/>
        <v>-7.9954202843240174E-2</v>
      </c>
      <c r="G34" s="116">
        <v>114076</v>
      </c>
      <c r="H34" s="117">
        <f t="shared" si="9"/>
        <v>-2.118495001930587E-2</v>
      </c>
      <c r="I34" s="118">
        <v>196623</v>
      </c>
      <c r="J34" s="117">
        <f t="shared" si="10"/>
        <v>0.10406536021112922</v>
      </c>
      <c r="K34" s="118">
        <v>122263</v>
      </c>
      <c r="L34" s="117">
        <f t="shared" si="11"/>
        <v>-4.8914438627470802E-2</v>
      </c>
      <c r="M34" s="118">
        <v>318886</v>
      </c>
      <c r="N34" s="117">
        <f t="shared" si="12"/>
        <v>3.9932690018621209E-2</v>
      </c>
      <c r="O34" s="116">
        <v>257836</v>
      </c>
      <c r="P34" s="117">
        <f t="shared" si="13"/>
        <v>7.9489219175214565E-2</v>
      </c>
      <c r="Q34" s="116">
        <v>138200</v>
      </c>
      <c r="R34" s="117">
        <f t="shared" si="14"/>
        <v>-4.8425633292708992E-2</v>
      </c>
      <c r="S34" s="116">
        <v>396036</v>
      </c>
      <c r="T34" s="117">
        <f t="shared" si="15"/>
        <v>3.1120877518661327E-2</v>
      </c>
    </row>
    <row r="35" spans="2:25" ht="15" hidden="1" customHeight="1" outlineLevel="1" x14ac:dyDescent="0.25">
      <c r="B35" s="58" t="s">
        <v>93</v>
      </c>
      <c r="C35" s="116">
        <v>50210</v>
      </c>
      <c r="D35" s="117">
        <f t="shared" si="18"/>
        <v>-1.4891404579254086E-2</v>
      </c>
      <c r="E35" s="116">
        <v>46728</v>
      </c>
      <c r="F35" s="117">
        <f t="shared" si="19"/>
        <v>-8.62729761439186E-2</v>
      </c>
      <c r="G35" s="116">
        <v>96938</v>
      </c>
      <c r="H35" s="117">
        <f t="shared" si="9"/>
        <v>-5.0641961041631989E-2</v>
      </c>
      <c r="I35" s="118">
        <v>179750</v>
      </c>
      <c r="J35" s="117">
        <f t="shared" si="10"/>
        <v>2.7495141191265615E-2</v>
      </c>
      <c r="K35" s="118">
        <v>100098</v>
      </c>
      <c r="L35" s="117">
        <f t="shared" si="11"/>
        <v>-8.1492764661081463E-2</v>
      </c>
      <c r="M35" s="118">
        <v>279848</v>
      </c>
      <c r="N35" s="117">
        <f t="shared" si="12"/>
        <v>-1.4338596571557338E-2</v>
      </c>
      <c r="O35" s="116">
        <v>239344</v>
      </c>
      <c r="P35" s="117">
        <f t="shared" si="13"/>
        <v>2.4225125490515032E-2</v>
      </c>
      <c r="Q35" s="116">
        <v>113982</v>
      </c>
      <c r="R35" s="117">
        <f t="shared" si="14"/>
        <v>-8.4459866502807346E-2</v>
      </c>
      <c r="S35" s="116">
        <v>353326</v>
      </c>
      <c r="T35" s="117">
        <f t="shared" si="15"/>
        <v>-1.355184544083976E-2</v>
      </c>
    </row>
    <row r="36" spans="2:25" ht="15" hidden="1" customHeight="1" outlineLevel="1" x14ac:dyDescent="0.25">
      <c r="B36" s="58" t="s">
        <v>94</v>
      </c>
      <c r="C36" s="116">
        <v>57085</v>
      </c>
      <c r="D36" s="117">
        <f t="shared" si="18"/>
        <v>-0.14248159831756047</v>
      </c>
      <c r="E36" s="116">
        <v>60153</v>
      </c>
      <c r="F36" s="117">
        <f t="shared" si="19"/>
        <v>-0.18719850824921969</v>
      </c>
      <c r="G36" s="116">
        <v>117238</v>
      </c>
      <c r="H36" s="117">
        <f t="shared" si="9"/>
        <v>-0.16602289136914294</v>
      </c>
      <c r="I36" s="118">
        <v>206878</v>
      </c>
      <c r="J36" s="117">
        <f t="shared" si="10"/>
        <v>-8.0599429368839237E-2</v>
      </c>
      <c r="K36" s="118">
        <v>124627</v>
      </c>
      <c r="L36" s="117">
        <f t="shared" si="11"/>
        <v>-0.22847821511260791</v>
      </c>
      <c r="M36" s="118">
        <v>331505</v>
      </c>
      <c r="N36" s="117">
        <f t="shared" si="12"/>
        <v>-0.14239628713639707</v>
      </c>
      <c r="O36" s="116">
        <v>269100</v>
      </c>
      <c r="P36" s="117">
        <f t="shared" si="13"/>
        <v>-7.4621733149931258E-2</v>
      </c>
      <c r="Q36" s="116">
        <v>142444</v>
      </c>
      <c r="R36" s="117">
        <f t="shared" si="14"/>
        <v>-0.22500122416335233</v>
      </c>
      <c r="S36" s="116">
        <v>411544</v>
      </c>
      <c r="T36" s="117">
        <f t="shared" si="15"/>
        <v>-0.13285952983466043</v>
      </c>
    </row>
    <row r="37" spans="2:25" ht="15" hidden="1" customHeight="1" outlineLevel="1" x14ac:dyDescent="0.25">
      <c r="B37" s="58" t="s">
        <v>95</v>
      </c>
      <c r="C37" s="116">
        <v>58904</v>
      </c>
      <c r="D37" s="117">
        <f t="shared" si="18"/>
        <v>-2.7168078746139468E-2</v>
      </c>
      <c r="E37" s="116">
        <v>66108</v>
      </c>
      <c r="F37" s="117">
        <f t="shared" si="19"/>
        <v>-6.5360308775501585E-2</v>
      </c>
      <c r="G37" s="116">
        <v>125012</v>
      </c>
      <c r="H37" s="117">
        <f t="shared" si="9"/>
        <v>-4.7745277269957365E-2</v>
      </c>
      <c r="I37" s="118">
        <v>205493</v>
      </c>
      <c r="J37" s="117">
        <f t="shared" si="10"/>
        <v>-5.9163296503415008E-3</v>
      </c>
      <c r="K37" s="118">
        <v>142938</v>
      </c>
      <c r="L37" s="117">
        <f t="shared" si="11"/>
        <v>-7.0829595538047463E-2</v>
      </c>
      <c r="M37" s="118">
        <v>348431</v>
      </c>
      <c r="N37" s="117">
        <f t="shared" si="12"/>
        <v>-3.3612536402718107E-2</v>
      </c>
      <c r="O37" s="116">
        <v>274529</v>
      </c>
      <c r="P37" s="117">
        <f t="shared" si="13"/>
        <v>-1.192048689718217E-2</v>
      </c>
      <c r="Q37" s="116">
        <v>162494</v>
      </c>
      <c r="R37" s="117">
        <f t="shared" si="14"/>
        <v>-7.8868752373772E-2</v>
      </c>
      <c r="S37" s="116">
        <v>437023</v>
      </c>
      <c r="T37" s="117">
        <f t="shared" si="15"/>
        <v>-3.7919814726757206E-2</v>
      </c>
    </row>
    <row r="38" spans="2:25" ht="15" hidden="1" customHeight="1" outlineLevel="1" x14ac:dyDescent="0.25">
      <c r="B38" s="58" t="s">
        <v>96</v>
      </c>
      <c r="C38" s="116">
        <v>54284</v>
      </c>
      <c r="D38" s="117">
        <f t="shared" si="18"/>
        <v>-2.4406024226303891E-2</v>
      </c>
      <c r="E38" s="116">
        <v>58461</v>
      </c>
      <c r="F38" s="117">
        <f t="shared" si="19"/>
        <v>-0.11834167822887132</v>
      </c>
      <c r="G38" s="116">
        <v>112745</v>
      </c>
      <c r="H38" s="117">
        <f t="shared" si="9"/>
        <v>-7.5481754817548152E-2</v>
      </c>
      <c r="I38" s="118">
        <v>190896</v>
      </c>
      <c r="J38" s="117">
        <f t="shared" si="10"/>
        <v>3.0686451721384511E-3</v>
      </c>
      <c r="K38" s="118">
        <v>125146</v>
      </c>
      <c r="L38" s="117">
        <f t="shared" si="11"/>
        <v>-0.13269527974330009</v>
      </c>
      <c r="M38" s="118">
        <v>316042</v>
      </c>
      <c r="N38" s="117">
        <f t="shared" si="12"/>
        <v>-5.5477353894890946E-2</v>
      </c>
      <c r="O38" s="116">
        <v>259976</v>
      </c>
      <c r="P38" s="117">
        <f t="shared" si="13"/>
        <v>1.9589694918444867E-2</v>
      </c>
      <c r="Q38" s="116">
        <v>140857</v>
      </c>
      <c r="R38" s="117">
        <f t="shared" si="14"/>
        <v>-0.13397643991933506</v>
      </c>
      <c r="S38" s="116">
        <v>400833</v>
      </c>
      <c r="T38" s="117">
        <f t="shared" si="15"/>
        <v>-4.0217513630518953E-2</v>
      </c>
    </row>
    <row r="39" spans="2:25" ht="15" hidden="1" customHeight="1" outlineLevel="1" x14ac:dyDescent="0.25">
      <c r="B39" s="58" t="s">
        <v>97</v>
      </c>
      <c r="C39" s="116">
        <v>54504</v>
      </c>
      <c r="D39" s="117">
        <f t="shared" si="18"/>
        <v>-3.704881539195426E-2</v>
      </c>
      <c r="E39" s="116">
        <v>57977</v>
      </c>
      <c r="F39" s="117">
        <f t="shared" si="19"/>
        <v>-5.4039060842891895E-2</v>
      </c>
      <c r="G39" s="116">
        <v>112481</v>
      </c>
      <c r="H39" s="117">
        <f t="shared" si="9"/>
        <v>-4.5881754177623191E-2</v>
      </c>
      <c r="I39" s="118">
        <v>196170</v>
      </c>
      <c r="J39" s="117">
        <f t="shared" si="10"/>
        <v>9.1494831020553447E-2</v>
      </c>
      <c r="K39" s="118">
        <v>123651</v>
      </c>
      <c r="L39" s="117">
        <f t="shared" si="11"/>
        <v>-2.8130157981608117E-2</v>
      </c>
      <c r="M39" s="118">
        <v>319821</v>
      </c>
      <c r="N39" s="117">
        <f t="shared" si="12"/>
        <v>4.1911544325571093E-2</v>
      </c>
      <c r="O39" s="116">
        <v>261955</v>
      </c>
      <c r="P39" s="117">
        <f t="shared" si="13"/>
        <v>8.7600059786760553E-2</v>
      </c>
      <c r="Q39" s="116">
        <v>139110</v>
      </c>
      <c r="R39" s="117">
        <f t="shared" si="14"/>
        <v>-3.8658226448474164E-2</v>
      </c>
      <c r="S39" s="116">
        <v>401065</v>
      </c>
      <c r="T39" s="117">
        <f t="shared" si="15"/>
        <v>4.0214233841684877E-2</v>
      </c>
    </row>
    <row r="40" spans="2:25" collapsed="1" x14ac:dyDescent="0.25">
      <c r="B40" s="126">
        <v>2012</v>
      </c>
      <c r="C40" s="118">
        <v>685210</v>
      </c>
      <c r="D40" s="127">
        <f t="shared" si="18"/>
        <v>-2.8823067525008961E-2</v>
      </c>
      <c r="E40" s="118">
        <v>717074</v>
      </c>
      <c r="F40" s="127">
        <f t="shared" si="19"/>
        <v>-0.11495728289069307</v>
      </c>
      <c r="G40" s="118">
        <v>1402284</v>
      </c>
      <c r="H40" s="127">
        <f t="shared" si="9"/>
        <v>-7.4864094579616847E-2</v>
      </c>
      <c r="I40" s="118">
        <v>2400395</v>
      </c>
      <c r="J40" s="127">
        <f t="shared" si="10"/>
        <v>-5.4138020046730073E-3</v>
      </c>
      <c r="K40" s="118">
        <v>1525242</v>
      </c>
      <c r="L40" s="127">
        <f t="shared" si="11"/>
        <v>-0.12340852049662954</v>
      </c>
      <c r="M40" s="118">
        <v>3925637</v>
      </c>
      <c r="N40" s="127">
        <f t="shared" si="12"/>
        <v>-5.4844550166970429E-2</v>
      </c>
      <c r="O40" s="118">
        <v>3173478</v>
      </c>
      <c r="P40" s="127">
        <f t="shared" si="13"/>
        <v>-5.1646528961398763E-3</v>
      </c>
      <c r="Q40" s="118">
        <v>1727339</v>
      </c>
      <c r="R40" s="127">
        <f t="shared" si="14"/>
        <v>-0.12328943027534578</v>
      </c>
      <c r="S40" s="118">
        <v>4900817</v>
      </c>
      <c r="T40" s="127">
        <f t="shared" si="15"/>
        <v>-5.0266627107499406E-2</v>
      </c>
      <c r="W40" s="122"/>
      <c r="X40" s="122"/>
      <c r="Y40" s="122"/>
    </row>
    <row r="41" spans="2:25" ht="15" hidden="1" customHeight="1" outlineLevel="1" x14ac:dyDescent="0.25">
      <c r="B41" s="58" t="s">
        <v>86</v>
      </c>
      <c r="C41" s="116">
        <v>51191</v>
      </c>
      <c r="D41" s="117">
        <f>C41/C54-1</f>
        <v>-3.2452559159295347E-2</v>
      </c>
      <c r="E41" s="116">
        <v>66602</v>
      </c>
      <c r="F41" s="117">
        <f>E41/E54-1</f>
        <v>3.0926877592718727E-2</v>
      </c>
      <c r="G41" s="116">
        <v>117793</v>
      </c>
      <c r="H41" s="117">
        <f t="shared" si="9"/>
        <v>2.3912451494314535E-3</v>
      </c>
      <c r="I41" s="118">
        <v>187005</v>
      </c>
      <c r="J41" s="117">
        <f t="shared" si="10"/>
        <v>5.0755174971343742E-2</v>
      </c>
      <c r="K41" s="118">
        <v>149729</v>
      </c>
      <c r="L41" s="117">
        <f t="shared" si="11"/>
        <v>4.9463104183021134E-2</v>
      </c>
      <c r="M41" s="118">
        <v>336734</v>
      </c>
      <c r="N41" s="117">
        <f t="shared" si="12"/>
        <v>5.0180262222277561E-2</v>
      </c>
      <c r="O41" s="116">
        <v>248209</v>
      </c>
      <c r="P41" s="117">
        <f t="shared" si="13"/>
        <v>3.2247198020419532E-2</v>
      </c>
      <c r="Q41" s="116">
        <v>168124</v>
      </c>
      <c r="R41" s="117">
        <f t="shared" si="14"/>
        <v>1.5486832568253117E-2</v>
      </c>
      <c r="S41" s="116">
        <v>416333</v>
      </c>
      <c r="T41" s="117">
        <f t="shared" si="15"/>
        <v>2.541285420489392E-2</v>
      </c>
    </row>
    <row r="42" spans="2:25" ht="15" hidden="1" customHeight="1" outlineLevel="1" x14ac:dyDescent="0.25">
      <c r="B42" s="58" t="s">
        <v>87</v>
      </c>
      <c r="C42" s="116">
        <v>57688</v>
      </c>
      <c r="D42" s="117">
        <f t="shared" ref="D42:D53" si="20">C42/C55-1</f>
        <v>3.6044611267757487E-2</v>
      </c>
      <c r="E42" s="116">
        <v>65923</v>
      </c>
      <c r="F42" s="117">
        <f t="shared" ref="F42:F53" si="21">E42/E55-1</f>
        <v>1.6060171698956571E-2</v>
      </c>
      <c r="G42" s="116">
        <v>123611</v>
      </c>
      <c r="H42" s="117">
        <f t="shared" si="9"/>
        <v>2.5289892337552411E-2</v>
      </c>
      <c r="I42" s="118">
        <v>192001</v>
      </c>
      <c r="J42" s="117">
        <f t="shared" si="10"/>
        <v>0.10112520645990086</v>
      </c>
      <c r="K42" s="118">
        <v>137365</v>
      </c>
      <c r="L42" s="117">
        <f t="shared" si="11"/>
        <v>-8.6601955760834404E-3</v>
      </c>
      <c r="M42" s="118">
        <v>329366</v>
      </c>
      <c r="N42" s="117">
        <f t="shared" si="12"/>
        <v>5.2512838211374424E-2</v>
      </c>
      <c r="O42" s="116">
        <v>257912</v>
      </c>
      <c r="P42" s="117">
        <f t="shared" si="13"/>
        <v>8.9118610857741309E-2</v>
      </c>
      <c r="Q42" s="116">
        <v>154418</v>
      </c>
      <c r="R42" s="117">
        <f t="shared" si="14"/>
        <v>-3.3867022042031847E-2</v>
      </c>
      <c r="S42" s="116">
        <v>412330</v>
      </c>
      <c r="T42" s="117">
        <f t="shared" si="15"/>
        <v>3.9559902077203724E-2</v>
      </c>
    </row>
    <row r="43" spans="2:25" ht="15" hidden="1" customHeight="1" outlineLevel="1" x14ac:dyDescent="0.25">
      <c r="B43" s="58" t="s">
        <v>88</v>
      </c>
      <c r="C43" s="116">
        <v>64733</v>
      </c>
      <c r="D43" s="117">
        <f t="shared" si="20"/>
        <v>7.8312315117545772E-3</v>
      </c>
      <c r="E43" s="116">
        <v>72606</v>
      </c>
      <c r="F43" s="117">
        <f t="shared" si="21"/>
        <v>3.198021490704428E-2</v>
      </c>
      <c r="G43" s="116">
        <v>137339</v>
      </c>
      <c r="H43" s="117">
        <f t="shared" si="9"/>
        <v>2.0455322247484808E-2</v>
      </c>
      <c r="I43" s="118">
        <v>222024</v>
      </c>
      <c r="J43" s="117">
        <f t="shared" si="10"/>
        <v>6.0033420864167963E-2</v>
      </c>
      <c r="K43" s="118">
        <v>155686</v>
      </c>
      <c r="L43" s="117">
        <f t="shared" si="11"/>
        <v>8.2656467315716187E-2</v>
      </c>
      <c r="M43" s="118">
        <v>377710</v>
      </c>
      <c r="N43" s="117">
        <f t="shared" si="12"/>
        <v>6.9242745930643945E-2</v>
      </c>
      <c r="O43" s="116">
        <v>282737</v>
      </c>
      <c r="P43" s="117">
        <f t="shared" si="13"/>
        <v>5.00285962579754E-2</v>
      </c>
      <c r="Q43" s="116">
        <v>176118</v>
      </c>
      <c r="R43" s="117">
        <f t="shared" si="14"/>
        <v>7.1661971145362324E-2</v>
      </c>
      <c r="S43" s="116">
        <v>458855</v>
      </c>
      <c r="T43" s="117">
        <f t="shared" si="15"/>
        <v>5.8227842262694063E-2</v>
      </c>
    </row>
    <row r="44" spans="2:25" ht="15" hidden="1" customHeight="1" outlineLevel="1" x14ac:dyDescent="0.25">
      <c r="B44" s="58" t="s">
        <v>89</v>
      </c>
      <c r="C44" s="116">
        <v>58139</v>
      </c>
      <c r="D44" s="117">
        <f t="shared" si="20"/>
        <v>0.11379528343454859</v>
      </c>
      <c r="E44" s="116">
        <v>63118</v>
      </c>
      <c r="F44" s="117">
        <f t="shared" si="21"/>
        <v>0.24199134199134198</v>
      </c>
      <c r="G44" s="116">
        <v>121257</v>
      </c>
      <c r="H44" s="117">
        <f t="shared" si="9"/>
        <v>0.17703530416719238</v>
      </c>
      <c r="I44" s="118">
        <v>203961</v>
      </c>
      <c r="J44" s="117">
        <f t="shared" si="10"/>
        <v>0.17265467340497098</v>
      </c>
      <c r="K44" s="118">
        <v>137528</v>
      </c>
      <c r="L44" s="117">
        <f t="shared" si="11"/>
        <v>0.19344649241556455</v>
      </c>
      <c r="M44" s="118">
        <v>341489</v>
      </c>
      <c r="N44" s="117">
        <f t="shared" si="12"/>
        <v>0.18094042542890443</v>
      </c>
      <c r="O44" s="116">
        <v>267730</v>
      </c>
      <c r="P44" s="117">
        <f t="shared" si="13"/>
        <v>0.16128668465295437</v>
      </c>
      <c r="Q44" s="116">
        <v>153501</v>
      </c>
      <c r="R44" s="117">
        <f t="shared" si="14"/>
        <v>0.15304183223538437</v>
      </c>
      <c r="S44" s="116">
        <v>421231</v>
      </c>
      <c r="T44" s="117">
        <f t="shared" si="15"/>
        <v>0.15826855444313992</v>
      </c>
    </row>
    <row r="45" spans="2:25" ht="15" hidden="1" customHeight="1" outlineLevel="1" x14ac:dyDescent="0.25">
      <c r="B45" s="58" t="s">
        <v>90</v>
      </c>
      <c r="C45" s="116">
        <v>65541</v>
      </c>
      <c r="D45" s="117">
        <f t="shared" si="20"/>
        <v>1.3719182107835515E-2</v>
      </c>
      <c r="E45" s="116">
        <v>77587</v>
      </c>
      <c r="F45" s="117">
        <f t="shared" si="21"/>
        <v>5.2369584678403802E-2</v>
      </c>
      <c r="G45" s="116">
        <v>143128</v>
      </c>
      <c r="H45" s="117">
        <f t="shared" si="9"/>
        <v>3.4311316664257907E-2</v>
      </c>
      <c r="I45" s="118">
        <v>225542</v>
      </c>
      <c r="J45" s="117">
        <f t="shared" si="10"/>
        <v>4.5807579417888045E-2</v>
      </c>
      <c r="K45" s="118">
        <v>165064</v>
      </c>
      <c r="L45" s="117">
        <f t="shared" si="11"/>
        <v>4.6105875568005272E-2</v>
      </c>
      <c r="M45" s="118">
        <v>390606</v>
      </c>
      <c r="N45" s="117">
        <f t="shared" si="12"/>
        <v>4.5933613958420327E-2</v>
      </c>
      <c r="O45" s="116">
        <v>298679</v>
      </c>
      <c r="P45" s="117">
        <f t="shared" si="13"/>
        <v>5.426288183095318E-2</v>
      </c>
      <c r="Q45" s="116">
        <v>188171</v>
      </c>
      <c r="R45" s="117">
        <f t="shared" si="14"/>
        <v>3.4520484683218555E-2</v>
      </c>
      <c r="S45" s="116">
        <v>486850</v>
      </c>
      <c r="T45" s="117">
        <f t="shared" si="15"/>
        <v>4.6543622285564412E-2</v>
      </c>
    </row>
    <row r="46" spans="2:25" ht="15" hidden="1" customHeight="1" outlineLevel="1" x14ac:dyDescent="0.25">
      <c r="B46" s="58" t="s">
        <v>91</v>
      </c>
      <c r="C46" s="116">
        <v>64264</v>
      </c>
      <c r="D46" s="117">
        <f t="shared" si="20"/>
        <v>5.3059351751712391E-2</v>
      </c>
      <c r="E46" s="116">
        <v>78017</v>
      </c>
      <c r="F46" s="117">
        <f t="shared" si="21"/>
        <v>3.2243979888859409E-2</v>
      </c>
      <c r="G46" s="116">
        <v>142281</v>
      </c>
      <c r="H46" s="117">
        <f t="shared" si="9"/>
        <v>4.1542831207999731E-2</v>
      </c>
      <c r="I46" s="118">
        <v>228130</v>
      </c>
      <c r="J46" s="117">
        <f t="shared" si="10"/>
        <v>0.1114304923559617</v>
      </c>
      <c r="K46" s="118">
        <v>170176</v>
      </c>
      <c r="L46" s="117">
        <f t="shared" si="11"/>
        <v>3.7266399288073959E-2</v>
      </c>
      <c r="M46" s="118">
        <v>398306</v>
      </c>
      <c r="N46" s="117">
        <f t="shared" si="12"/>
        <v>7.8484782844145951E-2</v>
      </c>
      <c r="O46" s="116">
        <v>297675</v>
      </c>
      <c r="P46" s="117">
        <f t="shared" si="13"/>
        <v>0.12307303417416837</v>
      </c>
      <c r="Q46" s="116">
        <v>192630</v>
      </c>
      <c r="R46" s="117">
        <f t="shared" si="14"/>
        <v>3.4504981069251706E-2</v>
      </c>
      <c r="S46" s="116">
        <v>490305</v>
      </c>
      <c r="T46" s="117">
        <f t="shared" si="15"/>
        <v>8.6526806113562227E-2</v>
      </c>
    </row>
    <row r="47" spans="2:25" ht="15" hidden="1" customHeight="1" outlineLevel="1" x14ac:dyDescent="0.25">
      <c r="B47" s="58" t="s">
        <v>92</v>
      </c>
      <c r="C47" s="116">
        <v>53659</v>
      </c>
      <c r="D47" s="117">
        <f t="shared" si="20"/>
        <v>8.934589305290519E-2</v>
      </c>
      <c r="E47" s="116">
        <v>62886</v>
      </c>
      <c r="F47" s="117">
        <f t="shared" si="21"/>
        <v>8.1760789912786125E-2</v>
      </c>
      <c r="G47" s="116">
        <v>116545</v>
      </c>
      <c r="H47" s="117">
        <f t="shared" si="9"/>
        <v>8.5239917683977318E-2</v>
      </c>
      <c r="I47" s="118">
        <v>178090</v>
      </c>
      <c r="J47" s="117">
        <f t="shared" si="10"/>
        <v>6.1670988703091068E-2</v>
      </c>
      <c r="K47" s="118">
        <v>128551</v>
      </c>
      <c r="L47" s="117">
        <f t="shared" si="11"/>
        <v>7.388039128873003E-2</v>
      </c>
      <c r="M47" s="118">
        <v>306641</v>
      </c>
      <c r="N47" s="117">
        <f t="shared" si="12"/>
        <v>6.6755493091020357E-2</v>
      </c>
      <c r="O47" s="116">
        <v>238850</v>
      </c>
      <c r="P47" s="117">
        <f t="shared" si="13"/>
        <v>3.4641091950288638E-2</v>
      </c>
      <c r="Q47" s="116">
        <v>145233</v>
      </c>
      <c r="R47" s="117">
        <f t="shared" si="14"/>
        <v>7.9325421611493585E-3</v>
      </c>
      <c r="S47" s="116">
        <v>384083</v>
      </c>
      <c r="T47" s="117">
        <f t="shared" si="15"/>
        <v>2.4377038643207172E-2</v>
      </c>
    </row>
    <row r="48" spans="2:25" ht="15" hidden="1" customHeight="1" outlineLevel="1" x14ac:dyDescent="0.25">
      <c r="B48" s="58" t="s">
        <v>93</v>
      </c>
      <c r="C48" s="116">
        <v>50969</v>
      </c>
      <c r="D48" s="117">
        <f t="shared" si="20"/>
        <v>4.2758648908529207E-2</v>
      </c>
      <c r="E48" s="116">
        <v>51140</v>
      </c>
      <c r="F48" s="117">
        <f t="shared" si="21"/>
        <v>-3.1384358959789416E-2</v>
      </c>
      <c r="G48" s="116">
        <v>102109</v>
      </c>
      <c r="H48" s="117">
        <f t="shared" si="9"/>
        <v>4.2586254376646426E-3</v>
      </c>
      <c r="I48" s="118">
        <v>174940</v>
      </c>
      <c r="J48" s="117">
        <f t="shared" si="10"/>
        <v>5.6681651471077732E-3</v>
      </c>
      <c r="K48" s="118">
        <v>108979</v>
      </c>
      <c r="L48" s="117">
        <f t="shared" si="11"/>
        <v>8.2339553516084241E-3</v>
      </c>
      <c r="M48" s="118">
        <v>283919</v>
      </c>
      <c r="N48" s="117">
        <f t="shared" si="12"/>
        <v>6.6514680385614255E-3</v>
      </c>
      <c r="O48" s="116">
        <v>233683</v>
      </c>
      <c r="P48" s="117">
        <f t="shared" si="13"/>
        <v>1.5171710331762789E-3</v>
      </c>
      <c r="Q48" s="116">
        <v>124497</v>
      </c>
      <c r="R48" s="117">
        <f t="shared" si="14"/>
        <v>-2.7123968492123063E-2</v>
      </c>
      <c r="S48" s="116">
        <v>358180</v>
      </c>
      <c r="T48" s="117">
        <f t="shared" si="15"/>
        <v>-8.6272512641953902E-3</v>
      </c>
    </row>
    <row r="49" spans="2:25" ht="15" hidden="1" customHeight="1" outlineLevel="1" x14ac:dyDescent="0.25">
      <c r="B49" s="58" t="s">
        <v>94</v>
      </c>
      <c r="C49" s="116">
        <v>66570</v>
      </c>
      <c r="D49" s="117">
        <f t="shared" si="20"/>
        <v>0.13324140748684954</v>
      </c>
      <c r="E49" s="116">
        <v>74007</v>
      </c>
      <c r="F49" s="117">
        <f t="shared" si="21"/>
        <v>0.10090146376294173</v>
      </c>
      <c r="G49" s="116">
        <v>140577</v>
      </c>
      <c r="H49" s="117">
        <f t="shared" si="9"/>
        <v>0.1159827573888399</v>
      </c>
      <c r="I49" s="118">
        <v>225014</v>
      </c>
      <c r="J49" s="117">
        <f t="shared" si="10"/>
        <v>0.13762367727877134</v>
      </c>
      <c r="K49" s="118">
        <v>161534</v>
      </c>
      <c r="L49" s="117">
        <f t="shared" si="11"/>
        <v>0.133969813969814</v>
      </c>
      <c r="M49" s="118">
        <v>386548</v>
      </c>
      <c r="N49" s="117">
        <f t="shared" si="12"/>
        <v>0.13609390935302113</v>
      </c>
      <c r="O49" s="116">
        <v>290800</v>
      </c>
      <c r="P49" s="117">
        <f t="shared" si="13"/>
        <v>0.12298804411628406</v>
      </c>
      <c r="Q49" s="116">
        <v>183799</v>
      </c>
      <c r="R49" s="117">
        <f t="shared" si="14"/>
        <v>0.12348637199948653</v>
      </c>
      <c r="S49" s="116">
        <v>474599</v>
      </c>
      <c r="T49" s="117">
        <f t="shared" si="15"/>
        <v>0.12318098019401291</v>
      </c>
    </row>
    <row r="50" spans="2:25" ht="15" hidden="1" customHeight="1" outlineLevel="1" x14ac:dyDescent="0.25">
      <c r="B50" s="58" t="s">
        <v>95</v>
      </c>
      <c r="C50" s="116">
        <v>60549</v>
      </c>
      <c r="D50" s="117">
        <f t="shared" si="20"/>
        <v>0.14487492200351704</v>
      </c>
      <c r="E50" s="116">
        <v>70731</v>
      </c>
      <c r="F50" s="117">
        <f t="shared" si="21"/>
        <v>5.3626491486794547E-2</v>
      </c>
      <c r="G50" s="116">
        <v>131280</v>
      </c>
      <c r="H50" s="117">
        <f t="shared" si="9"/>
        <v>9.3835924611308297E-2</v>
      </c>
      <c r="I50" s="118">
        <v>206716</v>
      </c>
      <c r="J50" s="117">
        <f t="shared" si="10"/>
        <v>0.16733960910985246</v>
      </c>
      <c r="K50" s="118">
        <v>153834</v>
      </c>
      <c r="L50" s="117">
        <f t="shared" si="11"/>
        <v>8.1951301852555281E-2</v>
      </c>
      <c r="M50" s="118">
        <v>360550</v>
      </c>
      <c r="N50" s="117">
        <f t="shared" si="12"/>
        <v>0.12931263996993092</v>
      </c>
      <c r="O50" s="116">
        <v>277841</v>
      </c>
      <c r="P50" s="117">
        <f t="shared" si="13"/>
        <v>0.15802306534904376</v>
      </c>
      <c r="Q50" s="116">
        <v>176407</v>
      </c>
      <c r="R50" s="117">
        <f t="shared" si="14"/>
        <v>7.2813408419183379E-2</v>
      </c>
      <c r="S50" s="116">
        <v>454248</v>
      </c>
      <c r="T50" s="117">
        <f t="shared" si="15"/>
        <v>0.12337243205947157</v>
      </c>
    </row>
    <row r="51" spans="2:25" ht="15" hidden="1" customHeight="1" outlineLevel="1" x14ac:dyDescent="0.25">
      <c r="B51" s="58" t="s">
        <v>96</v>
      </c>
      <c r="C51" s="116">
        <v>55642</v>
      </c>
      <c r="D51" s="117">
        <f t="shared" si="20"/>
        <v>0.1596915381408921</v>
      </c>
      <c r="E51" s="116">
        <v>66308</v>
      </c>
      <c r="F51" s="117">
        <f t="shared" si="21"/>
        <v>7.979416362688907E-2</v>
      </c>
      <c r="G51" s="116">
        <v>121950</v>
      </c>
      <c r="H51" s="117">
        <f t="shared" si="9"/>
        <v>0.11483892200241352</v>
      </c>
      <c r="I51" s="118">
        <v>190312</v>
      </c>
      <c r="J51" s="117">
        <f t="shared" si="10"/>
        <v>0.18652817437061242</v>
      </c>
      <c r="K51" s="118">
        <v>144293</v>
      </c>
      <c r="L51" s="117">
        <f t="shared" si="11"/>
        <v>0.1354858509868111</v>
      </c>
      <c r="M51" s="118">
        <v>334605</v>
      </c>
      <c r="N51" s="117">
        <f t="shared" si="12"/>
        <v>0.16396493547152757</v>
      </c>
      <c r="O51" s="116">
        <v>254981</v>
      </c>
      <c r="P51" s="117">
        <f t="shared" si="13"/>
        <v>0.14230610708909763</v>
      </c>
      <c r="Q51" s="116">
        <v>162648</v>
      </c>
      <c r="R51" s="117">
        <f t="shared" si="14"/>
        <v>0.11150747278430417</v>
      </c>
      <c r="S51" s="116">
        <v>417629</v>
      </c>
      <c r="T51" s="117">
        <f t="shared" si="15"/>
        <v>0.13011064898375579</v>
      </c>
    </row>
    <row r="52" spans="2:25" ht="15" hidden="1" customHeight="1" outlineLevel="1" x14ac:dyDescent="0.25">
      <c r="B52" s="58" t="s">
        <v>97</v>
      </c>
      <c r="C52" s="116">
        <v>56601</v>
      </c>
      <c r="D52" s="117">
        <f t="shared" si="20"/>
        <v>5.6363263096993244E-2</v>
      </c>
      <c r="E52" s="116">
        <v>61289</v>
      </c>
      <c r="F52" s="117">
        <f t="shared" si="21"/>
        <v>-3.9387480016300436E-2</v>
      </c>
      <c r="G52" s="116">
        <v>117890</v>
      </c>
      <c r="H52" s="117">
        <f t="shared" si="9"/>
        <v>4.3191944319023179E-3</v>
      </c>
      <c r="I52" s="118">
        <v>179726</v>
      </c>
      <c r="J52" s="117">
        <f t="shared" si="10"/>
        <v>7.7293788324711787E-2</v>
      </c>
      <c r="K52" s="118">
        <v>127230</v>
      </c>
      <c r="L52" s="117">
        <f t="shared" si="11"/>
        <v>-5.4234869095936888E-2</v>
      </c>
      <c r="M52" s="118">
        <v>306956</v>
      </c>
      <c r="N52" s="117">
        <f t="shared" si="12"/>
        <v>1.8579292998005759E-2</v>
      </c>
      <c r="O52" s="116">
        <v>240856</v>
      </c>
      <c r="P52" s="117">
        <f t="shared" si="13"/>
        <v>6.3395983169755032E-2</v>
      </c>
      <c r="Q52" s="116">
        <v>144704</v>
      </c>
      <c r="R52" s="117">
        <f t="shared" si="14"/>
        <v>-7.0861692564530676E-2</v>
      </c>
      <c r="S52" s="116">
        <v>385560</v>
      </c>
      <c r="T52" s="117">
        <f t="shared" si="15"/>
        <v>8.69355923157622E-3</v>
      </c>
    </row>
    <row r="53" spans="2:25" collapsed="1" x14ac:dyDescent="0.25">
      <c r="B53" s="126">
        <v>2011</v>
      </c>
      <c r="C53" s="118">
        <v>705546</v>
      </c>
      <c r="D53" s="127">
        <f t="shared" si="20"/>
        <v>6.5737599429629645E-2</v>
      </c>
      <c r="E53" s="118">
        <v>810214</v>
      </c>
      <c r="F53" s="127">
        <f t="shared" si="21"/>
        <v>5.1595017015764633E-2</v>
      </c>
      <c r="G53" s="118">
        <v>1515760</v>
      </c>
      <c r="H53" s="127">
        <f t="shared" si="9"/>
        <v>5.8131027973707283E-2</v>
      </c>
      <c r="I53" s="118">
        <v>2413461</v>
      </c>
      <c r="J53" s="127">
        <f t="shared" si="10"/>
        <v>9.6807368701379071E-2</v>
      </c>
      <c r="K53" s="118">
        <v>1739969</v>
      </c>
      <c r="L53" s="127">
        <f t="shared" si="11"/>
        <v>6.3450628730547409E-2</v>
      </c>
      <c r="M53" s="118">
        <v>4153430</v>
      </c>
      <c r="N53" s="127">
        <f t="shared" si="12"/>
        <v>8.2582059721690859E-2</v>
      </c>
      <c r="O53" s="118">
        <v>3189953</v>
      </c>
      <c r="P53" s="127">
        <f t="shared" si="13"/>
        <v>8.5679405379263329E-2</v>
      </c>
      <c r="Q53" s="118">
        <v>1970250</v>
      </c>
      <c r="R53" s="127">
        <f t="shared" si="14"/>
        <v>4.0744465737968527E-2</v>
      </c>
      <c r="S53" s="118">
        <v>5160203</v>
      </c>
      <c r="T53" s="127">
        <f t="shared" si="15"/>
        <v>6.8072009231421982E-2</v>
      </c>
      <c r="W53" s="122"/>
      <c r="X53" s="122"/>
      <c r="Y53" s="122"/>
    </row>
    <row r="54" spans="2:25" ht="15" hidden="1" customHeight="1" outlineLevel="1" x14ac:dyDescent="0.25">
      <c r="B54" s="58" t="s">
        <v>86</v>
      </c>
      <c r="C54" s="116">
        <v>52908</v>
      </c>
      <c r="D54" s="117">
        <f>C54/C67-1</f>
        <v>5.9473747446834091E-2</v>
      </c>
      <c r="E54" s="116">
        <v>64604</v>
      </c>
      <c r="F54" s="117">
        <f>E54/E67-1</f>
        <v>6.5545109681675706E-2</v>
      </c>
      <c r="G54" s="116">
        <v>117512</v>
      </c>
      <c r="H54" s="117">
        <f>G54/G67-1</f>
        <v>6.2802980970986244E-2</v>
      </c>
      <c r="I54" s="118">
        <v>177972</v>
      </c>
      <c r="J54" s="117">
        <f>I54/I67-1</f>
        <v>8.8360658745253007E-2</v>
      </c>
      <c r="K54" s="118">
        <v>142672</v>
      </c>
      <c r="L54" s="117">
        <f>K54/K67-1</f>
        <v>9.7122468125682371E-2</v>
      </c>
      <c r="M54" s="118">
        <v>320644</v>
      </c>
      <c r="N54" s="117">
        <f>M54/M67-1</f>
        <v>9.2241922572513735E-2</v>
      </c>
      <c r="O54" s="116">
        <v>240455</v>
      </c>
      <c r="P54" s="117">
        <f>O54/O67-1</f>
        <v>6.2324385459557874E-2</v>
      </c>
      <c r="Q54" s="116">
        <v>165560</v>
      </c>
      <c r="R54" s="117">
        <f>Q54/Q67-1</f>
        <v>7.388644928617305E-2</v>
      </c>
      <c r="S54" s="116">
        <v>406015</v>
      </c>
      <c r="T54" s="117">
        <f>S54/S67-1</f>
        <v>6.7008832719694489E-2</v>
      </c>
    </row>
    <row r="55" spans="2:25" ht="15" hidden="1" customHeight="1" outlineLevel="1" x14ac:dyDescent="0.25">
      <c r="B55" s="58" t="s">
        <v>87</v>
      </c>
      <c r="C55" s="116">
        <v>55681</v>
      </c>
      <c r="D55" s="117">
        <f t="shared" ref="D55:D105" si="22">C55/C68-1</f>
        <v>0.1521239835295578</v>
      </c>
      <c r="E55" s="116">
        <v>64881</v>
      </c>
      <c r="F55" s="117">
        <f t="shared" ref="F55:F105" si="23">E55/E68-1</f>
        <v>0.12198454009372783</v>
      </c>
      <c r="G55" s="116">
        <v>120562</v>
      </c>
      <c r="H55" s="117">
        <f t="shared" ref="H55:H105" si="24">G55/G68-1</f>
        <v>0.13570594219827425</v>
      </c>
      <c r="I55" s="118">
        <v>174368</v>
      </c>
      <c r="J55" s="117">
        <f t="shared" ref="J55:J105" si="25">I55/I68-1</f>
        <v>7.5913985129423489E-2</v>
      </c>
      <c r="K55" s="118">
        <v>138565</v>
      </c>
      <c r="L55" s="117">
        <f t="shared" ref="L55:L105" si="26">K55/K68-1</f>
        <v>0.10685528964437485</v>
      </c>
      <c r="M55" s="118">
        <v>312933</v>
      </c>
      <c r="N55" s="117">
        <f t="shared" ref="N55:N105" si="27">M55/M68-1</f>
        <v>8.9398544140531166E-2</v>
      </c>
      <c r="O55" s="116">
        <v>236808</v>
      </c>
      <c r="P55" s="117">
        <f t="shared" ref="P55:P105" si="28">O55/O68-1</f>
        <v>5.1321210399204453E-2</v>
      </c>
      <c r="Q55" s="116">
        <v>159831</v>
      </c>
      <c r="R55" s="117">
        <f t="shared" ref="R55:R105" si="29">Q55/Q68-1</f>
        <v>9.059459311925977E-2</v>
      </c>
      <c r="S55" s="116">
        <v>396639</v>
      </c>
      <c r="T55" s="117">
        <f t="shared" ref="T55:T105" si="30">S55/S68-1</f>
        <v>6.6801684767698877E-2</v>
      </c>
    </row>
    <row r="56" spans="2:25" ht="15" hidden="1" customHeight="1" outlineLevel="1" x14ac:dyDescent="0.25">
      <c r="B56" s="58" t="s">
        <v>88</v>
      </c>
      <c r="C56" s="116">
        <v>64230</v>
      </c>
      <c r="D56" s="117">
        <f t="shared" si="22"/>
        <v>0.17842399779836704</v>
      </c>
      <c r="E56" s="116">
        <v>70356</v>
      </c>
      <c r="F56" s="117">
        <f t="shared" si="23"/>
        <v>4.9228245470136489E-2</v>
      </c>
      <c r="G56" s="116">
        <v>134586</v>
      </c>
      <c r="H56" s="117">
        <f t="shared" si="24"/>
        <v>0.10715695952615989</v>
      </c>
      <c r="I56" s="118">
        <v>209450</v>
      </c>
      <c r="J56" s="117">
        <f t="shared" si="25"/>
        <v>0.15047018499802256</v>
      </c>
      <c r="K56" s="118">
        <v>143800</v>
      </c>
      <c r="L56" s="117">
        <f t="shared" si="26"/>
        <v>1.3796944509069986E-2</v>
      </c>
      <c r="M56" s="118">
        <v>353250</v>
      </c>
      <c r="N56" s="117">
        <f t="shared" si="27"/>
        <v>9.0617754299951558E-2</v>
      </c>
      <c r="O56" s="116">
        <v>269266</v>
      </c>
      <c r="P56" s="117">
        <f t="shared" si="28"/>
        <v>0.12153978157826772</v>
      </c>
      <c r="Q56" s="116">
        <v>164341</v>
      </c>
      <c r="R56" s="117">
        <f t="shared" si="29"/>
        <v>-2.6944200018205189E-3</v>
      </c>
      <c r="S56" s="116">
        <v>433607</v>
      </c>
      <c r="T56" s="117">
        <f t="shared" si="30"/>
        <v>7.0975693492495218E-2</v>
      </c>
    </row>
    <row r="57" spans="2:25" ht="15" hidden="1" customHeight="1" outlineLevel="1" x14ac:dyDescent="0.25">
      <c r="B57" s="58" t="s">
        <v>89</v>
      </c>
      <c r="C57" s="116">
        <v>52199</v>
      </c>
      <c r="D57" s="117">
        <f t="shared" si="22"/>
        <v>6.0502630990837192E-2</v>
      </c>
      <c r="E57" s="116">
        <v>50820</v>
      </c>
      <c r="F57" s="117">
        <f t="shared" si="23"/>
        <v>-8.9459444932184273E-2</v>
      </c>
      <c r="G57" s="116">
        <v>103019</v>
      </c>
      <c r="H57" s="117">
        <f t="shared" si="24"/>
        <v>-1.918426414303942E-2</v>
      </c>
      <c r="I57" s="118">
        <v>173931</v>
      </c>
      <c r="J57" s="117">
        <f t="shared" si="25"/>
        <v>9.7598838860316173E-2</v>
      </c>
      <c r="K57" s="118">
        <v>115236</v>
      </c>
      <c r="L57" s="117">
        <f t="shared" si="26"/>
        <v>-4.0043984238981034E-2</v>
      </c>
      <c r="M57" s="118">
        <v>289167</v>
      </c>
      <c r="N57" s="117">
        <f t="shared" si="27"/>
        <v>3.8271791115515486E-2</v>
      </c>
      <c r="O57" s="116">
        <v>230546</v>
      </c>
      <c r="P57" s="117">
        <f t="shared" si="28"/>
        <v>7.808349855972474E-2</v>
      </c>
      <c r="Q57" s="116">
        <v>133127</v>
      </c>
      <c r="R57" s="117">
        <f t="shared" si="29"/>
        <v>-5.1572318082726554E-2</v>
      </c>
      <c r="S57" s="116">
        <v>363673</v>
      </c>
      <c r="T57" s="117">
        <f t="shared" si="30"/>
        <v>2.6704195768659567E-2</v>
      </c>
    </row>
    <row r="58" spans="2:25" ht="15" hidden="1" customHeight="1" outlineLevel="1" x14ac:dyDescent="0.25">
      <c r="B58" s="58" t="s">
        <v>90</v>
      </c>
      <c r="C58" s="116">
        <v>64654</v>
      </c>
      <c r="D58" s="117">
        <f t="shared" si="22"/>
        <v>0.1135146306598005</v>
      </c>
      <c r="E58" s="116">
        <v>73726</v>
      </c>
      <c r="F58" s="117">
        <f t="shared" si="23"/>
        <v>-3.6727334491814423E-2</v>
      </c>
      <c r="G58" s="116">
        <v>138380</v>
      </c>
      <c r="H58" s="117">
        <f t="shared" si="24"/>
        <v>2.8083209509658147E-2</v>
      </c>
      <c r="I58" s="118">
        <v>215663</v>
      </c>
      <c r="J58" s="117">
        <f t="shared" si="25"/>
        <v>9.640011997905451E-2</v>
      </c>
      <c r="K58" s="118">
        <v>157789</v>
      </c>
      <c r="L58" s="117">
        <f t="shared" si="26"/>
        <v>-4.999608652983567E-2</v>
      </c>
      <c r="M58" s="118">
        <v>373452</v>
      </c>
      <c r="N58" s="117">
        <f t="shared" si="27"/>
        <v>2.9377553101760157E-2</v>
      </c>
      <c r="O58" s="116">
        <v>283306</v>
      </c>
      <c r="P58" s="117">
        <f t="shared" si="28"/>
        <v>4.8403928563498733E-2</v>
      </c>
      <c r="Q58" s="116">
        <v>181892</v>
      </c>
      <c r="R58" s="117">
        <f t="shared" si="29"/>
        <v>-7.9288910486140618E-2</v>
      </c>
      <c r="S58" s="116">
        <v>465198</v>
      </c>
      <c r="T58" s="117">
        <f t="shared" si="30"/>
        <v>-5.5239406390156232E-3</v>
      </c>
    </row>
    <row r="59" spans="2:25" ht="15" hidden="1" customHeight="1" outlineLevel="1" x14ac:dyDescent="0.25">
      <c r="B59" s="58" t="s">
        <v>91</v>
      </c>
      <c r="C59" s="116">
        <v>61026</v>
      </c>
      <c r="D59" s="117">
        <f t="shared" si="22"/>
        <v>0.11142274349821513</v>
      </c>
      <c r="E59" s="116">
        <v>75580</v>
      </c>
      <c r="F59" s="117">
        <f t="shared" si="23"/>
        <v>2.5634066575294101E-2</v>
      </c>
      <c r="G59" s="116">
        <v>136606</v>
      </c>
      <c r="H59" s="117">
        <f t="shared" si="24"/>
        <v>6.2263314644748435E-2</v>
      </c>
      <c r="I59" s="118">
        <v>205258</v>
      </c>
      <c r="J59" s="117">
        <f t="shared" si="25"/>
        <v>8.5665019940548648E-2</v>
      </c>
      <c r="K59" s="118">
        <v>164062</v>
      </c>
      <c r="L59" s="117">
        <f t="shared" si="26"/>
        <v>8.7540435912393244E-2</v>
      </c>
      <c r="M59" s="118">
        <v>369320</v>
      </c>
      <c r="N59" s="117">
        <f t="shared" si="27"/>
        <v>8.6497331709412206E-2</v>
      </c>
      <c r="O59" s="116">
        <v>265054</v>
      </c>
      <c r="P59" s="117">
        <f t="shared" si="28"/>
        <v>3.7779213406158751E-2</v>
      </c>
      <c r="Q59" s="116">
        <v>186205</v>
      </c>
      <c r="R59" s="117">
        <f t="shared" si="29"/>
        <v>4.1473236758208021E-2</v>
      </c>
      <c r="S59" s="116">
        <v>451259</v>
      </c>
      <c r="T59" s="117">
        <f t="shared" si="30"/>
        <v>3.9300314374877576E-2</v>
      </c>
    </row>
    <row r="60" spans="2:25" ht="15" hidden="1" customHeight="1" outlineLevel="1" x14ac:dyDescent="0.25">
      <c r="B60" s="58" t="s">
        <v>92</v>
      </c>
      <c r="C60" s="116">
        <v>49258</v>
      </c>
      <c r="D60" s="117">
        <f t="shared" si="22"/>
        <v>5.3804847784695076E-2</v>
      </c>
      <c r="E60" s="116">
        <v>58133</v>
      </c>
      <c r="F60" s="117">
        <f t="shared" si="23"/>
        <v>6.8169707660364232E-2</v>
      </c>
      <c r="G60" s="116">
        <v>107391</v>
      </c>
      <c r="H60" s="117">
        <f t="shared" si="24"/>
        <v>6.1532530692129717E-2</v>
      </c>
      <c r="I60" s="118">
        <v>167745</v>
      </c>
      <c r="J60" s="117">
        <f t="shared" si="25"/>
        <v>7.6516794804327937E-2</v>
      </c>
      <c r="K60" s="118">
        <v>119707</v>
      </c>
      <c r="L60" s="117">
        <f t="shared" si="26"/>
        <v>7.828601282698E-2</v>
      </c>
      <c r="M60" s="118">
        <v>287452</v>
      </c>
      <c r="N60" s="117">
        <f t="shared" si="27"/>
        <v>7.7252865034215468E-2</v>
      </c>
      <c r="O60" s="116">
        <v>230853</v>
      </c>
      <c r="P60" s="117">
        <f t="shared" si="28"/>
        <v>8.0190908452846044E-2</v>
      </c>
      <c r="Q60" s="116">
        <v>144090</v>
      </c>
      <c r="R60" s="117">
        <f t="shared" si="29"/>
        <v>5.8372446618628837E-2</v>
      </c>
      <c r="S60" s="116">
        <v>374943</v>
      </c>
      <c r="T60" s="117">
        <f t="shared" si="30"/>
        <v>7.1700518496075505E-2</v>
      </c>
    </row>
    <row r="61" spans="2:25" ht="15" hidden="1" customHeight="1" outlineLevel="1" x14ac:dyDescent="0.25">
      <c r="B61" s="58" t="s">
        <v>93</v>
      </c>
      <c r="C61" s="116">
        <v>48879</v>
      </c>
      <c r="D61" s="117">
        <f t="shared" si="22"/>
        <v>7.0499342969776668E-2</v>
      </c>
      <c r="E61" s="116">
        <v>52797</v>
      </c>
      <c r="F61" s="117">
        <f t="shared" si="23"/>
        <v>-3.7569725473039495E-2</v>
      </c>
      <c r="G61" s="116">
        <v>101676</v>
      </c>
      <c r="H61" s="117">
        <f t="shared" si="24"/>
        <v>1.1520324717960939E-2</v>
      </c>
      <c r="I61" s="118">
        <v>173954</v>
      </c>
      <c r="J61" s="117">
        <f t="shared" si="25"/>
        <v>8.8471044645371144E-2</v>
      </c>
      <c r="K61" s="118">
        <v>108089</v>
      </c>
      <c r="L61" s="117">
        <f t="shared" si="26"/>
        <v>-2.5118603099013259E-2</v>
      </c>
      <c r="M61" s="118">
        <v>282043</v>
      </c>
      <c r="N61" s="117">
        <f t="shared" si="27"/>
        <v>4.1944814898278171E-2</v>
      </c>
      <c r="O61" s="116">
        <v>233329</v>
      </c>
      <c r="P61" s="117">
        <f t="shared" si="28"/>
        <v>7.4694167065846306E-2</v>
      </c>
      <c r="Q61" s="116">
        <v>127968</v>
      </c>
      <c r="R61" s="117">
        <f t="shared" si="29"/>
        <v>-3.9142219986334381E-2</v>
      </c>
      <c r="S61" s="116">
        <v>361297</v>
      </c>
      <c r="T61" s="117">
        <f t="shared" si="30"/>
        <v>3.1413702243550334E-2</v>
      </c>
    </row>
    <row r="62" spans="2:25" ht="15" hidden="1" customHeight="1" outlineLevel="1" x14ac:dyDescent="0.25">
      <c r="B62" s="58" t="s">
        <v>94</v>
      </c>
      <c r="C62" s="116">
        <v>58743</v>
      </c>
      <c r="D62" s="117">
        <f t="shared" si="22"/>
        <v>5.1742968148532853E-2</v>
      </c>
      <c r="E62" s="116">
        <v>67224</v>
      </c>
      <c r="F62" s="117">
        <f t="shared" si="23"/>
        <v>-8.7879681509879237E-3</v>
      </c>
      <c r="G62" s="116">
        <v>125967</v>
      </c>
      <c r="H62" s="117">
        <f t="shared" si="24"/>
        <v>1.8548915284662071E-2</v>
      </c>
      <c r="I62" s="118">
        <v>197793</v>
      </c>
      <c r="J62" s="117">
        <f t="shared" si="25"/>
        <v>7.1880300657349183E-2</v>
      </c>
      <c r="K62" s="118">
        <v>142450</v>
      </c>
      <c r="L62" s="117">
        <f t="shared" si="26"/>
        <v>2.3965611432186007E-2</v>
      </c>
      <c r="M62" s="118">
        <v>340243</v>
      </c>
      <c r="N62" s="117">
        <f t="shared" si="27"/>
        <v>5.1284586506820773E-2</v>
      </c>
      <c r="O62" s="116">
        <v>258952</v>
      </c>
      <c r="P62" s="117">
        <f t="shared" si="28"/>
        <v>2.3258754633178613E-2</v>
      </c>
      <c r="Q62" s="116">
        <v>163597</v>
      </c>
      <c r="R62" s="117">
        <f t="shared" si="29"/>
        <v>-1.0685518008756389E-2</v>
      </c>
      <c r="S62" s="116">
        <v>422549</v>
      </c>
      <c r="T62" s="117">
        <f t="shared" si="30"/>
        <v>9.8439404440409106E-3</v>
      </c>
    </row>
    <row r="63" spans="2:25" ht="15" hidden="1" customHeight="1" outlineLevel="1" x14ac:dyDescent="0.25">
      <c r="B63" s="58" t="s">
        <v>95</v>
      </c>
      <c r="C63" s="116">
        <v>52887</v>
      </c>
      <c r="D63" s="117">
        <f t="shared" si="22"/>
        <v>8.0649775234981513E-2</v>
      </c>
      <c r="E63" s="116">
        <v>67131</v>
      </c>
      <c r="F63" s="117">
        <f t="shared" si="23"/>
        <v>-0.1197204337734884</v>
      </c>
      <c r="G63" s="116">
        <v>120018</v>
      </c>
      <c r="H63" s="117">
        <f t="shared" si="24"/>
        <v>-4.1397432927852029E-2</v>
      </c>
      <c r="I63" s="118">
        <v>177083</v>
      </c>
      <c r="J63" s="117">
        <f t="shared" si="25"/>
        <v>7.4219887411433483E-2</v>
      </c>
      <c r="K63" s="118">
        <v>142182</v>
      </c>
      <c r="L63" s="117">
        <f t="shared" si="26"/>
        <v>-6.6434668417596821E-2</v>
      </c>
      <c r="M63" s="118">
        <v>319265</v>
      </c>
      <c r="N63" s="117">
        <f t="shared" si="27"/>
        <v>6.6751169800849386E-3</v>
      </c>
      <c r="O63" s="116">
        <v>239927</v>
      </c>
      <c r="P63" s="117">
        <f t="shared" si="28"/>
        <v>4.2557999070103048E-2</v>
      </c>
      <c r="Q63" s="116">
        <v>164434</v>
      </c>
      <c r="R63" s="117">
        <f t="shared" si="29"/>
        <v>-8.3294773519163812E-2</v>
      </c>
      <c r="S63" s="116">
        <v>404361</v>
      </c>
      <c r="T63" s="117">
        <f t="shared" si="30"/>
        <v>-1.2568741025816399E-2</v>
      </c>
    </row>
    <row r="64" spans="2:25" ht="15" hidden="1" customHeight="1" outlineLevel="1" x14ac:dyDescent="0.25">
      <c r="B64" s="58" t="s">
        <v>96</v>
      </c>
      <c r="C64" s="116">
        <v>47980</v>
      </c>
      <c r="D64" s="117">
        <f t="shared" si="22"/>
        <v>1.0999199292005546E-2</v>
      </c>
      <c r="E64" s="116">
        <v>61408</v>
      </c>
      <c r="F64" s="117">
        <f t="shared" si="23"/>
        <v>-8.781937017231134E-2</v>
      </c>
      <c r="G64" s="116">
        <v>109388</v>
      </c>
      <c r="H64" s="117">
        <f t="shared" si="24"/>
        <v>-4.6960218857272307E-2</v>
      </c>
      <c r="I64" s="118">
        <v>160394</v>
      </c>
      <c r="J64" s="117">
        <f t="shared" si="25"/>
        <v>-3.8134751068269468E-3</v>
      </c>
      <c r="K64" s="118">
        <v>127076</v>
      </c>
      <c r="L64" s="117">
        <f t="shared" si="26"/>
        <v>-8.9041341390854289E-2</v>
      </c>
      <c r="M64" s="118">
        <v>287470</v>
      </c>
      <c r="N64" s="117">
        <f t="shared" si="27"/>
        <v>-4.337698208016505E-2</v>
      </c>
      <c r="O64" s="116">
        <v>223216</v>
      </c>
      <c r="P64" s="117">
        <f t="shared" si="28"/>
        <v>-2.9079766111128613E-3</v>
      </c>
      <c r="Q64" s="116">
        <v>146331</v>
      </c>
      <c r="R64" s="117">
        <f t="shared" si="29"/>
        <v>-9.5130321862535894E-2</v>
      </c>
      <c r="S64" s="116">
        <v>369547</v>
      </c>
      <c r="T64" s="117">
        <f t="shared" si="30"/>
        <v>-4.1586484846284355E-2</v>
      </c>
    </row>
    <row r="65" spans="2:25" ht="15" hidden="1" customHeight="1" outlineLevel="1" x14ac:dyDescent="0.25">
      <c r="B65" s="58" t="s">
        <v>97</v>
      </c>
      <c r="C65" s="116">
        <v>53581</v>
      </c>
      <c r="D65" s="117">
        <f t="shared" si="22"/>
        <v>0.21562266034439737</v>
      </c>
      <c r="E65" s="116">
        <v>63802</v>
      </c>
      <c r="F65" s="117">
        <f t="shared" si="23"/>
        <v>-9.7196870003254499E-2</v>
      </c>
      <c r="G65" s="116">
        <v>117383</v>
      </c>
      <c r="H65" s="117">
        <f t="shared" si="24"/>
        <v>2.2963363195872777E-2</v>
      </c>
      <c r="I65" s="118">
        <v>166831</v>
      </c>
      <c r="J65" s="117">
        <f t="shared" si="25"/>
        <v>7.9120822256288914E-2</v>
      </c>
      <c r="K65" s="118">
        <v>134526</v>
      </c>
      <c r="L65" s="117">
        <f t="shared" si="26"/>
        <v>-7.1357075305633622E-2</v>
      </c>
      <c r="M65" s="118">
        <v>301357</v>
      </c>
      <c r="N65" s="117">
        <f t="shared" si="27"/>
        <v>6.3280149067328484E-3</v>
      </c>
      <c r="O65" s="116">
        <v>226497</v>
      </c>
      <c r="P65" s="117">
        <f t="shared" si="28"/>
        <v>6.5757898005853521E-2</v>
      </c>
      <c r="Q65" s="116">
        <v>155740</v>
      </c>
      <c r="R65" s="117">
        <f t="shared" si="29"/>
        <v>-7.4122514981451504E-2</v>
      </c>
      <c r="S65" s="116">
        <v>382237</v>
      </c>
      <c r="T65" s="117">
        <f t="shared" si="30"/>
        <v>3.9581855908386032E-3</v>
      </c>
    </row>
    <row r="66" spans="2:25" ht="15" customHeight="1" collapsed="1" x14ac:dyDescent="0.25">
      <c r="B66" s="126">
        <v>2010</v>
      </c>
      <c r="C66" s="118">
        <v>662026</v>
      </c>
      <c r="D66" s="127">
        <f t="shared" si="22"/>
        <v>9.6623294875723742E-2</v>
      </c>
      <c r="E66" s="118">
        <v>770462</v>
      </c>
      <c r="F66" s="127">
        <f t="shared" si="23"/>
        <v>-1.5894628473916428E-2</v>
      </c>
      <c r="G66" s="118">
        <v>1432488</v>
      </c>
      <c r="H66" s="127">
        <f t="shared" si="24"/>
        <v>3.3093153690210819E-2</v>
      </c>
      <c r="I66" s="118">
        <v>2200442</v>
      </c>
      <c r="J66" s="127">
        <f t="shared" si="25"/>
        <v>8.2632018904862159E-2</v>
      </c>
      <c r="K66" s="118">
        <v>1636154</v>
      </c>
      <c r="L66" s="127">
        <f t="shared" si="26"/>
        <v>2.7106183555991592E-3</v>
      </c>
      <c r="M66" s="118">
        <v>3836596</v>
      </c>
      <c r="N66" s="127">
        <f t="shared" si="27"/>
        <v>4.7041883902294135E-2</v>
      </c>
      <c r="O66" s="118">
        <v>2938209</v>
      </c>
      <c r="P66" s="127">
        <f t="shared" si="28"/>
        <v>5.6310882751361202E-2</v>
      </c>
      <c r="Q66" s="118">
        <v>1893116</v>
      </c>
      <c r="R66" s="127">
        <f t="shared" si="29"/>
        <v>-1.7178847952918797E-2</v>
      </c>
      <c r="S66" s="118">
        <v>4831325</v>
      </c>
      <c r="T66" s="127">
        <f t="shared" si="30"/>
        <v>2.6242294141912259E-2</v>
      </c>
      <c r="W66" s="122"/>
      <c r="X66" s="122"/>
      <c r="Y66" s="122"/>
    </row>
    <row r="67" spans="2:25" ht="15" hidden="1" customHeight="1" outlineLevel="1" x14ac:dyDescent="0.25">
      <c r="B67" s="58" t="s">
        <v>86</v>
      </c>
      <c r="C67" s="116">
        <v>49938</v>
      </c>
      <c r="D67" s="117">
        <f t="shared" si="22"/>
        <v>8.1560140509548962E-3</v>
      </c>
      <c r="E67" s="116">
        <v>60630</v>
      </c>
      <c r="F67" s="117">
        <f t="shared" si="23"/>
        <v>-0.12047581054616663</v>
      </c>
      <c r="G67" s="116">
        <v>110568</v>
      </c>
      <c r="H67" s="117">
        <f t="shared" si="24"/>
        <v>-6.6692552482083944E-2</v>
      </c>
      <c r="I67" s="118">
        <v>163523</v>
      </c>
      <c r="J67" s="117">
        <f t="shared" si="25"/>
        <v>-3.242814909633962E-3</v>
      </c>
      <c r="K67" s="118">
        <v>130042</v>
      </c>
      <c r="L67" s="117">
        <f t="shared" si="26"/>
        <v>-0.11883724081853908</v>
      </c>
      <c r="M67" s="118">
        <v>293565</v>
      </c>
      <c r="N67" s="117">
        <f t="shared" si="27"/>
        <v>-5.7984501099042185E-2</v>
      </c>
      <c r="O67" s="116">
        <v>226348</v>
      </c>
      <c r="P67" s="117">
        <f t="shared" si="28"/>
        <v>-3.3555786120824771E-2</v>
      </c>
      <c r="Q67" s="116">
        <v>154169</v>
      </c>
      <c r="R67" s="117">
        <f t="shared" si="29"/>
        <v>-0.12401986408782018</v>
      </c>
      <c r="S67" s="116">
        <v>380517</v>
      </c>
      <c r="T67" s="117">
        <f t="shared" si="30"/>
        <v>-7.2369046545247118E-2</v>
      </c>
    </row>
    <row r="68" spans="2:25" ht="15" hidden="1" customHeight="1" outlineLevel="1" x14ac:dyDescent="0.25">
      <c r="B68" s="58" t="s">
        <v>87</v>
      </c>
      <c r="C68" s="116">
        <v>48329</v>
      </c>
      <c r="D68" s="117">
        <f t="shared" si="22"/>
        <v>-9.5436849591974293E-2</v>
      </c>
      <c r="E68" s="116">
        <v>57827</v>
      </c>
      <c r="F68" s="117">
        <f t="shared" si="23"/>
        <v>-0.25434547142562414</v>
      </c>
      <c r="G68" s="116">
        <v>106156</v>
      </c>
      <c r="H68" s="117">
        <f t="shared" si="24"/>
        <v>-0.18952511833867769</v>
      </c>
      <c r="I68" s="118">
        <v>162065</v>
      </c>
      <c r="J68" s="117">
        <f t="shared" si="25"/>
        <v>-6.8195669422628002E-2</v>
      </c>
      <c r="K68" s="118">
        <v>125188</v>
      </c>
      <c r="L68" s="117">
        <f t="shared" si="26"/>
        <v>-0.2065359311420133</v>
      </c>
      <c r="M68" s="118">
        <v>287253</v>
      </c>
      <c r="N68" s="117">
        <f t="shared" si="27"/>
        <v>-0.13399758818209229</v>
      </c>
      <c r="O68" s="116">
        <v>225248</v>
      </c>
      <c r="P68" s="117">
        <f t="shared" si="28"/>
        <v>-8.5973989084342728E-2</v>
      </c>
      <c r="Q68" s="116">
        <v>146554</v>
      </c>
      <c r="R68" s="117">
        <f t="shared" si="29"/>
        <v>-0.2091200992957557</v>
      </c>
      <c r="S68" s="116">
        <v>371802</v>
      </c>
      <c r="T68" s="117">
        <f t="shared" si="30"/>
        <v>-0.1388289248158614</v>
      </c>
    </row>
    <row r="69" spans="2:25" ht="15" hidden="1" customHeight="1" outlineLevel="1" x14ac:dyDescent="0.25">
      <c r="B69" s="58" t="s">
        <v>88</v>
      </c>
      <c r="C69" s="116">
        <v>54505</v>
      </c>
      <c r="D69" s="117">
        <f t="shared" si="22"/>
        <v>-4.3234798483359094E-2</v>
      </c>
      <c r="E69" s="116">
        <v>67055</v>
      </c>
      <c r="F69" s="117">
        <f t="shared" si="23"/>
        <v>-8.9248363349903603E-2</v>
      </c>
      <c r="G69" s="116">
        <v>121560</v>
      </c>
      <c r="H69" s="117">
        <f t="shared" si="24"/>
        <v>-6.9176225554007043E-2</v>
      </c>
      <c r="I69" s="118">
        <v>182056</v>
      </c>
      <c r="J69" s="117">
        <f t="shared" si="25"/>
        <v>-2.8692766520481916E-2</v>
      </c>
      <c r="K69" s="118">
        <v>141843</v>
      </c>
      <c r="L69" s="117">
        <f t="shared" si="26"/>
        <v>-9.3417444825801055E-2</v>
      </c>
      <c r="M69" s="118">
        <v>323899</v>
      </c>
      <c r="N69" s="117">
        <f t="shared" si="27"/>
        <v>-5.8140177322597464E-2</v>
      </c>
      <c r="O69" s="116">
        <v>240086</v>
      </c>
      <c r="P69" s="117">
        <f t="shared" si="28"/>
        <v>-6.9029966497084039E-2</v>
      </c>
      <c r="Q69" s="116">
        <v>164785</v>
      </c>
      <c r="R69" s="117">
        <f t="shared" si="29"/>
        <v>-0.10427843821513405</v>
      </c>
      <c r="S69" s="116">
        <v>404871</v>
      </c>
      <c r="T69" s="117">
        <f t="shared" si="30"/>
        <v>-8.3705814324543937E-2</v>
      </c>
    </row>
    <row r="70" spans="2:25" ht="15" hidden="1" customHeight="1" outlineLevel="1" x14ac:dyDescent="0.25">
      <c r="B70" s="58" t="s">
        <v>89</v>
      </c>
      <c r="C70" s="116">
        <v>49221</v>
      </c>
      <c r="D70" s="117">
        <f t="shared" si="22"/>
        <v>-5.533164440350069E-2</v>
      </c>
      <c r="E70" s="116">
        <v>55813</v>
      </c>
      <c r="F70" s="117">
        <f t="shared" si="23"/>
        <v>-2.3103985437487928E-2</v>
      </c>
      <c r="G70" s="116">
        <v>105034</v>
      </c>
      <c r="H70" s="117">
        <f t="shared" si="24"/>
        <v>-3.8475974257806467E-2</v>
      </c>
      <c r="I70" s="118">
        <v>158465</v>
      </c>
      <c r="J70" s="117">
        <f t="shared" si="25"/>
        <v>-6.2620156047583309E-2</v>
      </c>
      <c r="K70" s="118">
        <v>120043</v>
      </c>
      <c r="L70" s="117">
        <f t="shared" si="26"/>
        <v>-3.2667993585662858E-2</v>
      </c>
      <c r="M70" s="118">
        <v>278508</v>
      </c>
      <c r="N70" s="117">
        <f t="shared" si="27"/>
        <v>-4.9940644316181615E-2</v>
      </c>
      <c r="O70" s="116">
        <v>213848</v>
      </c>
      <c r="P70" s="117">
        <f t="shared" si="28"/>
        <v>-0.11000869814925029</v>
      </c>
      <c r="Q70" s="116">
        <v>140366</v>
      </c>
      <c r="R70" s="117">
        <f t="shared" si="29"/>
        <v>-7.0903771561709794E-2</v>
      </c>
      <c r="S70" s="116">
        <v>354214</v>
      </c>
      <c r="T70" s="117">
        <f t="shared" si="30"/>
        <v>-9.4912854949036563E-2</v>
      </c>
    </row>
    <row r="71" spans="2:25" ht="15" hidden="1" customHeight="1" outlineLevel="1" x14ac:dyDescent="0.25">
      <c r="B71" s="58" t="s">
        <v>90</v>
      </c>
      <c r="C71" s="116">
        <v>58063</v>
      </c>
      <c r="D71" s="117">
        <f t="shared" si="22"/>
        <v>-7.9752753783976504E-2</v>
      </c>
      <c r="E71" s="116">
        <v>76537</v>
      </c>
      <c r="F71" s="117">
        <f t="shared" si="23"/>
        <v>-6.9685182934240864E-2</v>
      </c>
      <c r="G71" s="116">
        <v>134600</v>
      </c>
      <c r="H71" s="117">
        <f t="shared" si="24"/>
        <v>-7.405496508788223E-2</v>
      </c>
      <c r="I71" s="118">
        <v>196701</v>
      </c>
      <c r="J71" s="117">
        <f t="shared" si="25"/>
        <v>-7.6247904309725389E-2</v>
      </c>
      <c r="K71" s="118">
        <v>166093</v>
      </c>
      <c r="L71" s="117">
        <f t="shared" si="26"/>
        <v>-9.8716661692487162E-2</v>
      </c>
      <c r="M71" s="118">
        <v>362794</v>
      </c>
      <c r="N71" s="117">
        <f t="shared" si="27"/>
        <v>-8.6671936599684862E-2</v>
      </c>
      <c r="O71" s="116">
        <v>270226</v>
      </c>
      <c r="P71" s="117">
        <f t="shared" si="28"/>
        <v>-0.10969000293227116</v>
      </c>
      <c r="Q71" s="116">
        <v>197556</v>
      </c>
      <c r="R71" s="117">
        <f t="shared" si="29"/>
        <v>-0.13446018769222678</v>
      </c>
      <c r="S71" s="116">
        <v>467782</v>
      </c>
      <c r="T71" s="117">
        <f t="shared" si="30"/>
        <v>-0.12032194672458696</v>
      </c>
    </row>
    <row r="72" spans="2:25" ht="15" hidden="1" customHeight="1" outlineLevel="1" x14ac:dyDescent="0.25">
      <c r="B72" s="58" t="s">
        <v>91</v>
      </c>
      <c r="C72" s="116">
        <v>54908</v>
      </c>
      <c r="D72" s="117">
        <f t="shared" si="22"/>
        <v>-5.3489855372257034E-2</v>
      </c>
      <c r="E72" s="116">
        <v>73691</v>
      </c>
      <c r="F72" s="117">
        <f t="shared" si="23"/>
        <v>-1.5286964655575552E-2</v>
      </c>
      <c r="G72" s="116">
        <v>128599</v>
      </c>
      <c r="H72" s="117">
        <f t="shared" si="24"/>
        <v>-3.1969347966818717E-2</v>
      </c>
      <c r="I72" s="118">
        <v>189062</v>
      </c>
      <c r="J72" s="117">
        <f t="shared" si="25"/>
        <v>-3.644508773628663E-2</v>
      </c>
      <c r="K72" s="118">
        <v>150856</v>
      </c>
      <c r="L72" s="117">
        <f t="shared" si="26"/>
        <v>-2.3143171663536855E-2</v>
      </c>
      <c r="M72" s="118">
        <v>339918</v>
      </c>
      <c r="N72" s="117">
        <f t="shared" si="27"/>
        <v>-3.0586665069600727E-2</v>
      </c>
      <c r="O72" s="116">
        <v>255405</v>
      </c>
      <c r="P72" s="117">
        <f t="shared" si="28"/>
        <v>-7.7880393969152584E-2</v>
      </c>
      <c r="Q72" s="116">
        <v>178790</v>
      </c>
      <c r="R72" s="117">
        <f t="shared" si="29"/>
        <v>-6.1711160908742624E-2</v>
      </c>
      <c r="S72" s="116">
        <v>434195</v>
      </c>
      <c r="T72" s="117">
        <f t="shared" si="30"/>
        <v>-7.129030533126568E-2</v>
      </c>
    </row>
    <row r="73" spans="2:25" ht="15" hidden="1" customHeight="1" outlineLevel="1" x14ac:dyDescent="0.25">
      <c r="B73" s="58" t="s">
        <v>92</v>
      </c>
      <c r="C73" s="116">
        <v>46743</v>
      </c>
      <c r="D73" s="117">
        <f t="shared" si="22"/>
        <v>-0.11936924207313626</v>
      </c>
      <c r="E73" s="116">
        <v>54423</v>
      </c>
      <c r="F73" s="117">
        <f t="shared" si="23"/>
        <v>-0.19706403068751843</v>
      </c>
      <c r="G73" s="116">
        <v>101166</v>
      </c>
      <c r="H73" s="117">
        <f t="shared" si="24"/>
        <v>-0.16294194060847766</v>
      </c>
      <c r="I73" s="118">
        <v>155822</v>
      </c>
      <c r="J73" s="117">
        <f t="shared" si="25"/>
        <v>-0.10916606161779585</v>
      </c>
      <c r="K73" s="118">
        <v>111016</v>
      </c>
      <c r="L73" s="117">
        <f t="shared" si="26"/>
        <v>-0.13443216017714299</v>
      </c>
      <c r="M73" s="118">
        <v>266838</v>
      </c>
      <c r="N73" s="117">
        <f t="shared" si="27"/>
        <v>-0.11985486929990929</v>
      </c>
      <c r="O73" s="116">
        <v>213715</v>
      </c>
      <c r="P73" s="117">
        <f t="shared" si="28"/>
        <v>-0.12861860882328957</v>
      </c>
      <c r="Q73" s="116">
        <v>136143</v>
      </c>
      <c r="R73" s="117">
        <f t="shared" si="29"/>
        <v>-0.13379058477708994</v>
      </c>
      <c r="S73" s="116">
        <v>349858</v>
      </c>
      <c r="T73" s="117">
        <f t="shared" si="30"/>
        <v>-0.13063854424733679</v>
      </c>
    </row>
    <row r="74" spans="2:25" ht="15" hidden="1" customHeight="1" outlineLevel="1" x14ac:dyDescent="0.25">
      <c r="B74" s="58" t="s">
        <v>93</v>
      </c>
      <c r="C74" s="116">
        <v>45660</v>
      </c>
      <c r="D74" s="117">
        <f t="shared" si="22"/>
        <v>-0.18716844091572615</v>
      </c>
      <c r="E74" s="116">
        <v>54858</v>
      </c>
      <c r="F74" s="117">
        <f t="shared" si="23"/>
        <v>-4.6213227623617792E-2</v>
      </c>
      <c r="G74" s="116">
        <v>100518</v>
      </c>
      <c r="H74" s="117">
        <f t="shared" si="24"/>
        <v>-0.11585891459231246</v>
      </c>
      <c r="I74" s="118">
        <v>159815</v>
      </c>
      <c r="J74" s="117">
        <f t="shared" si="25"/>
        <v>-0.13169504601910309</v>
      </c>
      <c r="K74" s="118">
        <v>110874</v>
      </c>
      <c r="L74" s="117">
        <f t="shared" si="26"/>
        <v>-0.10598461513651247</v>
      </c>
      <c r="M74" s="118">
        <v>270689</v>
      </c>
      <c r="N74" s="117">
        <f t="shared" si="27"/>
        <v>-0.12134501025734246</v>
      </c>
      <c r="O74" s="116">
        <v>217112</v>
      </c>
      <c r="P74" s="117">
        <f t="shared" si="28"/>
        <v>-0.15982555057214609</v>
      </c>
      <c r="Q74" s="116">
        <v>133181</v>
      </c>
      <c r="R74" s="117">
        <f t="shared" si="29"/>
        <v>-0.13950197710180134</v>
      </c>
      <c r="S74" s="116">
        <v>350293</v>
      </c>
      <c r="T74" s="117">
        <f t="shared" si="30"/>
        <v>-0.152212689231216</v>
      </c>
    </row>
    <row r="75" spans="2:25" ht="15" hidden="1" customHeight="1" outlineLevel="1" x14ac:dyDescent="0.25">
      <c r="B75" s="58" t="s">
        <v>94</v>
      </c>
      <c r="C75" s="116">
        <v>55853</v>
      </c>
      <c r="D75" s="117">
        <f t="shared" si="22"/>
        <v>1.5878501273190349E-2</v>
      </c>
      <c r="E75" s="116">
        <v>67820</v>
      </c>
      <c r="F75" s="117">
        <f t="shared" si="23"/>
        <v>6.1644907798753978E-2</v>
      </c>
      <c r="G75" s="116">
        <v>123673</v>
      </c>
      <c r="H75" s="117">
        <f t="shared" si="24"/>
        <v>4.0475509414278799E-2</v>
      </c>
      <c r="I75" s="118">
        <v>184529</v>
      </c>
      <c r="J75" s="117">
        <f t="shared" si="25"/>
        <v>5.1529825746392532E-3</v>
      </c>
      <c r="K75" s="118">
        <v>139116</v>
      </c>
      <c r="L75" s="117">
        <f t="shared" si="26"/>
        <v>4.2262595991758856E-2</v>
      </c>
      <c r="M75" s="118">
        <v>323645</v>
      </c>
      <c r="N75" s="117">
        <f t="shared" si="27"/>
        <v>2.077537863734702E-2</v>
      </c>
      <c r="O75" s="116">
        <v>253066</v>
      </c>
      <c r="P75" s="117">
        <f t="shared" si="28"/>
        <v>-3.1596912633024998E-2</v>
      </c>
      <c r="Q75" s="116">
        <v>165364</v>
      </c>
      <c r="R75" s="117">
        <f t="shared" si="29"/>
        <v>1.3315685301272806E-2</v>
      </c>
      <c r="S75" s="116">
        <v>418430</v>
      </c>
      <c r="T75" s="117">
        <f t="shared" si="30"/>
        <v>-1.4331682818470082E-2</v>
      </c>
    </row>
    <row r="76" spans="2:25" ht="15" hidden="1" customHeight="1" outlineLevel="1" x14ac:dyDescent="0.25">
      <c r="B76" s="58" t="s">
        <v>95</v>
      </c>
      <c r="C76" s="116">
        <v>48940</v>
      </c>
      <c r="D76" s="117">
        <f t="shared" si="22"/>
        <v>-0.20140985265081668</v>
      </c>
      <c r="E76" s="116">
        <v>76261</v>
      </c>
      <c r="F76" s="117">
        <f t="shared" si="23"/>
        <v>-0.11340913318452384</v>
      </c>
      <c r="G76" s="116">
        <v>125201</v>
      </c>
      <c r="H76" s="117">
        <f t="shared" si="24"/>
        <v>-0.15002138507389728</v>
      </c>
      <c r="I76" s="118">
        <v>164848</v>
      </c>
      <c r="J76" s="117">
        <f t="shared" si="25"/>
        <v>-0.21107617502500564</v>
      </c>
      <c r="K76" s="118">
        <v>152300</v>
      </c>
      <c r="L76" s="117">
        <f t="shared" si="26"/>
        <v>-0.14579290385542976</v>
      </c>
      <c r="M76" s="118">
        <v>317148</v>
      </c>
      <c r="N76" s="117">
        <f t="shared" si="27"/>
        <v>-0.18101883294124943</v>
      </c>
      <c r="O76" s="116">
        <v>230133</v>
      </c>
      <c r="P76" s="117">
        <f t="shared" si="28"/>
        <v>-0.2193959581295325</v>
      </c>
      <c r="Q76" s="116">
        <v>179375</v>
      </c>
      <c r="R76" s="117">
        <f t="shared" si="29"/>
        <v>-0.15892605113729608</v>
      </c>
      <c r="S76" s="116">
        <v>409508</v>
      </c>
      <c r="T76" s="117">
        <f t="shared" si="30"/>
        <v>-0.19401357652194617</v>
      </c>
    </row>
    <row r="77" spans="2:25" ht="15" hidden="1" customHeight="1" outlineLevel="1" x14ac:dyDescent="0.25">
      <c r="B77" s="58" t="s">
        <v>96</v>
      </c>
      <c r="C77" s="116">
        <v>47458</v>
      </c>
      <c r="D77" s="117">
        <f t="shared" si="22"/>
        <v>-0.11678112147097686</v>
      </c>
      <c r="E77" s="116">
        <v>67320</v>
      </c>
      <c r="F77" s="117">
        <f t="shared" si="23"/>
        <v>-0.19163294467993131</v>
      </c>
      <c r="G77" s="116">
        <v>114778</v>
      </c>
      <c r="H77" s="117">
        <f t="shared" si="24"/>
        <v>-0.16227775669284439</v>
      </c>
      <c r="I77" s="118">
        <v>161008</v>
      </c>
      <c r="J77" s="117">
        <f t="shared" si="25"/>
        <v>-0.12846633936159269</v>
      </c>
      <c r="K77" s="118">
        <v>139497</v>
      </c>
      <c r="L77" s="117">
        <f t="shared" si="26"/>
        <v>-0.19651527805777147</v>
      </c>
      <c r="M77" s="118">
        <v>300505</v>
      </c>
      <c r="N77" s="117">
        <f t="shared" si="27"/>
        <v>-0.16143443949592029</v>
      </c>
      <c r="O77" s="116">
        <v>223867</v>
      </c>
      <c r="P77" s="117">
        <f t="shared" si="28"/>
        <v>-0.14176892967908394</v>
      </c>
      <c r="Q77" s="116">
        <v>161715</v>
      </c>
      <c r="R77" s="117">
        <f t="shared" si="29"/>
        <v>-0.1876516418765164</v>
      </c>
      <c r="S77" s="116">
        <v>385582</v>
      </c>
      <c r="T77" s="117">
        <f t="shared" si="30"/>
        <v>-0.16162881209259039</v>
      </c>
    </row>
    <row r="78" spans="2:25" ht="15" hidden="1" customHeight="1" outlineLevel="1" x14ac:dyDescent="0.25">
      <c r="B78" s="58" t="s">
        <v>97</v>
      </c>
      <c r="C78" s="116">
        <v>44077</v>
      </c>
      <c r="D78" s="117">
        <f t="shared" si="22"/>
        <v>-0.18941832024569216</v>
      </c>
      <c r="E78" s="116">
        <v>70671</v>
      </c>
      <c r="F78" s="117">
        <f t="shared" si="23"/>
        <v>-7.8756738544474292E-3</v>
      </c>
      <c r="G78" s="116">
        <v>114748</v>
      </c>
      <c r="H78" s="117">
        <f t="shared" si="24"/>
        <v>-8.6466734071603102E-2</v>
      </c>
      <c r="I78" s="118">
        <v>154599</v>
      </c>
      <c r="J78" s="117">
        <f t="shared" si="25"/>
        <v>-9.0358681070394686E-2</v>
      </c>
      <c r="K78" s="118">
        <v>144863</v>
      </c>
      <c r="L78" s="117">
        <f t="shared" si="26"/>
        <v>-3.3123779423227528E-4</v>
      </c>
      <c r="M78" s="118">
        <v>299462</v>
      </c>
      <c r="N78" s="117">
        <f t="shared" si="27"/>
        <v>-4.892541930402361E-2</v>
      </c>
      <c r="O78" s="116">
        <v>212522</v>
      </c>
      <c r="P78" s="117">
        <f t="shared" si="28"/>
        <v>-0.10720047050915815</v>
      </c>
      <c r="Q78" s="116">
        <v>168208</v>
      </c>
      <c r="R78" s="117">
        <f t="shared" si="29"/>
        <v>-2.0377736492979359E-2</v>
      </c>
      <c r="S78" s="116">
        <v>380730</v>
      </c>
      <c r="T78" s="117">
        <f t="shared" si="30"/>
        <v>-7.081686992217151E-2</v>
      </c>
    </row>
    <row r="79" spans="2:25" collapsed="1" x14ac:dyDescent="0.25">
      <c r="B79" s="126">
        <v>2009</v>
      </c>
      <c r="C79" s="118">
        <v>603695</v>
      </c>
      <c r="D79" s="127">
        <f t="shared" si="22"/>
        <v>-9.4592405731546036E-2</v>
      </c>
      <c r="E79" s="118">
        <v>782906</v>
      </c>
      <c r="F79" s="127">
        <f t="shared" si="23"/>
        <v>-9.3917523864193941E-2</v>
      </c>
      <c r="G79" s="118">
        <v>1386601</v>
      </c>
      <c r="H79" s="127">
        <f t="shared" si="24"/>
        <v>-9.4211475926005761E-2</v>
      </c>
      <c r="I79" s="118">
        <v>2032493</v>
      </c>
      <c r="J79" s="127">
        <f t="shared" si="25"/>
        <v>-8.0244997330099266E-2</v>
      </c>
      <c r="K79" s="118">
        <v>1631731</v>
      </c>
      <c r="L79" s="127">
        <f t="shared" si="26"/>
        <v>-9.7092401709609755E-2</v>
      </c>
      <c r="M79" s="118">
        <v>3664224</v>
      </c>
      <c r="N79" s="127">
        <f t="shared" si="27"/>
        <v>-8.7824395023569757E-2</v>
      </c>
      <c r="O79" s="118">
        <v>2781576</v>
      </c>
      <c r="P79" s="127">
        <f t="shared" si="28"/>
        <v>-0.10789822844942742</v>
      </c>
      <c r="Q79" s="118">
        <v>1926206</v>
      </c>
      <c r="R79" s="127">
        <f t="shared" si="29"/>
        <v>-0.11411270813365437</v>
      </c>
      <c r="S79" s="118">
        <v>4707782</v>
      </c>
      <c r="T79" s="127">
        <f t="shared" si="30"/>
        <v>-0.11045141390545221</v>
      </c>
    </row>
    <row r="80" spans="2:25" ht="15" hidden="1" customHeight="1" outlineLevel="1" x14ac:dyDescent="0.25">
      <c r="B80" s="58" t="s">
        <v>86</v>
      </c>
      <c r="C80" s="116">
        <v>49534</v>
      </c>
      <c r="D80" s="117">
        <f t="shared" si="22"/>
        <v>-3.5477840953345274E-2</v>
      </c>
      <c r="E80" s="116">
        <v>68935</v>
      </c>
      <c r="F80" s="117">
        <f t="shared" si="23"/>
        <v>-0.12048023680114317</v>
      </c>
      <c r="G80" s="116">
        <v>118469</v>
      </c>
      <c r="H80" s="117">
        <f t="shared" si="24"/>
        <v>-8.6831516795905506E-2</v>
      </c>
      <c r="I80" s="118">
        <v>164055</v>
      </c>
      <c r="J80" s="117">
        <f t="shared" si="25"/>
        <v>-4.7559609165907069E-2</v>
      </c>
      <c r="K80" s="118">
        <v>147580</v>
      </c>
      <c r="L80" s="117">
        <f t="shared" si="26"/>
        <v>-5.4780219428307908E-2</v>
      </c>
      <c r="M80" s="118">
        <v>311635</v>
      </c>
      <c r="N80" s="117">
        <f t="shared" si="27"/>
        <v>-5.0992752299165556E-2</v>
      </c>
      <c r="O80" s="116">
        <v>234207</v>
      </c>
      <c r="P80" s="117">
        <f t="shared" si="28"/>
        <v>-6.0835358371628567E-2</v>
      </c>
      <c r="Q80" s="116">
        <v>175996</v>
      </c>
      <c r="R80" s="117">
        <f t="shared" si="29"/>
        <v>-6.8597254416325359E-2</v>
      </c>
      <c r="S80" s="116">
        <v>410203</v>
      </c>
      <c r="T80" s="117">
        <f t="shared" si="30"/>
        <v>-6.4181358592495297E-2</v>
      </c>
    </row>
    <row r="81" spans="2:20" ht="15" hidden="1" customHeight="1" outlineLevel="1" x14ac:dyDescent="0.25">
      <c r="B81" s="58" t="s">
        <v>87</v>
      </c>
      <c r="C81" s="116">
        <v>53428</v>
      </c>
      <c r="D81" s="117">
        <f t="shared" si="22"/>
        <v>-4.9847948640429629E-2</v>
      </c>
      <c r="E81" s="116">
        <v>77552</v>
      </c>
      <c r="F81" s="117">
        <f t="shared" si="23"/>
        <v>2.7192413144544902E-2</v>
      </c>
      <c r="G81" s="116">
        <v>130980</v>
      </c>
      <c r="H81" s="117">
        <f t="shared" si="24"/>
        <v>-5.6934639034388335E-3</v>
      </c>
      <c r="I81" s="118">
        <v>173926</v>
      </c>
      <c r="J81" s="117">
        <f t="shared" si="25"/>
        <v>-6.3171275598694399E-2</v>
      </c>
      <c r="K81" s="118">
        <v>157774</v>
      </c>
      <c r="L81" s="117">
        <f t="shared" si="26"/>
        <v>-4.2110375812033252E-2</v>
      </c>
      <c r="M81" s="118">
        <v>331700</v>
      </c>
      <c r="N81" s="117">
        <f t="shared" si="27"/>
        <v>-5.3270313160027838E-2</v>
      </c>
      <c r="O81" s="116">
        <v>246435</v>
      </c>
      <c r="P81" s="117">
        <f t="shared" si="28"/>
        <v>-6.4904758290961539E-2</v>
      </c>
      <c r="Q81" s="116">
        <v>185305</v>
      </c>
      <c r="R81" s="117">
        <f t="shared" si="29"/>
        <v>-4.4770348987061226E-2</v>
      </c>
      <c r="S81" s="116">
        <v>431740</v>
      </c>
      <c r="T81" s="117">
        <f t="shared" si="30"/>
        <v>-5.6367888444473602E-2</v>
      </c>
    </row>
    <row r="82" spans="2:20" ht="15" hidden="1" customHeight="1" outlineLevel="1" x14ac:dyDescent="0.25">
      <c r="B82" s="58" t="s">
        <v>88</v>
      </c>
      <c r="C82" s="116">
        <v>56968</v>
      </c>
      <c r="D82" s="117">
        <f t="shared" si="22"/>
        <v>-3.7393758131832877E-2</v>
      </c>
      <c r="E82" s="116">
        <v>73626</v>
      </c>
      <c r="F82" s="117">
        <f t="shared" si="23"/>
        <v>-1.8843625025418698E-3</v>
      </c>
      <c r="G82" s="116">
        <v>130594</v>
      </c>
      <c r="H82" s="117">
        <f t="shared" si="24"/>
        <v>-1.7691393498111996E-2</v>
      </c>
      <c r="I82" s="118">
        <v>187434</v>
      </c>
      <c r="J82" s="117">
        <f t="shared" si="25"/>
        <v>-5.819159359847248E-2</v>
      </c>
      <c r="K82" s="118">
        <v>156459</v>
      </c>
      <c r="L82" s="117">
        <f t="shared" si="26"/>
        <v>-1.5318484766478124E-2</v>
      </c>
      <c r="M82" s="118">
        <v>343893</v>
      </c>
      <c r="N82" s="117">
        <f t="shared" si="27"/>
        <v>-3.9158107670127507E-2</v>
      </c>
      <c r="O82" s="116">
        <v>257888</v>
      </c>
      <c r="P82" s="117">
        <f t="shared" si="28"/>
        <v>-6.3063586755120915E-2</v>
      </c>
      <c r="Q82" s="116">
        <v>183969</v>
      </c>
      <c r="R82" s="117">
        <f t="shared" si="29"/>
        <v>-4.1318825626113886E-2</v>
      </c>
      <c r="S82" s="116">
        <v>441857</v>
      </c>
      <c r="T82" s="117">
        <f t="shared" si="30"/>
        <v>-5.4131060229822059E-2</v>
      </c>
    </row>
    <row r="83" spans="2:20" ht="15" hidden="1" customHeight="1" outlineLevel="1" x14ac:dyDescent="0.25">
      <c r="B83" s="58" t="s">
        <v>89</v>
      </c>
      <c r="C83" s="116">
        <v>52104</v>
      </c>
      <c r="D83" s="117">
        <f t="shared" si="22"/>
        <v>-3.6859033605678548E-2</v>
      </c>
      <c r="E83" s="116">
        <v>57133</v>
      </c>
      <c r="F83" s="117">
        <f t="shared" si="23"/>
        <v>2.3412030236807269E-2</v>
      </c>
      <c r="G83" s="116">
        <v>109237</v>
      </c>
      <c r="H83" s="117">
        <f t="shared" si="24"/>
        <v>-6.2497725701393669E-3</v>
      </c>
      <c r="I83" s="118">
        <v>169051</v>
      </c>
      <c r="J83" s="117">
        <f t="shared" si="25"/>
        <v>-3.8636299013335651E-2</v>
      </c>
      <c r="K83" s="118">
        <v>124097</v>
      </c>
      <c r="L83" s="117">
        <f t="shared" si="26"/>
        <v>-1.3145129224652052E-2</v>
      </c>
      <c r="M83" s="118">
        <v>293148</v>
      </c>
      <c r="N83" s="117">
        <f t="shared" si="27"/>
        <v>-2.8007758749316158E-2</v>
      </c>
      <c r="O83" s="116">
        <v>240281</v>
      </c>
      <c r="P83" s="117">
        <f t="shared" si="28"/>
        <v>-5.2044990985233186E-2</v>
      </c>
      <c r="Q83" s="116">
        <v>151078</v>
      </c>
      <c r="R83" s="117">
        <f t="shared" si="29"/>
        <v>-3.2890356941670529E-2</v>
      </c>
      <c r="S83" s="116">
        <v>391359</v>
      </c>
      <c r="T83" s="117">
        <f t="shared" si="30"/>
        <v>-4.4741254951926934E-2</v>
      </c>
    </row>
    <row r="84" spans="2:20" ht="15" hidden="1" customHeight="1" outlineLevel="1" x14ac:dyDescent="0.25">
      <c r="B84" s="58" t="s">
        <v>90</v>
      </c>
      <c r="C84" s="116">
        <v>63095</v>
      </c>
      <c r="D84" s="117">
        <f t="shared" si="22"/>
        <v>3.4276440889122073E-2</v>
      </c>
      <c r="E84" s="116">
        <v>82270</v>
      </c>
      <c r="F84" s="117">
        <f t="shared" si="23"/>
        <v>5.7672529054818567E-2</v>
      </c>
      <c r="G84" s="116">
        <v>145365</v>
      </c>
      <c r="H84" s="117">
        <f t="shared" si="24"/>
        <v>4.7388823241202305E-2</v>
      </c>
      <c r="I84" s="118">
        <v>212937</v>
      </c>
      <c r="J84" s="117">
        <f t="shared" si="25"/>
        <v>3.7143650364568792E-2</v>
      </c>
      <c r="K84" s="118">
        <v>184285</v>
      </c>
      <c r="L84" s="117">
        <f t="shared" si="26"/>
        <v>8.3277249771562811E-3</v>
      </c>
      <c r="M84" s="118">
        <v>397222</v>
      </c>
      <c r="N84" s="117">
        <f t="shared" si="27"/>
        <v>2.3572823739802296E-2</v>
      </c>
      <c r="O84" s="116">
        <v>303519</v>
      </c>
      <c r="P84" s="117">
        <f t="shared" si="28"/>
        <v>1.5521279443254876E-2</v>
      </c>
      <c r="Q84" s="116">
        <v>228246</v>
      </c>
      <c r="R84" s="117">
        <f t="shared" si="29"/>
        <v>-6.381904297555252E-3</v>
      </c>
      <c r="S84" s="116">
        <v>531765</v>
      </c>
      <c r="T84" s="117">
        <f t="shared" si="30"/>
        <v>6.0027393528467865E-3</v>
      </c>
    </row>
    <row r="85" spans="2:20" ht="15" hidden="1" customHeight="1" outlineLevel="1" x14ac:dyDescent="0.25">
      <c r="B85" s="58" t="s">
        <v>91</v>
      </c>
      <c r="C85" s="116">
        <v>58011</v>
      </c>
      <c r="D85" s="117">
        <f t="shared" si="22"/>
        <v>1.4834770743312964E-2</v>
      </c>
      <c r="E85" s="116">
        <v>74835</v>
      </c>
      <c r="F85" s="117">
        <f t="shared" si="23"/>
        <v>0.1013082956836544</v>
      </c>
      <c r="G85" s="116">
        <v>132846</v>
      </c>
      <c r="H85" s="117">
        <f t="shared" si="24"/>
        <v>6.1799638729478801E-2</v>
      </c>
      <c r="I85" s="118">
        <v>196213</v>
      </c>
      <c r="J85" s="117">
        <f t="shared" si="25"/>
        <v>3.5922263461609427E-2</v>
      </c>
      <c r="K85" s="118">
        <v>154430</v>
      </c>
      <c r="L85" s="117">
        <f t="shared" si="26"/>
        <v>3.5615850428181606E-2</v>
      </c>
      <c r="M85" s="118">
        <v>350643</v>
      </c>
      <c r="N85" s="117">
        <f t="shared" si="27"/>
        <v>3.5787290859249365E-2</v>
      </c>
      <c r="O85" s="116">
        <v>276976</v>
      </c>
      <c r="P85" s="117">
        <f t="shared" si="28"/>
        <v>3.6489605716583107E-3</v>
      </c>
      <c r="Q85" s="116">
        <v>190549</v>
      </c>
      <c r="R85" s="117">
        <f t="shared" si="29"/>
        <v>1.7822406813521319E-3</v>
      </c>
      <c r="S85" s="116">
        <v>467525</v>
      </c>
      <c r="T85" s="117">
        <f t="shared" si="30"/>
        <v>2.8873029458640342E-3</v>
      </c>
    </row>
    <row r="86" spans="2:20" ht="15" hidden="1" customHeight="1" outlineLevel="1" x14ac:dyDescent="0.25">
      <c r="B86" s="58" t="s">
        <v>92</v>
      </c>
      <c r="C86" s="116">
        <v>53079</v>
      </c>
      <c r="D86" s="117">
        <f t="shared" si="22"/>
        <v>1.1394599950458328E-2</v>
      </c>
      <c r="E86" s="116">
        <v>67780</v>
      </c>
      <c r="F86" s="117">
        <f t="shared" si="23"/>
        <v>0.1470443891624782</v>
      </c>
      <c r="G86" s="116">
        <v>120859</v>
      </c>
      <c r="H86" s="117">
        <f t="shared" si="24"/>
        <v>8.3237729896389778E-2</v>
      </c>
      <c r="I86" s="118">
        <v>174917</v>
      </c>
      <c r="J86" s="117">
        <f t="shared" si="25"/>
        <v>1.1718365906842942E-2</v>
      </c>
      <c r="K86" s="118">
        <v>128258</v>
      </c>
      <c r="L86" s="117">
        <f t="shared" si="26"/>
        <v>-1.8961732332851478E-2</v>
      </c>
      <c r="M86" s="118">
        <v>303175</v>
      </c>
      <c r="N86" s="117">
        <f t="shared" si="27"/>
        <v>-1.491957263493493E-3</v>
      </c>
      <c r="O86" s="116">
        <v>245260</v>
      </c>
      <c r="P86" s="117">
        <f t="shared" si="28"/>
        <v>-6.823381724675559E-3</v>
      </c>
      <c r="Q86" s="116">
        <v>157171</v>
      </c>
      <c r="R86" s="117">
        <f t="shared" si="29"/>
        <v>-4.477385163305736E-2</v>
      </c>
      <c r="S86" s="116">
        <v>402431</v>
      </c>
      <c r="T86" s="117">
        <f t="shared" si="30"/>
        <v>-2.1998478673481037E-2</v>
      </c>
    </row>
    <row r="87" spans="2:20" ht="15" hidden="1" customHeight="1" outlineLevel="1" x14ac:dyDescent="0.25">
      <c r="B87" s="58" t="s">
        <v>93</v>
      </c>
      <c r="C87" s="116">
        <v>56174</v>
      </c>
      <c r="D87" s="117">
        <f t="shared" si="22"/>
        <v>0.22128011131402725</v>
      </c>
      <c r="E87" s="116">
        <v>57516</v>
      </c>
      <c r="F87" s="117">
        <f t="shared" si="23"/>
        <v>0.11779224565154012</v>
      </c>
      <c r="G87" s="116">
        <v>113690</v>
      </c>
      <c r="H87" s="117">
        <f t="shared" si="24"/>
        <v>0.16663759222583652</v>
      </c>
      <c r="I87" s="118">
        <v>184054</v>
      </c>
      <c r="J87" s="117">
        <f t="shared" si="25"/>
        <v>0.25499635203229309</v>
      </c>
      <c r="K87" s="118">
        <v>124018</v>
      </c>
      <c r="L87" s="117">
        <f t="shared" si="26"/>
        <v>0.17274704491725767</v>
      </c>
      <c r="M87" s="118">
        <v>308072</v>
      </c>
      <c r="N87" s="117">
        <f t="shared" si="27"/>
        <v>0.2205366729131919</v>
      </c>
      <c r="O87" s="116">
        <v>258413</v>
      </c>
      <c r="P87" s="117">
        <f t="shared" si="28"/>
        <v>0.22747525222777454</v>
      </c>
      <c r="Q87" s="116">
        <v>154772</v>
      </c>
      <c r="R87" s="117">
        <f t="shared" si="29"/>
        <v>0.18120416091094338</v>
      </c>
      <c r="S87" s="116">
        <v>413185</v>
      </c>
      <c r="T87" s="117">
        <f t="shared" si="30"/>
        <v>0.20972440587551566</v>
      </c>
    </row>
    <row r="88" spans="2:20" ht="15" hidden="1" customHeight="1" outlineLevel="1" x14ac:dyDescent="0.25">
      <c r="B88" s="58" t="s">
        <v>94</v>
      </c>
      <c r="C88" s="116">
        <v>54980</v>
      </c>
      <c r="D88" s="117">
        <f t="shared" si="22"/>
        <v>4.5764065888081573E-2</v>
      </c>
      <c r="E88" s="116">
        <v>63882</v>
      </c>
      <c r="F88" s="117">
        <f t="shared" si="23"/>
        <v>4.1576990804147895E-2</v>
      </c>
      <c r="G88" s="116">
        <v>118862</v>
      </c>
      <c r="H88" s="117">
        <f t="shared" si="24"/>
        <v>4.3509560514810364E-2</v>
      </c>
      <c r="I88" s="118">
        <v>183583</v>
      </c>
      <c r="J88" s="117">
        <f t="shared" si="25"/>
        <v>-1.1964091579389269E-2</v>
      </c>
      <c r="K88" s="118">
        <v>133475</v>
      </c>
      <c r="L88" s="117">
        <f t="shared" si="26"/>
        <v>-5.4019575185865087E-2</v>
      </c>
      <c r="M88" s="118">
        <v>317058</v>
      </c>
      <c r="N88" s="117">
        <f t="shared" si="27"/>
        <v>-3.0115967121745579E-2</v>
      </c>
      <c r="O88" s="116">
        <v>261323</v>
      </c>
      <c r="P88" s="117">
        <f t="shared" si="28"/>
        <v>-1.6913764629315486E-2</v>
      </c>
      <c r="Q88" s="116">
        <v>163191</v>
      </c>
      <c r="R88" s="117">
        <f t="shared" si="29"/>
        <v>-5.3515294226820886E-2</v>
      </c>
      <c r="S88" s="116">
        <v>424514</v>
      </c>
      <c r="T88" s="117">
        <f t="shared" si="30"/>
        <v>-3.1314106294082933E-2</v>
      </c>
    </row>
    <row r="89" spans="2:20" ht="15" hidden="1" customHeight="1" outlineLevel="1" x14ac:dyDescent="0.25">
      <c r="B89" s="58" t="s">
        <v>95</v>
      </c>
      <c r="C89" s="116">
        <v>61283</v>
      </c>
      <c r="D89" s="117">
        <f t="shared" si="22"/>
        <v>1.783786477104754E-2</v>
      </c>
      <c r="E89" s="116">
        <v>86016</v>
      </c>
      <c r="F89" s="117">
        <f t="shared" si="23"/>
        <v>0.10234525182622067</v>
      </c>
      <c r="G89" s="116">
        <v>147299</v>
      </c>
      <c r="H89" s="117">
        <f t="shared" si="24"/>
        <v>6.5538668537822087E-2</v>
      </c>
      <c r="I89" s="118">
        <v>208953</v>
      </c>
      <c r="J89" s="117">
        <f t="shared" si="25"/>
        <v>6.9070313579223663E-2</v>
      </c>
      <c r="K89" s="118">
        <v>178294</v>
      </c>
      <c r="L89" s="117">
        <f t="shared" si="26"/>
        <v>2.3612219885986718E-3</v>
      </c>
      <c r="M89" s="118">
        <v>387247</v>
      </c>
      <c r="N89" s="117">
        <f t="shared" si="27"/>
        <v>3.7286346821955085E-2</v>
      </c>
      <c r="O89" s="116">
        <v>294814</v>
      </c>
      <c r="P89" s="117">
        <f t="shared" si="28"/>
        <v>6.0363772385093828E-2</v>
      </c>
      <c r="Q89" s="116">
        <v>213269</v>
      </c>
      <c r="R89" s="117">
        <f t="shared" si="29"/>
        <v>1.0763135195594353E-2</v>
      </c>
      <c r="S89" s="116">
        <v>508083</v>
      </c>
      <c r="T89" s="117">
        <f t="shared" si="30"/>
        <v>3.8962924489140738E-2</v>
      </c>
    </row>
    <row r="90" spans="2:20" ht="15" hidden="1" customHeight="1" outlineLevel="1" x14ac:dyDescent="0.25">
      <c r="B90" s="58" t="s">
        <v>96</v>
      </c>
      <c r="C90" s="116">
        <v>53733</v>
      </c>
      <c r="D90" s="117">
        <f t="shared" si="22"/>
        <v>5.1073901647040509E-2</v>
      </c>
      <c r="E90" s="116">
        <v>83279</v>
      </c>
      <c r="F90" s="117">
        <f t="shared" si="23"/>
        <v>0.13230815249904815</v>
      </c>
      <c r="G90" s="116">
        <v>137012</v>
      </c>
      <c r="H90" s="117">
        <f t="shared" si="24"/>
        <v>9.899735301195145E-2</v>
      </c>
      <c r="I90" s="118">
        <v>184741</v>
      </c>
      <c r="J90" s="117">
        <f t="shared" si="25"/>
        <v>8.0198801344832704E-2</v>
      </c>
      <c r="K90" s="118">
        <v>173615</v>
      </c>
      <c r="L90" s="117">
        <f t="shared" si="26"/>
        <v>0.11778188396932809</v>
      </c>
      <c r="M90" s="118">
        <v>358356</v>
      </c>
      <c r="N90" s="117">
        <f t="shared" si="27"/>
        <v>9.8086080417716159E-2</v>
      </c>
      <c r="O90" s="116">
        <v>260847</v>
      </c>
      <c r="P90" s="117">
        <f t="shared" si="28"/>
        <v>7.5054814619429866E-2</v>
      </c>
      <c r="Q90" s="116">
        <v>199071</v>
      </c>
      <c r="R90" s="117">
        <f t="shared" si="29"/>
        <v>9.8322758620689621E-2</v>
      </c>
      <c r="S90" s="116">
        <v>459918</v>
      </c>
      <c r="T90" s="117">
        <f t="shared" si="30"/>
        <v>8.5003986921011743E-2</v>
      </c>
    </row>
    <row r="91" spans="2:20" ht="15" hidden="1" customHeight="1" outlineLevel="1" x14ac:dyDescent="0.25">
      <c r="B91" s="58" t="s">
        <v>97</v>
      </c>
      <c r="C91" s="116">
        <v>54377</v>
      </c>
      <c r="D91" s="117">
        <f t="shared" si="22"/>
        <v>1.0677663432685502E-3</v>
      </c>
      <c r="E91" s="116">
        <v>71232</v>
      </c>
      <c r="F91" s="117">
        <f t="shared" si="23"/>
        <v>6.8410553314034672E-2</v>
      </c>
      <c r="G91" s="116">
        <v>125609</v>
      </c>
      <c r="H91" s="117">
        <f t="shared" si="24"/>
        <v>3.8176708818910665E-2</v>
      </c>
      <c r="I91" s="118">
        <v>169956</v>
      </c>
      <c r="J91" s="117">
        <f t="shared" si="25"/>
        <v>8.7487090609086327E-3</v>
      </c>
      <c r="K91" s="118">
        <v>144911</v>
      </c>
      <c r="L91" s="117">
        <f t="shared" si="26"/>
        <v>6.3194005597182468E-3</v>
      </c>
      <c r="M91" s="118">
        <v>314867</v>
      </c>
      <c r="N91" s="117">
        <f t="shared" si="27"/>
        <v>7.6292150292975869E-3</v>
      </c>
      <c r="O91" s="116">
        <v>238040</v>
      </c>
      <c r="P91" s="117">
        <f t="shared" si="28"/>
        <v>8.4389615671389695E-3</v>
      </c>
      <c r="Q91" s="116">
        <v>171707</v>
      </c>
      <c r="R91" s="117">
        <f t="shared" si="29"/>
        <v>3.6766854884906497E-3</v>
      </c>
      <c r="S91" s="116">
        <v>409747</v>
      </c>
      <c r="T91" s="117">
        <f t="shared" si="30"/>
        <v>6.4378104075888398E-3</v>
      </c>
    </row>
    <row r="92" spans="2:20" collapsed="1" x14ac:dyDescent="0.25">
      <c r="B92" s="126">
        <v>2008</v>
      </c>
      <c r="C92" s="118">
        <v>666766</v>
      </c>
      <c r="D92" s="127">
        <f t="shared" si="22"/>
        <v>1.6823895055007032E-2</v>
      </c>
      <c r="E92" s="118">
        <v>864056</v>
      </c>
      <c r="F92" s="127">
        <f t="shared" si="23"/>
        <v>5.4588505242088026E-2</v>
      </c>
      <c r="G92" s="118">
        <v>1530822</v>
      </c>
      <c r="H92" s="127">
        <f t="shared" si="24"/>
        <v>3.780039374562727E-2</v>
      </c>
      <c r="I92" s="118">
        <v>2209820</v>
      </c>
      <c r="J92" s="127">
        <f t="shared" si="25"/>
        <v>1.9386058183545885E-2</v>
      </c>
      <c r="K92" s="118">
        <v>1807196</v>
      </c>
      <c r="L92" s="127">
        <f t="shared" si="26"/>
        <v>8.3966279570659719E-3</v>
      </c>
      <c r="M92" s="118">
        <v>4017016</v>
      </c>
      <c r="N92" s="127">
        <f t="shared" si="27"/>
        <v>1.4412581191193929E-2</v>
      </c>
      <c r="O92" s="118">
        <v>3118003</v>
      </c>
      <c r="P92" s="127">
        <f t="shared" si="28"/>
        <v>6.9478690219793027E-3</v>
      </c>
      <c r="Q92" s="118">
        <v>2174324</v>
      </c>
      <c r="R92" s="127">
        <f t="shared" si="29"/>
        <v>-3.6525767597872516E-3</v>
      </c>
      <c r="S92" s="118">
        <v>5292327</v>
      </c>
      <c r="T92" s="127">
        <f t="shared" si="30"/>
        <v>2.5655529758368267E-3</v>
      </c>
    </row>
    <row r="93" spans="2:20" ht="15" hidden="1" customHeight="1" outlineLevel="1" x14ac:dyDescent="0.25">
      <c r="B93" s="58" t="s">
        <v>86</v>
      </c>
      <c r="C93" s="116">
        <v>51356</v>
      </c>
      <c r="D93" s="117">
        <f t="shared" si="22"/>
        <v>-9.351502100469522E-2</v>
      </c>
      <c r="E93" s="116">
        <v>78378</v>
      </c>
      <c r="F93" s="117">
        <f t="shared" si="23"/>
        <v>3.0909664860314656E-2</v>
      </c>
      <c r="G93" s="116">
        <v>129734</v>
      </c>
      <c r="H93" s="117">
        <f t="shared" si="24"/>
        <v>-2.2218537555960816E-2</v>
      </c>
      <c r="I93" s="118">
        <v>172247</v>
      </c>
      <c r="J93" s="117">
        <f t="shared" si="25"/>
        <v>-4.9372768263674649E-2</v>
      </c>
      <c r="K93" s="118">
        <v>156133</v>
      </c>
      <c r="L93" s="117">
        <f t="shared" si="26"/>
        <v>-6.2303686932080882E-2</v>
      </c>
      <c r="M93" s="118">
        <v>328380</v>
      </c>
      <c r="N93" s="117">
        <f t="shared" si="27"/>
        <v>-5.5565142364107034E-2</v>
      </c>
      <c r="O93" s="116">
        <v>249378</v>
      </c>
      <c r="P93" s="117">
        <f t="shared" si="28"/>
        <v>-3.0314106402668961E-2</v>
      </c>
      <c r="Q93" s="116">
        <v>188958</v>
      </c>
      <c r="R93" s="117">
        <f t="shared" si="29"/>
        <v>-5.16965356646375E-2</v>
      </c>
      <c r="S93" s="116">
        <v>438336</v>
      </c>
      <c r="T93" s="117">
        <f t="shared" si="30"/>
        <v>-3.96487545817239E-2</v>
      </c>
    </row>
    <row r="94" spans="2:20" ht="15" hidden="1" customHeight="1" outlineLevel="1" x14ac:dyDescent="0.25">
      <c r="B94" s="58" t="s">
        <v>87</v>
      </c>
      <c r="C94" s="116">
        <v>56231</v>
      </c>
      <c r="D94" s="117">
        <f t="shared" si="22"/>
        <v>2.4602000249585032E-3</v>
      </c>
      <c r="E94" s="116">
        <v>75499</v>
      </c>
      <c r="F94" s="117">
        <f t="shared" si="23"/>
        <v>0.13059690317170336</v>
      </c>
      <c r="G94" s="116">
        <v>131730</v>
      </c>
      <c r="H94" s="117">
        <f t="shared" si="24"/>
        <v>7.21000073247553E-2</v>
      </c>
      <c r="I94" s="118">
        <v>185654</v>
      </c>
      <c r="J94" s="117">
        <f t="shared" si="25"/>
        <v>3.6704061290700807E-2</v>
      </c>
      <c r="K94" s="118">
        <v>164710</v>
      </c>
      <c r="L94" s="117">
        <f t="shared" si="26"/>
        <v>0.13215198922218252</v>
      </c>
      <c r="M94" s="118">
        <v>350364</v>
      </c>
      <c r="N94" s="117">
        <f t="shared" si="27"/>
        <v>7.9487929998613538E-2</v>
      </c>
      <c r="O94" s="116">
        <v>263540</v>
      </c>
      <c r="P94" s="117">
        <f t="shared" si="28"/>
        <v>2.4311561109275681E-2</v>
      </c>
      <c r="Q94" s="116">
        <v>193990</v>
      </c>
      <c r="R94" s="117">
        <f t="shared" si="29"/>
        <v>0.10692032045283373</v>
      </c>
      <c r="S94" s="116">
        <v>457530</v>
      </c>
      <c r="T94" s="117">
        <f t="shared" si="30"/>
        <v>5.778234000790694E-2</v>
      </c>
    </row>
    <row r="95" spans="2:20" ht="15" hidden="1" customHeight="1" outlineLevel="1" x14ac:dyDescent="0.25">
      <c r="B95" s="58" t="s">
        <v>88</v>
      </c>
      <c r="C95" s="116">
        <v>59181</v>
      </c>
      <c r="D95" s="117">
        <f t="shared" si="22"/>
        <v>-0.12221711336230556</v>
      </c>
      <c r="E95" s="116">
        <v>73765</v>
      </c>
      <c r="F95" s="117">
        <f t="shared" si="23"/>
        <v>-5.3627557893386357E-2</v>
      </c>
      <c r="G95" s="116">
        <v>132946</v>
      </c>
      <c r="H95" s="117">
        <f t="shared" si="24"/>
        <v>-8.5439511302505378E-2</v>
      </c>
      <c r="I95" s="118">
        <v>199015</v>
      </c>
      <c r="J95" s="117">
        <f t="shared" si="25"/>
        <v>-4.0540149645171275E-2</v>
      </c>
      <c r="K95" s="118">
        <v>158893</v>
      </c>
      <c r="L95" s="117">
        <f t="shared" si="26"/>
        <v>-7.7817308082947845E-2</v>
      </c>
      <c r="M95" s="118">
        <v>357908</v>
      </c>
      <c r="N95" s="117">
        <f t="shared" si="27"/>
        <v>-5.7454736980709686E-2</v>
      </c>
      <c r="O95" s="116">
        <v>275246</v>
      </c>
      <c r="P95" s="117">
        <f t="shared" si="28"/>
        <v>-3.0137526911652279E-2</v>
      </c>
      <c r="Q95" s="116">
        <v>191898</v>
      </c>
      <c r="R95" s="117">
        <f t="shared" si="29"/>
        <v>-5.9397302172378597E-2</v>
      </c>
      <c r="S95" s="116">
        <v>467144</v>
      </c>
      <c r="T95" s="117">
        <f t="shared" si="30"/>
        <v>-4.2374670725582431E-2</v>
      </c>
    </row>
    <row r="96" spans="2:20" ht="15" hidden="1" customHeight="1" outlineLevel="1" x14ac:dyDescent="0.25">
      <c r="B96" s="58" t="s">
        <v>89</v>
      </c>
      <c r="C96" s="116">
        <v>54098</v>
      </c>
      <c r="D96" s="117">
        <f t="shared" si="22"/>
        <v>-8.855342521144316E-2</v>
      </c>
      <c r="E96" s="116">
        <v>55826</v>
      </c>
      <c r="F96" s="117">
        <f t="shared" si="23"/>
        <v>-0.15995545925123389</v>
      </c>
      <c r="G96" s="116">
        <v>109924</v>
      </c>
      <c r="H96" s="117">
        <f t="shared" si="24"/>
        <v>-0.12626977187822908</v>
      </c>
      <c r="I96" s="118">
        <v>175845</v>
      </c>
      <c r="J96" s="117">
        <f t="shared" si="25"/>
        <v>-5.6585046568522257E-2</v>
      </c>
      <c r="K96" s="118">
        <v>125750</v>
      </c>
      <c r="L96" s="117">
        <f t="shared" si="26"/>
        <v>-0.20078047044317759</v>
      </c>
      <c r="M96" s="118">
        <v>301595</v>
      </c>
      <c r="N96" s="117">
        <f t="shared" si="27"/>
        <v>-0.1225893353271289</v>
      </c>
      <c r="O96" s="116">
        <v>253473</v>
      </c>
      <c r="P96" s="117">
        <f t="shared" si="28"/>
        <v>-6.611917367612441E-2</v>
      </c>
      <c r="Q96" s="116">
        <v>156216</v>
      </c>
      <c r="R96" s="117">
        <f t="shared" si="29"/>
        <v>-0.18851782013121599</v>
      </c>
      <c r="S96" s="116">
        <v>409689</v>
      </c>
      <c r="T96" s="117">
        <f t="shared" si="30"/>
        <v>-0.11690873113384459</v>
      </c>
    </row>
    <row r="97" spans="2:20" ht="15" hidden="1" customHeight="1" outlineLevel="1" x14ac:dyDescent="0.25">
      <c r="B97" s="58" t="s">
        <v>90</v>
      </c>
      <c r="C97" s="116">
        <v>61004</v>
      </c>
      <c r="D97" s="117">
        <f t="shared" si="22"/>
        <v>-3.5921424846310668E-2</v>
      </c>
      <c r="E97" s="116">
        <v>77784</v>
      </c>
      <c r="F97" s="117">
        <f t="shared" si="23"/>
        <v>-4.0485530308637441E-2</v>
      </c>
      <c r="G97" s="116">
        <v>138788</v>
      </c>
      <c r="H97" s="117">
        <f t="shared" si="24"/>
        <v>-3.8484720422881646E-2</v>
      </c>
      <c r="I97" s="118">
        <v>205311</v>
      </c>
      <c r="J97" s="117">
        <f t="shared" si="25"/>
        <v>-9.3701900575624553E-3</v>
      </c>
      <c r="K97" s="118">
        <v>182763</v>
      </c>
      <c r="L97" s="117">
        <f t="shared" si="26"/>
        <v>-1.232679795075764E-2</v>
      </c>
      <c r="M97" s="118">
        <v>388074</v>
      </c>
      <c r="N97" s="117">
        <f t="shared" si="27"/>
        <v>-1.0764803197577333E-2</v>
      </c>
      <c r="O97" s="116">
        <v>298880</v>
      </c>
      <c r="P97" s="117">
        <f t="shared" si="28"/>
        <v>-8.9988527623228176E-3</v>
      </c>
      <c r="Q97" s="116">
        <v>229712</v>
      </c>
      <c r="R97" s="117">
        <f t="shared" si="29"/>
        <v>-7.3161772649683599E-3</v>
      </c>
      <c r="S97" s="116">
        <v>528592</v>
      </c>
      <c r="T97" s="117">
        <f t="shared" si="30"/>
        <v>-8.2683081957001248E-3</v>
      </c>
    </row>
    <row r="98" spans="2:20" ht="15" hidden="1" customHeight="1" outlineLevel="1" x14ac:dyDescent="0.25">
      <c r="B98" s="58" t="s">
        <v>91</v>
      </c>
      <c r="C98" s="116">
        <v>57163</v>
      </c>
      <c r="D98" s="117">
        <f t="shared" si="22"/>
        <v>2.1954053812460961E-2</v>
      </c>
      <c r="E98" s="116">
        <v>67951</v>
      </c>
      <c r="F98" s="117">
        <f t="shared" si="23"/>
        <v>-5.280252024700649E-2</v>
      </c>
      <c r="G98" s="116">
        <v>125114</v>
      </c>
      <c r="H98" s="117">
        <f t="shared" si="24"/>
        <v>-2.0051067562698699E-2</v>
      </c>
      <c r="I98" s="118">
        <v>189409</v>
      </c>
      <c r="J98" s="117">
        <f t="shared" si="25"/>
        <v>5.6545469991080566E-3</v>
      </c>
      <c r="K98" s="118">
        <v>149119</v>
      </c>
      <c r="L98" s="117">
        <f t="shared" si="26"/>
        <v>-9.4431860277283564E-2</v>
      </c>
      <c r="M98" s="118">
        <v>338528</v>
      </c>
      <c r="N98" s="117">
        <f t="shared" si="27"/>
        <v>-4.1032483222997462E-2</v>
      </c>
      <c r="O98" s="116">
        <v>275969</v>
      </c>
      <c r="P98" s="117">
        <f t="shared" si="28"/>
        <v>-1.1529865180451848E-2</v>
      </c>
      <c r="Q98" s="116">
        <v>190210</v>
      </c>
      <c r="R98" s="117">
        <f t="shared" si="29"/>
        <v>-8.0924632050947576E-2</v>
      </c>
      <c r="S98" s="116">
        <v>466179</v>
      </c>
      <c r="T98" s="117">
        <f t="shared" si="30"/>
        <v>-4.1072023630761123E-2</v>
      </c>
    </row>
    <row r="99" spans="2:20" ht="15" hidden="1" customHeight="1" outlineLevel="1" x14ac:dyDescent="0.25">
      <c r="B99" s="58" t="s">
        <v>92</v>
      </c>
      <c r="C99" s="116">
        <v>52481</v>
      </c>
      <c r="D99" s="117">
        <f t="shared" si="22"/>
        <v>4.2672892188755362E-3</v>
      </c>
      <c r="E99" s="116">
        <v>59091</v>
      </c>
      <c r="F99" s="117">
        <f t="shared" si="23"/>
        <v>-5.1447926030563806E-2</v>
      </c>
      <c r="G99" s="116">
        <v>111572</v>
      </c>
      <c r="H99" s="117">
        <f t="shared" si="24"/>
        <v>-2.6031391308902307E-2</v>
      </c>
      <c r="I99" s="118">
        <v>172891</v>
      </c>
      <c r="J99" s="117">
        <f t="shared" si="25"/>
        <v>8.6871798462095917E-3</v>
      </c>
      <c r="K99" s="118">
        <v>130737</v>
      </c>
      <c r="L99" s="117">
        <f t="shared" si="26"/>
        <v>-9.778685639755158E-2</v>
      </c>
      <c r="M99" s="118">
        <v>303628</v>
      </c>
      <c r="N99" s="117">
        <f t="shared" si="27"/>
        <v>-4.0090544372749393E-2</v>
      </c>
      <c r="O99" s="116">
        <v>246945</v>
      </c>
      <c r="P99" s="117">
        <f t="shared" si="28"/>
        <v>-3.1043865102496904E-3</v>
      </c>
      <c r="Q99" s="116">
        <v>164538</v>
      </c>
      <c r="R99" s="117">
        <f t="shared" si="29"/>
        <v>-7.2528959161241247E-2</v>
      </c>
      <c r="S99" s="116">
        <v>411483</v>
      </c>
      <c r="T99" s="117">
        <f t="shared" si="30"/>
        <v>-3.2075724679442752E-2</v>
      </c>
    </row>
    <row r="100" spans="2:20" ht="15" hidden="1" customHeight="1" outlineLevel="1" x14ac:dyDescent="0.25">
      <c r="B100" s="58" t="s">
        <v>93</v>
      </c>
      <c r="C100" s="116">
        <v>45996</v>
      </c>
      <c r="D100" s="117">
        <f t="shared" si="22"/>
        <v>-8.5675664930624618E-2</v>
      </c>
      <c r="E100" s="116">
        <v>51455</v>
      </c>
      <c r="F100" s="117">
        <f t="shared" si="23"/>
        <v>-2.3216523026690417E-2</v>
      </c>
      <c r="G100" s="116">
        <v>97451</v>
      </c>
      <c r="H100" s="117">
        <f t="shared" si="24"/>
        <v>-5.3726792511458066E-2</v>
      </c>
      <c r="I100" s="118">
        <v>146657</v>
      </c>
      <c r="J100" s="117">
        <f t="shared" si="25"/>
        <v>-9.2519599774764982E-2</v>
      </c>
      <c r="K100" s="118">
        <v>105750</v>
      </c>
      <c r="L100" s="117">
        <f t="shared" si="26"/>
        <v>-0.10687893247751357</v>
      </c>
      <c r="M100" s="118">
        <v>252407</v>
      </c>
      <c r="N100" s="117">
        <f t="shared" si="27"/>
        <v>-9.8591498996478788E-2</v>
      </c>
      <c r="O100" s="116">
        <v>210524</v>
      </c>
      <c r="P100" s="117">
        <f t="shared" si="28"/>
        <v>-9.2565054159716165E-2</v>
      </c>
      <c r="Q100" s="116">
        <v>131029</v>
      </c>
      <c r="R100" s="117">
        <f t="shared" si="29"/>
        <v>-9.2590668910449536E-2</v>
      </c>
      <c r="S100" s="116">
        <v>341553</v>
      </c>
      <c r="T100" s="117">
        <f t="shared" si="30"/>
        <v>-9.2574880844212726E-2</v>
      </c>
    </row>
    <row r="101" spans="2:20" ht="15" hidden="1" customHeight="1" outlineLevel="1" x14ac:dyDescent="0.25">
      <c r="B101" s="58" t="s">
        <v>94</v>
      </c>
      <c r="C101" s="116">
        <v>52574</v>
      </c>
      <c r="D101" s="117">
        <f t="shared" si="22"/>
        <v>-0.1320698649585631</v>
      </c>
      <c r="E101" s="116">
        <v>61332</v>
      </c>
      <c r="F101" s="117">
        <f t="shared" si="23"/>
        <v>-0.14862782659392826</v>
      </c>
      <c r="G101" s="116">
        <v>113906</v>
      </c>
      <c r="H101" s="117">
        <f t="shared" si="24"/>
        <v>-0.14106460150965594</v>
      </c>
      <c r="I101" s="118">
        <v>185806</v>
      </c>
      <c r="J101" s="117">
        <f t="shared" si="25"/>
        <v>-8.2511999051926743E-2</v>
      </c>
      <c r="K101" s="118">
        <v>141097</v>
      </c>
      <c r="L101" s="117">
        <f t="shared" si="26"/>
        <v>-0.1153571249435722</v>
      </c>
      <c r="M101" s="118">
        <v>326903</v>
      </c>
      <c r="N101" s="117">
        <f t="shared" si="27"/>
        <v>-9.698297294012348E-2</v>
      </c>
      <c r="O101" s="116">
        <v>265819</v>
      </c>
      <c r="P101" s="117">
        <f t="shared" si="28"/>
        <v>-5.3758885950142554E-2</v>
      </c>
      <c r="Q101" s="116">
        <v>172418</v>
      </c>
      <c r="R101" s="117">
        <f t="shared" si="29"/>
        <v>-0.11880570774388743</v>
      </c>
      <c r="S101" s="116">
        <v>438237</v>
      </c>
      <c r="T101" s="117">
        <f t="shared" si="30"/>
        <v>-8.0464135463768294E-2</v>
      </c>
    </row>
    <row r="102" spans="2:20" ht="15" hidden="1" customHeight="1" outlineLevel="1" x14ac:dyDescent="0.25">
      <c r="B102" s="58" t="s">
        <v>95</v>
      </c>
      <c r="C102" s="116">
        <v>60209</v>
      </c>
      <c r="D102" s="117">
        <f t="shared" si="22"/>
        <v>7.1792224437482233E-2</v>
      </c>
      <c r="E102" s="116">
        <v>78030</v>
      </c>
      <c r="F102" s="117">
        <f t="shared" si="23"/>
        <v>-9.3567102974595473E-3</v>
      </c>
      <c r="G102" s="116">
        <v>138239</v>
      </c>
      <c r="H102" s="117">
        <f t="shared" si="24"/>
        <v>2.4425127646487743E-2</v>
      </c>
      <c r="I102" s="118">
        <v>195453</v>
      </c>
      <c r="J102" s="117">
        <f t="shared" si="25"/>
        <v>5.0004029117086235E-2</v>
      </c>
      <c r="K102" s="118">
        <v>177874</v>
      </c>
      <c r="L102" s="117">
        <f t="shared" si="26"/>
        <v>3.1470538774232004E-2</v>
      </c>
      <c r="M102" s="118">
        <v>373327</v>
      </c>
      <c r="N102" s="117">
        <f t="shared" si="27"/>
        <v>4.1091268070676534E-2</v>
      </c>
      <c r="O102" s="116">
        <v>278031</v>
      </c>
      <c r="P102" s="117">
        <f t="shared" si="28"/>
        <v>5.3518853232388697E-2</v>
      </c>
      <c r="Q102" s="116">
        <v>210998</v>
      </c>
      <c r="R102" s="117">
        <f t="shared" si="29"/>
        <v>2.5113079303693775E-2</v>
      </c>
      <c r="S102" s="116">
        <v>489029</v>
      </c>
      <c r="T102" s="117">
        <f t="shared" si="30"/>
        <v>4.1072006403596983E-2</v>
      </c>
    </row>
    <row r="103" spans="2:20" ht="15" hidden="1" customHeight="1" outlineLevel="1" x14ac:dyDescent="0.25">
      <c r="B103" s="58" t="s">
        <v>96</v>
      </c>
      <c r="C103" s="116">
        <v>51122</v>
      </c>
      <c r="D103" s="117">
        <f t="shared" si="22"/>
        <v>5.6436114153458394E-2</v>
      </c>
      <c r="E103" s="116">
        <v>73548</v>
      </c>
      <c r="F103" s="117">
        <f t="shared" si="23"/>
        <v>4.3263638684785333E-2</v>
      </c>
      <c r="G103" s="116">
        <v>124670</v>
      </c>
      <c r="H103" s="117">
        <f t="shared" si="24"/>
        <v>4.8625188200758673E-2</v>
      </c>
      <c r="I103" s="118">
        <v>171025</v>
      </c>
      <c r="J103" s="117">
        <f t="shared" si="25"/>
        <v>3.8548188271586126E-2</v>
      </c>
      <c r="K103" s="118">
        <v>155321</v>
      </c>
      <c r="L103" s="117">
        <f t="shared" si="26"/>
        <v>-1.1946640881939419E-2</v>
      </c>
      <c r="M103" s="118">
        <v>326346</v>
      </c>
      <c r="N103" s="117">
        <f t="shared" si="27"/>
        <v>1.3887335495656794E-2</v>
      </c>
      <c r="O103" s="116">
        <v>242636</v>
      </c>
      <c r="P103" s="117">
        <f t="shared" si="28"/>
        <v>2.6830754646714361E-2</v>
      </c>
      <c r="Q103" s="116">
        <v>181250</v>
      </c>
      <c r="R103" s="117">
        <f t="shared" si="29"/>
        <v>-2.1946178709994268E-2</v>
      </c>
      <c r="S103" s="116">
        <v>423886</v>
      </c>
      <c r="T103" s="117">
        <f t="shared" si="30"/>
        <v>5.3911999867177762E-3</v>
      </c>
    </row>
    <row r="104" spans="2:20" ht="15" hidden="1" customHeight="1" outlineLevel="1" x14ac:dyDescent="0.25">
      <c r="B104" s="58" t="s">
        <v>97</v>
      </c>
      <c r="C104" s="116">
        <v>54319</v>
      </c>
      <c r="D104" s="117">
        <f t="shared" si="22"/>
        <v>3.0623280523669472E-2</v>
      </c>
      <c r="E104" s="116">
        <v>66671</v>
      </c>
      <c r="F104" s="117">
        <f t="shared" si="23"/>
        <v>-0.13491806043934651</v>
      </c>
      <c r="G104" s="116">
        <v>120990</v>
      </c>
      <c r="H104" s="117">
        <f t="shared" si="24"/>
        <v>-6.7686901844745462E-2</v>
      </c>
      <c r="I104" s="118">
        <v>168482</v>
      </c>
      <c r="J104" s="117">
        <f t="shared" si="25"/>
        <v>-7.5925805938588109E-3</v>
      </c>
      <c r="K104" s="118">
        <v>144001</v>
      </c>
      <c r="L104" s="117">
        <f t="shared" si="26"/>
        <v>-9.6055943704763891E-2</v>
      </c>
      <c r="M104" s="118">
        <v>312483</v>
      </c>
      <c r="N104" s="117">
        <f t="shared" si="27"/>
        <v>-5.0417231382606897E-2</v>
      </c>
      <c r="O104" s="116">
        <v>236048</v>
      </c>
      <c r="P104" s="117">
        <f t="shared" si="28"/>
        <v>1.0847268912061336E-2</v>
      </c>
      <c r="Q104" s="116">
        <v>171078</v>
      </c>
      <c r="R104" s="117">
        <f t="shared" si="29"/>
        <v>-9.0934210456398046E-2</v>
      </c>
      <c r="S104" s="116">
        <v>407126</v>
      </c>
      <c r="T104" s="117">
        <f t="shared" si="30"/>
        <v>-3.4573850028218667E-2</v>
      </c>
    </row>
    <row r="105" spans="2:20" collapsed="1" x14ac:dyDescent="0.25">
      <c r="B105" s="126">
        <v>2007</v>
      </c>
      <c r="C105" s="118">
        <v>655734</v>
      </c>
      <c r="D105" s="127">
        <f t="shared" si="22"/>
        <v>-3.4469862061654033E-2</v>
      </c>
      <c r="E105" s="118">
        <v>819330</v>
      </c>
      <c r="F105" s="127">
        <f t="shared" si="23"/>
        <v>-3.9876534963596777E-2</v>
      </c>
      <c r="G105" s="118">
        <v>1475064</v>
      </c>
      <c r="H105" s="127">
        <f t="shared" si="24"/>
        <v>-3.7480513904377344E-2</v>
      </c>
      <c r="I105" s="118">
        <v>2167795</v>
      </c>
      <c r="J105" s="127">
        <f t="shared" si="25"/>
        <v>-1.7232695335539283E-2</v>
      </c>
      <c r="K105" s="118">
        <v>1792148</v>
      </c>
      <c r="L105" s="127">
        <f t="shared" si="26"/>
        <v>-5.8302151801557733E-2</v>
      </c>
      <c r="M105" s="118">
        <v>3959943</v>
      </c>
      <c r="N105" s="127">
        <f t="shared" si="27"/>
        <v>-3.6254627139557738E-2</v>
      </c>
      <c r="O105" s="118">
        <v>3096489</v>
      </c>
      <c r="P105" s="127">
        <f t="shared" si="28"/>
        <v>-1.5365629285829852E-2</v>
      </c>
      <c r="Q105" s="118">
        <v>2182295</v>
      </c>
      <c r="R105" s="127">
        <f t="shared" si="29"/>
        <v>-5.3727730701820575E-2</v>
      </c>
      <c r="S105" s="118">
        <v>5278784</v>
      </c>
      <c r="T105" s="127">
        <f t="shared" si="30"/>
        <v>-3.1595778619496917E-2</v>
      </c>
    </row>
    <row r="106" spans="2:20" ht="15" hidden="1" customHeight="1" outlineLevel="1" x14ac:dyDescent="0.25">
      <c r="B106" s="58" t="s">
        <v>86</v>
      </c>
      <c r="C106" s="116">
        <v>56654</v>
      </c>
      <c r="D106" s="128"/>
      <c r="E106" s="116">
        <v>76028</v>
      </c>
      <c r="F106" s="128"/>
      <c r="G106" s="116">
        <v>132682</v>
      </c>
      <c r="H106" s="128"/>
      <c r="I106" s="118">
        <v>181193</v>
      </c>
      <c r="J106" s="128"/>
      <c r="K106" s="118">
        <v>166507</v>
      </c>
      <c r="L106" s="128"/>
      <c r="M106" s="118">
        <v>347700</v>
      </c>
      <c r="N106" s="128"/>
      <c r="O106" s="116">
        <v>257174</v>
      </c>
      <c r="P106" s="128"/>
      <c r="Q106" s="116">
        <v>199259</v>
      </c>
      <c r="R106" s="128"/>
      <c r="S106" s="116">
        <v>456433</v>
      </c>
      <c r="T106" s="128"/>
    </row>
    <row r="107" spans="2:20" ht="15" hidden="1" customHeight="1" outlineLevel="1" x14ac:dyDescent="0.25">
      <c r="B107" s="58" t="s">
        <v>87</v>
      </c>
      <c r="C107" s="116">
        <v>56093</v>
      </c>
      <c r="D107" s="128"/>
      <c r="E107" s="116">
        <v>66778</v>
      </c>
      <c r="F107" s="128"/>
      <c r="G107" s="116">
        <v>122871</v>
      </c>
      <c r="H107" s="128"/>
      <c r="I107" s="118">
        <v>179081</v>
      </c>
      <c r="J107" s="128"/>
      <c r="K107" s="118">
        <v>145484</v>
      </c>
      <c r="L107" s="128"/>
      <c r="M107" s="118">
        <v>324565</v>
      </c>
      <c r="N107" s="128"/>
      <c r="O107" s="116">
        <v>257285</v>
      </c>
      <c r="P107" s="128"/>
      <c r="Q107" s="116">
        <v>175252</v>
      </c>
      <c r="R107" s="128"/>
      <c r="S107" s="116">
        <v>432537</v>
      </c>
      <c r="T107" s="128"/>
    </row>
    <row r="108" spans="2:20" ht="15" hidden="1" customHeight="1" outlineLevel="1" x14ac:dyDescent="0.25">
      <c r="B108" s="58" t="s">
        <v>88</v>
      </c>
      <c r="C108" s="116">
        <v>67421</v>
      </c>
      <c r="D108" s="128"/>
      <c r="E108" s="116">
        <v>77945</v>
      </c>
      <c r="F108" s="128"/>
      <c r="G108" s="116">
        <v>145366</v>
      </c>
      <c r="H108" s="128"/>
      <c r="I108" s="118">
        <v>207424</v>
      </c>
      <c r="J108" s="128"/>
      <c r="K108" s="118">
        <v>172301</v>
      </c>
      <c r="L108" s="128"/>
      <c r="M108" s="118">
        <v>379725</v>
      </c>
      <c r="N108" s="128"/>
      <c r="O108" s="116">
        <v>283799</v>
      </c>
      <c r="P108" s="128"/>
      <c r="Q108" s="116">
        <v>204016</v>
      </c>
      <c r="R108" s="128"/>
      <c r="S108" s="116">
        <v>487815</v>
      </c>
      <c r="T108" s="128"/>
    </row>
    <row r="109" spans="2:20" ht="15" hidden="1" customHeight="1" outlineLevel="1" x14ac:dyDescent="0.25">
      <c r="B109" s="58" t="s">
        <v>89</v>
      </c>
      <c r="C109" s="116">
        <v>59354</v>
      </c>
      <c r="D109" s="128"/>
      <c r="E109" s="116">
        <v>66456</v>
      </c>
      <c r="F109" s="128"/>
      <c r="G109" s="116">
        <v>125810</v>
      </c>
      <c r="H109" s="128"/>
      <c r="I109" s="118">
        <v>186392</v>
      </c>
      <c r="J109" s="128"/>
      <c r="K109" s="118">
        <v>157341</v>
      </c>
      <c r="L109" s="128"/>
      <c r="M109" s="118">
        <v>343733</v>
      </c>
      <c r="N109" s="128"/>
      <c r="O109" s="116">
        <v>271419</v>
      </c>
      <c r="P109" s="128"/>
      <c r="Q109" s="116">
        <v>192507</v>
      </c>
      <c r="R109" s="128"/>
      <c r="S109" s="116">
        <v>463926</v>
      </c>
      <c r="T109" s="128"/>
    </row>
    <row r="110" spans="2:20" ht="15" hidden="1" customHeight="1" outlineLevel="1" x14ac:dyDescent="0.25">
      <c r="B110" s="58" t="s">
        <v>90</v>
      </c>
      <c r="C110" s="116">
        <v>63277</v>
      </c>
      <c r="D110" s="128"/>
      <c r="E110" s="116">
        <v>81066</v>
      </c>
      <c r="F110" s="128"/>
      <c r="G110" s="116">
        <v>144343</v>
      </c>
      <c r="H110" s="128"/>
      <c r="I110" s="118">
        <v>207253</v>
      </c>
      <c r="J110" s="128"/>
      <c r="K110" s="118">
        <v>185044</v>
      </c>
      <c r="L110" s="128"/>
      <c r="M110" s="118">
        <v>392297</v>
      </c>
      <c r="N110" s="128"/>
      <c r="O110" s="116">
        <v>301594</v>
      </c>
      <c r="P110" s="128"/>
      <c r="Q110" s="116">
        <v>231405</v>
      </c>
      <c r="R110" s="128"/>
      <c r="S110" s="116">
        <v>532999</v>
      </c>
      <c r="T110" s="128"/>
    </row>
    <row r="111" spans="2:20" ht="15" hidden="1" customHeight="1" outlineLevel="1" x14ac:dyDescent="0.25">
      <c r="B111" s="58" t="s">
        <v>91</v>
      </c>
      <c r="C111" s="116">
        <v>55935</v>
      </c>
      <c r="D111" s="128"/>
      <c r="E111" s="116">
        <v>71739</v>
      </c>
      <c r="F111" s="128"/>
      <c r="G111" s="116">
        <v>127674</v>
      </c>
      <c r="H111" s="128"/>
      <c r="I111" s="118">
        <v>188344</v>
      </c>
      <c r="J111" s="128"/>
      <c r="K111" s="118">
        <v>164669</v>
      </c>
      <c r="L111" s="128"/>
      <c r="M111" s="118">
        <v>353013</v>
      </c>
      <c r="N111" s="128"/>
      <c r="O111" s="116">
        <v>279188</v>
      </c>
      <c r="P111" s="128"/>
      <c r="Q111" s="116">
        <v>206958</v>
      </c>
      <c r="R111" s="128"/>
      <c r="S111" s="116">
        <v>486146</v>
      </c>
      <c r="T111" s="128"/>
    </row>
    <row r="112" spans="2:20" ht="15" hidden="1" customHeight="1" outlineLevel="1" x14ac:dyDescent="0.25">
      <c r="B112" s="58" t="s">
        <v>92</v>
      </c>
      <c r="C112" s="116">
        <v>52258</v>
      </c>
      <c r="D112" s="128"/>
      <c r="E112" s="116">
        <v>62296</v>
      </c>
      <c r="F112" s="128"/>
      <c r="G112" s="116">
        <v>114554</v>
      </c>
      <c r="H112" s="128"/>
      <c r="I112" s="118">
        <v>171402</v>
      </c>
      <c r="J112" s="128"/>
      <c r="K112" s="118">
        <v>144907</v>
      </c>
      <c r="L112" s="128"/>
      <c r="M112" s="118">
        <v>316309</v>
      </c>
      <c r="N112" s="128"/>
      <c r="O112" s="116">
        <v>247714</v>
      </c>
      <c r="P112" s="128"/>
      <c r="Q112" s="116">
        <v>177405</v>
      </c>
      <c r="R112" s="128"/>
      <c r="S112" s="116">
        <v>425119</v>
      </c>
      <c r="T112" s="128"/>
    </row>
    <row r="113" spans="2:20" ht="15" hidden="1" customHeight="1" outlineLevel="1" x14ac:dyDescent="0.25">
      <c r="B113" s="58" t="s">
        <v>93</v>
      </c>
      <c r="C113" s="116">
        <v>50306</v>
      </c>
      <c r="D113" s="128"/>
      <c r="E113" s="116">
        <v>52678</v>
      </c>
      <c r="F113" s="128"/>
      <c r="G113" s="116">
        <v>102984</v>
      </c>
      <c r="H113" s="128"/>
      <c r="I113" s="118">
        <v>161609</v>
      </c>
      <c r="J113" s="128"/>
      <c r="K113" s="118">
        <v>118405</v>
      </c>
      <c r="L113" s="128"/>
      <c r="M113" s="118">
        <v>280014</v>
      </c>
      <c r="N113" s="128"/>
      <c r="O113" s="116">
        <v>231999</v>
      </c>
      <c r="P113" s="128"/>
      <c r="Q113" s="116">
        <v>144399</v>
      </c>
      <c r="R113" s="128"/>
      <c r="S113" s="116">
        <v>376398</v>
      </c>
      <c r="T113" s="128"/>
    </row>
    <row r="114" spans="2:20" ht="15" hidden="1" customHeight="1" outlineLevel="1" x14ac:dyDescent="0.25">
      <c r="B114" s="58" t="s">
        <v>94</v>
      </c>
      <c r="C114" s="116">
        <v>60574</v>
      </c>
      <c r="D114" s="128"/>
      <c r="E114" s="116">
        <v>72039</v>
      </c>
      <c r="F114" s="128"/>
      <c r="G114" s="116">
        <v>132613</v>
      </c>
      <c r="H114" s="128"/>
      <c r="I114" s="118">
        <v>202516</v>
      </c>
      <c r="J114" s="128"/>
      <c r="K114" s="118">
        <v>159496</v>
      </c>
      <c r="L114" s="128"/>
      <c r="M114" s="118">
        <v>362012</v>
      </c>
      <c r="N114" s="128"/>
      <c r="O114" s="116">
        <v>280921</v>
      </c>
      <c r="P114" s="128"/>
      <c r="Q114" s="116">
        <v>195664</v>
      </c>
      <c r="R114" s="128"/>
      <c r="S114" s="116">
        <v>476585</v>
      </c>
      <c r="T114" s="128"/>
    </row>
    <row r="115" spans="2:20" ht="15" hidden="1" customHeight="1" outlineLevel="1" x14ac:dyDescent="0.25">
      <c r="B115" s="58" t="s">
        <v>95</v>
      </c>
      <c r="C115" s="116">
        <v>56176</v>
      </c>
      <c r="D115" s="128"/>
      <c r="E115" s="116">
        <v>78767</v>
      </c>
      <c r="F115" s="128"/>
      <c r="G115" s="116">
        <v>134943</v>
      </c>
      <c r="H115" s="128"/>
      <c r="I115" s="118">
        <v>186145</v>
      </c>
      <c r="J115" s="128"/>
      <c r="K115" s="118">
        <v>172447</v>
      </c>
      <c r="L115" s="128"/>
      <c r="M115" s="118">
        <v>358592</v>
      </c>
      <c r="N115" s="128"/>
      <c r="O115" s="116">
        <v>263907</v>
      </c>
      <c r="P115" s="128"/>
      <c r="Q115" s="116">
        <v>205829</v>
      </c>
      <c r="R115" s="128"/>
      <c r="S115" s="116">
        <v>469736</v>
      </c>
      <c r="T115" s="128"/>
    </row>
    <row r="116" spans="2:20" ht="15" hidden="1" customHeight="1" outlineLevel="1" x14ac:dyDescent="0.25">
      <c r="B116" s="58" t="s">
        <v>96</v>
      </c>
      <c r="C116" s="116">
        <v>48391</v>
      </c>
      <c r="D116" s="128"/>
      <c r="E116" s="116">
        <v>70498</v>
      </c>
      <c r="F116" s="128"/>
      <c r="G116" s="116">
        <v>118889</v>
      </c>
      <c r="H116" s="128"/>
      <c r="I116" s="118">
        <v>164677</v>
      </c>
      <c r="J116" s="128"/>
      <c r="K116" s="118">
        <v>157199</v>
      </c>
      <c r="L116" s="128"/>
      <c r="M116" s="118">
        <v>321876</v>
      </c>
      <c r="N116" s="128"/>
      <c r="O116" s="116">
        <v>236296</v>
      </c>
      <c r="P116" s="128"/>
      <c r="Q116" s="116">
        <v>185317</v>
      </c>
      <c r="R116" s="128"/>
      <c r="S116" s="116">
        <v>421613</v>
      </c>
      <c r="T116" s="128"/>
    </row>
    <row r="117" spans="2:20" ht="15" hidden="1" customHeight="1" outlineLevel="1" x14ac:dyDescent="0.25">
      <c r="B117" s="58" t="s">
        <v>97</v>
      </c>
      <c r="C117" s="116">
        <v>52705</v>
      </c>
      <c r="D117" s="128"/>
      <c r="E117" s="116">
        <v>77069</v>
      </c>
      <c r="F117" s="128"/>
      <c r="G117" s="116">
        <v>129774</v>
      </c>
      <c r="H117" s="128"/>
      <c r="I117" s="118">
        <v>169771</v>
      </c>
      <c r="J117" s="128"/>
      <c r="K117" s="118">
        <v>159303</v>
      </c>
      <c r="L117" s="128"/>
      <c r="M117" s="118">
        <v>329074</v>
      </c>
      <c r="N117" s="128"/>
      <c r="O117" s="116">
        <v>233515</v>
      </c>
      <c r="P117" s="128"/>
      <c r="Q117" s="116">
        <v>188191</v>
      </c>
      <c r="R117" s="128"/>
      <c r="S117" s="116">
        <v>421706</v>
      </c>
      <c r="T117" s="128"/>
    </row>
    <row r="118" spans="2:20" collapsed="1" x14ac:dyDescent="0.25">
      <c r="B118" s="126">
        <v>2006</v>
      </c>
      <c r="C118" s="118">
        <v>679144</v>
      </c>
      <c r="D118" s="118"/>
      <c r="E118" s="118">
        <v>853359</v>
      </c>
      <c r="F118" s="118"/>
      <c r="G118" s="118">
        <v>1532503</v>
      </c>
      <c r="H118" s="118"/>
      <c r="I118" s="118">
        <v>2205807</v>
      </c>
      <c r="J118" s="118"/>
      <c r="K118" s="118">
        <v>1903103</v>
      </c>
      <c r="L118" s="118"/>
      <c r="M118" s="118">
        <v>4108910</v>
      </c>
      <c r="N118" s="118"/>
      <c r="O118" s="118">
        <v>3144811</v>
      </c>
      <c r="P118" s="118"/>
      <c r="Q118" s="118">
        <v>2306202</v>
      </c>
      <c r="R118" s="118"/>
      <c r="S118" s="118">
        <v>5451013</v>
      </c>
      <c r="T118" s="118"/>
    </row>
    <row r="119" spans="2:20" ht="15" customHeight="1" x14ac:dyDescent="0.25">
      <c r="B119" s="378" t="s">
        <v>130</v>
      </c>
      <c r="C119" s="378"/>
      <c r="D119" s="378"/>
      <c r="E119" s="378"/>
      <c r="F119" s="378"/>
      <c r="G119" s="378"/>
      <c r="H119" s="378"/>
      <c r="I119" s="378"/>
      <c r="J119" s="378"/>
      <c r="K119" s="378"/>
      <c r="L119" s="378"/>
      <c r="M119" s="378"/>
      <c r="N119" s="378"/>
      <c r="O119" s="378"/>
      <c r="P119" s="378"/>
      <c r="Q119" s="378"/>
      <c r="R119" s="378"/>
      <c r="S119" s="378"/>
      <c r="T119" s="129"/>
    </row>
  </sheetData>
  <mergeCells count="6">
    <mergeCell ref="B119:S119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74" t="s">
        <v>143</v>
      </c>
      <c r="C5" s="374"/>
      <c r="D5" s="374"/>
      <c r="E5" s="374"/>
      <c r="F5" s="374"/>
      <c r="G5" s="374"/>
      <c r="H5" s="374"/>
      <c r="I5" s="374"/>
      <c r="J5" s="374"/>
      <c r="K5" s="374"/>
    </row>
    <row r="6" spans="2:11" s="130" customFormat="1" ht="15" customHeight="1" x14ac:dyDescent="0.25">
      <c r="B6" s="375"/>
      <c r="C6" s="375" t="s">
        <v>71</v>
      </c>
      <c r="D6" s="375"/>
      <c r="E6" s="375"/>
      <c r="F6" s="379" t="s">
        <v>137</v>
      </c>
      <c r="G6" s="379"/>
      <c r="H6" s="379"/>
      <c r="I6" s="375" t="s">
        <v>138</v>
      </c>
      <c r="J6" s="375"/>
      <c r="K6" s="375"/>
    </row>
    <row r="7" spans="2:11" s="130" customFormat="1" ht="15" customHeight="1" x14ac:dyDescent="0.25">
      <c r="B7" s="375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83</v>
      </c>
    </row>
    <row r="8" spans="2:11" x14ac:dyDescent="0.25">
      <c r="B8" s="58" t="s">
        <v>92</v>
      </c>
      <c r="C8" s="133">
        <f>IFERROR('Tablas turistas zona y tip.'!C8/'Tablas turistas zona y tip.'!C21-1,"-")</f>
        <v>5.1271534044298628E-2</v>
      </c>
      <c r="D8" s="133">
        <f>IFERROR('Tablas turistas zona y tip.'!E8/'Tablas turistas zona y tip.'!E21-1,"-")</f>
        <v>1.350352828167134E-2</v>
      </c>
      <c r="E8" s="133">
        <f>IFERROR('Tablas turistas zona y tip.'!G8/'Tablas turistas zona y tip.'!G21-1,"-")</f>
        <v>3.2719947735191601E-2</v>
      </c>
      <c r="F8" s="134">
        <f>IFERROR('Tablas turistas zona y tip.'!I8/'Tablas turistas zona y tip.'!I21-1,"-")</f>
        <v>4.3984827060843168E-2</v>
      </c>
      <c r="G8" s="134">
        <f>IFERROR('Tablas turistas zona y tip.'!K8/'Tablas turistas zona y tip.'!K21-1,"-")</f>
        <v>-9.9532421096060197E-3</v>
      </c>
      <c r="H8" s="134">
        <f>IFERROR('Tablas turistas zona y tip.'!M8/'Tablas turistas zona y tip.'!M21-1,"-")</f>
        <v>2.3610312953529444E-2</v>
      </c>
      <c r="I8" s="133">
        <f>IFERROR('Tablas turistas zona y tip.'!O8/'Tablas turistas zona y tip.'!O21-1,"-")</f>
        <v>3.447830527975948E-2</v>
      </c>
      <c r="J8" s="133">
        <f>IFERROR('Tablas turistas zona y tip.'!Q8/'Tablas turistas zona y tip.'!Q21-1,"-")</f>
        <v>-1.5365430009353087E-3</v>
      </c>
      <c r="K8" s="133">
        <f>IFERROR('Tablas turistas zona y tip.'!S8/'Tablas turistas zona y tip.'!S21-1,"-")</f>
        <v>2.2045351462301577E-2</v>
      </c>
    </row>
    <row r="9" spans="2:11" x14ac:dyDescent="0.25">
      <c r="B9" s="58" t="s">
        <v>93</v>
      </c>
      <c r="C9" s="133">
        <f>IFERROR('Tablas turistas zona y tip.'!C9/'Tablas turistas zona y tip.'!C22-1,"-")</f>
        <v>5.6562029632047484E-2</v>
      </c>
      <c r="D9" s="133">
        <f>IFERROR('Tablas turistas zona y tip.'!E9/'Tablas turistas zona y tip.'!E22-1,"-")</f>
        <v>4.6066619418851928E-2</v>
      </c>
      <c r="E9" s="133">
        <f>IFERROR('Tablas turistas zona y tip.'!G9/'Tablas turistas zona y tip.'!G22-1,"-")</f>
        <v>5.1529653857408597E-2</v>
      </c>
      <c r="F9" s="134">
        <f>IFERROR('Tablas turistas zona y tip.'!I9/'Tablas turistas zona y tip.'!I22-1,"-")</f>
        <v>9.499319640427295E-2</v>
      </c>
      <c r="G9" s="134">
        <f>IFERROR('Tablas turistas zona y tip.'!K9/'Tablas turistas zona y tip.'!K22-1,"-")</f>
        <v>2.4895220621301339E-2</v>
      </c>
      <c r="H9" s="134">
        <f>IFERROR('Tablas turistas zona y tip.'!M9/'Tablas turistas zona y tip.'!M22-1,"-")</f>
        <v>6.8826128412768695E-2</v>
      </c>
      <c r="I9" s="133">
        <f>IFERROR('Tablas turistas zona y tip.'!O9/'Tablas turistas zona y tip.'!O22-1,"-")</f>
        <v>8.5212015365630611E-2</v>
      </c>
      <c r="J9" s="133">
        <f>IFERROR('Tablas turistas zona y tip.'!Q9/'Tablas turistas zona y tip.'!Q22-1,"-")</f>
        <v>3.747955732681274E-2</v>
      </c>
      <c r="K9" s="133">
        <f>IFERROR('Tablas turistas zona y tip.'!S9/'Tablas turistas zona y tip.'!S22-1,"-")</f>
        <v>6.8956940437922221E-2</v>
      </c>
    </row>
    <row r="10" spans="2:11" x14ac:dyDescent="0.25">
      <c r="B10" s="58" t="s">
        <v>94</v>
      </c>
      <c r="C10" s="133">
        <f>IFERROR('Tablas turistas zona y tip.'!C10/'Tablas turistas zona y tip.'!C23-1,"-")</f>
        <v>0.21599105597230239</v>
      </c>
      <c r="D10" s="133">
        <f>IFERROR('Tablas turistas zona y tip.'!E10/'Tablas turistas zona y tip.'!E23-1,"-")</f>
        <v>0.16586761944692574</v>
      </c>
      <c r="E10" s="133">
        <f>IFERROR('Tablas turistas zona y tip.'!G10/'Tablas turistas zona y tip.'!G23-1,"-")</f>
        <v>0.19106542293292716</v>
      </c>
      <c r="F10" s="134">
        <f>IFERROR('Tablas turistas zona y tip.'!I10/'Tablas turistas zona y tip.'!I23-1,"-")</f>
        <v>0.15280712227788307</v>
      </c>
      <c r="G10" s="134">
        <f>IFERROR('Tablas turistas zona y tip.'!K10/'Tablas turistas zona y tip.'!K23-1,"-")</f>
        <v>0.11590881678928966</v>
      </c>
      <c r="H10" s="134">
        <f>IFERROR('Tablas turistas zona y tip.'!M10/'Tablas turistas zona y tip.'!M23-1,"-")</f>
        <v>0.13893342921651142</v>
      </c>
      <c r="I10" s="133">
        <f>IFERROR('Tablas turistas zona y tip.'!O10/'Tablas turistas zona y tip.'!O23-1,"-")</f>
        <v>0.1406006463399716</v>
      </c>
      <c r="J10" s="133">
        <f>IFERROR('Tablas turistas zona y tip.'!Q10/'Tablas turistas zona y tip.'!Q23-1,"-")</f>
        <v>0.12265048684120372</v>
      </c>
      <c r="K10" s="133">
        <f>IFERROR('Tablas turistas zona y tip.'!S10/'Tablas turistas zona y tip.'!S23-1,"-")</f>
        <v>0.13447284710382967</v>
      </c>
    </row>
    <row r="11" spans="2:11" x14ac:dyDescent="0.25">
      <c r="B11" s="58" t="s">
        <v>95</v>
      </c>
      <c r="C11" s="133">
        <f>IFERROR('Tablas turistas zona y tip.'!C11/'Tablas turistas zona y tip.'!C24-1,"-")</f>
        <v>-2.0625405555727228E-2</v>
      </c>
      <c r="D11" s="133">
        <f>IFERROR('Tablas turistas zona y tip.'!E11/'Tablas turistas zona y tip.'!E24-1,"-")</f>
        <v>-7.3009070780658547E-2</v>
      </c>
      <c r="E11" s="133">
        <f>IFERROR('Tablas turistas zona y tip.'!G11/'Tablas turistas zona y tip.'!G24-1,"-")</f>
        <v>-4.7843480713421593E-2</v>
      </c>
      <c r="F11" s="134">
        <f>IFERROR('Tablas turistas zona y tip.'!I11/'Tablas turistas zona y tip.'!I24-1,"-")</f>
        <v>-3.8501644700038029E-2</v>
      </c>
      <c r="G11" s="134">
        <f>IFERROR('Tablas turistas zona y tip.'!K11/'Tablas turistas zona y tip.'!K24-1,"-")</f>
        <v>-0.115024975024975</v>
      </c>
      <c r="H11" s="134">
        <f>IFERROR('Tablas turistas zona y tip.'!M11/'Tablas turistas zona y tip.'!M24-1,"-")</f>
        <v>-6.9256815535539862E-2</v>
      </c>
      <c r="I11" s="133">
        <f>IFERROR('Tablas turistas zona y tip.'!O11/'Tablas turistas zona y tip.'!O24-1,"-")</f>
        <v>-1.5877865671040436E-2</v>
      </c>
      <c r="J11" s="133">
        <f>IFERROR('Tablas turistas zona y tip.'!Q11/'Tablas turistas zona y tip.'!Q24-1,"-")</f>
        <v>-9.7681765278734511E-2</v>
      </c>
      <c r="K11" s="133">
        <f>IFERROR('Tablas turistas zona y tip.'!S11/'Tablas turistas zona y tip.'!S24-1,"-")</f>
        <v>-4.542510295126978E-2</v>
      </c>
    </row>
    <row r="12" spans="2:11" x14ac:dyDescent="0.25">
      <c r="B12" s="58" t="s">
        <v>96</v>
      </c>
      <c r="C12" s="133">
        <f>IFERROR('Tablas turistas zona y tip.'!C12/'Tablas turistas zona y tip.'!C25-1,"-")</f>
        <v>0.12381270771469577</v>
      </c>
      <c r="D12" s="133">
        <f>IFERROR('Tablas turistas zona y tip.'!E12/'Tablas turistas zona y tip.'!E25-1,"-")</f>
        <v>4.1140778884067641E-2</v>
      </c>
      <c r="E12" s="133">
        <f>IFERROR('Tablas turistas zona y tip.'!G12/'Tablas turistas zona y tip.'!G25-1,"-")</f>
        <v>8.0654560493270244E-2</v>
      </c>
      <c r="F12" s="134">
        <f>IFERROR('Tablas turistas zona y tip.'!I12/'Tablas turistas zona y tip.'!I25-1,"-")</f>
        <v>9.6571016969026813E-2</v>
      </c>
      <c r="G12" s="134">
        <f>IFERROR('Tablas turistas zona y tip.'!K12/'Tablas turistas zona y tip.'!K25-1,"-")</f>
        <v>-4.3673325171118882E-2</v>
      </c>
      <c r="H12" s="134">
        <f>IFERROR('Tablas turistas zona y tip.'!M12/'Tablas turistas zona y tip.'!M25-1,"-")</f>
        <v>3.98284517437415E-2</v>
      </c>
      <c r="I12" s="133">
        <f>IFERROR('Tablas turistas zona y tip.'!O12/'Tablas turistas zona y tip.'!O25-1,"-")</f>
        <v>0.10022203662585816</v>
      </c>
      <c r="J12" s="133">
        <f>IFERROR('Tablas turistas zona y tip.'!Q12/'Tablas turistas zona y tip.'!Q25-1,"-")</f>
        <v>-3.1258088131983497E-2</v>
      </c>
      <c r="K12" s="133">
        <f>IFERROR('Tablas turistas zona y tip.'!S12/'Tablas turistas zona y tip.'!S25-1,"-")</f>
        <v>5.3516827605047723E-2</v>
      </c>
    </row>
    <row r="13" spans="2:11" x14ac:dyDescent="0.25">
      <c r="B13" s="58" t="s">
        <v>97</v>
      </c>
      <c r="C13" s="133">
        <f>IFERROR('Tablas turistas zona y tip.'!C13/'Tablas turistas zona y tip.'!C26-1,"-")</f>
        <v>1.4643804400612748E-2</v>
      </c>
      <c r="D13" s="133">
        <f>IFERROR('Tablas turistas zona y tip.'!E13/'Tablas turistas zona y tip.'!E26-1,"-")</f>
        <v>4.8824200293271058E-2</v>
      </c>
      <c r="E13" s="133">
        <f>IFERROR('Tablas turistas zona y tip.'!G13/'Tablas turistas zona y tip.'!G26-1,"-")</f>
        <v>3.2001250264302117E-2</v>
      </c>
      <c r="F13" s="134">
        <f>IFERROR('Tablas turistas zona y tip.'!I13/'Tablas turistas zona y tip.'!I26-1,"-")</f>
        <v>3.0477027012373092E-2</v>
      </c>
      <c r="G13" s="134">
        <f>IFERROR('Tablas turistas zona y tip.'!K13/'Tablas turistas zona y tip.'!K26-1,"-")</f>
        <v>4.7603341221871265E-2</v>
      </c>
      <c r="H13" s="134">
        <f>IFERROR('Tablas turistas zona y tip.'!M13/'Tablas turistas zona y tip.'!M26-1,"-")</f>
        <v>3.7270981691619687E-2</v>
      </c>
      <c r="I13" s="133">
        <f>IFERROR('Tablas turistas zona y tip.'!O13/'Tablas turistas zona y tip.'!O26-1,"-")</f>
        <v>4.8231229352387217E-2</v>
      </c>
      <c r="J13" s="133">
        <f>IFERROR('Tablas turistas zona y tip.'!Q13/'Tablas turistas zona y tip.'!Q26-1,"-")</f>
        <v>3.7973113021646743E-2</v>
      </c>
      <c r="K13" s="133">
        <f>IFERROR('Tablas turistas zona y tip.'!S13/'Tablas turistas zona y tip.'!S26-1,"-")</f>
        <v>4.4608266422652143E-2</v>
      </c>
    </row>
    <row r="14" spans="2:11" ht="30" customHeight="1" x14ac:dyDescent="0.25">
      <c r="B14" s="119" t="str">
        <f>actualizaciones!$A$2</f>
        <v xml:space="preserve">I semestre 2014 </v>
      </c>
      <c r="C14" s="135">
        <v>7.0630874242081365E-2</v>
      </c>
      <c r="D14" s="135">
        <v>3.5355225914050381E-2</v>
      </c>
      <c r="E14" s="135">
        <v>5.2868294990833231E-2</v>
      </c>
      <c r="F14" s="135">
        <v>-0.48640424115060532</v>
      </c>
      <c r="G14" s="135">
        <v>-0.52186262130269512</v>
      </c>
      <c r="H14" s="135">
        <v>-0.50028094328713579</v>
      </c>
      <c r="I14" s="135">
        <v>-0.4890113988091539</v>
      </c>
      <c r="J14" s="135">
        <v>-0.52264428399120999</v>
      </c>
      <c r="K14" s="135">
        <v>-0.50088165263670348</v>
      </c>
    </row>
    <row r="15" spans="2:11" outlineLevel="1" x14ac:dyDescent="0.25">
      <c r="B15" s="58" t="s">
        <v>86</v>
      </c>
      <c r="C15" s="133">
        <f>IFERROR('Tablas turistas zona y tip.'!C15/'Tablas turistas zona y tip.'!C28-1,"-")</f>
        <v>0.11136475450162364</v>
      </c>
      <c r="D15" s="133">
        <f>IFERROR('Tablas turistas zona y tip.'!E15/'Tablas turistas zona y tip.'!E28-1,"-")</f>
        <v>0.12518386754695032</v>
      </c>
      <c r="E15" s="133">
        <f>IFERROR('Tablas turistas zona y tip.'!G15/'Tablas turistas zona y tip.'!G28-1,"-")</f>
        <v>0.1187580640733521</v>
      </c>
      <c r="F15" s="134">
        <f>IFERROR('Tablas turistas zona y tip.'!I15/'Tablas turistas zona y tip.'!I28-1,"-")</f>
        <v>6.9615863899875396E-2</v>
      </c>
      <c r="G15" s="134">
        <f>IFERROR('Tablas turistas zona y tip.'!K15/'Tablas turistas zona y tip.'!K28-1,"-")</f>
        <v>6.3951736931394887E-2</v>
      </c>
      <c r="H15" s="134">
        <f>IFERROR('Tablas turistas zona y tip.'!M15/'Tablas turistas zona y tip.'!M28-1,"-")</f>
        <v>6.7316357269754601E-2</v>
      </c>
      <c r="I15" s="133">
        <f>IFERROR('Tablas turistas zona y tip.'!O15/'Tablas turistas zona y tip.'!O28-1,"-")</f>
        <v>0.1009858177769889</v>
      </c>
      <c r="J15" s="133">
        <f>IFERROR('Tablas turistas zona y tip.'!Q15/'Tablas turistas zona y tip.'!Q28-1,"-")</f>
        <v>5.8653999736105522E-2</v>
      </c>
      <c r="K15" s="133">
        <f>IFERROR('Tablas turistas zona y tip.'!S15/'Tablas turistas zona y tip.'!S28-1,"-")</f>
        <v>8.5432226029756642E-2</v>
      </c>
    </row>
    <row r="16" spans="2:11" outlineLevel="1" x14ac:dyDescent="0.25">
      <c r="B16" s="58" t="s">
        <v>87</v>
      </c>
      <c r="C16" s="133">
        <f>IFERROR('Tablas turistas zona y tip.'!C16/'Tablas turistas zona y tip.'!C29-1,"-")</f>
        <v>0.10976141984288623</v>
      </c>
      <c r="D16" s="133">
        <f>IFERROR('Tablas turistas zona y tip.'!E16/'Tablas turistas zona y tip.'!E29-1,"-")</f>
        <v>5.9810751092145065E-2</v>
      </c>
      <c r="E16" s="133">
        <f>IFERROR('Tablas turistas zona y tip.'!G16/'Tablas turistas zona y tip.'!G29-1,"-")</f>
        <v>8.3847426036279593E-2</v>
      </c>
      <c r="F16" s="134">
        <f>IFERROR('Tablas turistas zona y tip.'!I16/'Tablas turistas zona y tip.'!I29-1,"-")</f>
        <v>9.8711044128031444E-2</v>
      </c>
      <c r="G16" s="134">
        <f>IFERROR('Tablas turistas zona y tip.'!K16/'Tablas turistas zona y tip.'!K29-1,"-")</f>
        <v>5.1937712211684861E-2</v>
      </c>
      <c r="H16" s="134">
        <f>IFERROR('Tablas turistas zona y tip.'!M16/'Tablas turistas zona y tip.'!M29-1,"-")</f>
        <v>7.9860073423702493E-2</v>
      </c>
      <c r="I16" s="133">
        <f>IFERROR('Tablas turistas zona y tip.'!O16/'Tablas turistas zona y tip.'!O29-1,"-")</f>
        <v>0.1489879564649681</v>
      </c>
      <c r="J16" s="133">
        <f>IFERROR('Tablas turistas zona y tip.'!Q16/'Tablas turistas zona y tip.'!Q29-1,"-")</f>
        <v>8.4132471008028453E-2</v>
      </c>
      <c r="K16" s="133">
        <f>IFERROR('Tablas turistas zona y tip.'!S16/'Tablas turistas zona y tip.'!S29-1,"-")</f>
        <v>0.12554630527601796</v>
      </c>
    </row>
    <row r="17" spans="2:11" outlineLevel="1" x14ac:dyDescent="0.25">
      <c r="B17" s="58" t="s">
        <v>88</v>
      </c>
      <c r="C17" s="133">
        <f>IFERROR('Tablas turistas zona y tip.'!C17/'Tablas turistas zona y tip.'!C30-1,"-")</f>
        <v>-4.4685990338164228E-2</v>
      </c>
      <c r="D17" s="133">
        <f>IFERROR('Tablas turistas zona y tip.'!E17/'Tablas turistas zona y tip.'!E30-1,"-")</f>
        <v>1.2359910342619296E-2</v>
      </c>
      <c r="E17" s="133">
        <f>IFERROR('Tablas turistas zona y tip.'!G17/'Tablas turistas zona y tip.'!G30-1,"-")</f>
        <v>-1.6269499473633875E-2</v>
      </c>
      <c r="F17" s="134">
        <f>IFERROR('Tablas turistas zona y tip.'!I17/'Tablas turistas zona y tip.'!I30-1,"-")</f>
        <v>-7.4258687061941053E-3</v>
      </c>
      <c r="G17" s="134">
        <f>IFERROR('Tablas turistas zona y tip.'!K17/'Tablas turistas zona y tip.'!K30-1,"-")</f>
        <v>2.2475899383302078E-2</v>
      </c>
      <c r="H17" s="134">
        <f>IFERROR('Tablas turistas zona y tip.'!M17/'Tablas turistas zona y tip.'!M30-1,"-")</f>
        <v>3.7895017196059033E-3</v>
      </c>
      <c r="I17" s="133">
        <f>IFERROR('Tablas turistas zona y tip.'!O17/'Tablas turistas zona y tip.'!O30-1,"-")</f>
        <v>1.7480649752453115E-2</v>
      </c>
      <c r="J17" s="133">
        <f>IFERROR('Tablas turistas zona y tip.'!Q17/'Tablas turistas zona y tip.'!Q30-1,"-")</f>
        <v>4.1539493313989206E-2</v>
      </c>
      <c r="K17" s="133">
        <f>IFERROR('Tablas turistas zona y tip.'!S17/'Tablas turistas zona y tip.'!S30-1,"-")</f>
        <v>2.5751476839903642E-2</v>
      </c>
    </row>
    <row r="18" spans="2:11" outlineLevel="1" x14ac:dyDescent="0.25">
      <c r="B18" s="58" t="s">
        <v>89</v>
      </c>
      <c r="C18" s="133">
        <f>IFERROR('Tablas turistas zona y tip.'!C18/'Tablas turistas zona y tip.'!C31-1,"-")</f>
        <v>-1.9391857190925621E-2</v>
      </c>
      <c r="D18" s="133">
        <f>IFERROR('Tablas turistas zona y tip.'!E18/'Tablas turistas zona y tip.'!E31-1,"-")</f>
        <v>6.3908264251542946E-2</v>
      </c>
      <c r="E18" s="133">
        <f>IFERROR('Tablas turistas zona y tip.'!G18/'Tablas turistas zona y tip.'!G31-1,"-")</f>
        <v>2.162128145424469E-2</v>
      </c>
      <c r="F18" s="134">
        <f>IFERROR('Tablas turistas zona y tip.'!I18/'Tablas turistas zona y tip.'!I31-1,"-")</f>
        <v>-2.4061060175920357E-2</v>
      </c>
      <c r="G18" s="134">
        <f>IFERROR('Tablas turistas zona y tip.'!K18/'Tablas turistas zona y tip.'!K31-1,"-")</f>
        <v>3.4861200774693346E-2</v>
      </c>
      <c r="H18" s="134">
        <f>IFERROR('Tablas turistas zona y tip.'!M18/'Tablas turistas zona y tip.'!M31-1,"-")</f>
        <v>-2.1330545536006884E-3</v>
      </c>
      <c r="I18" s="133">
        <f>IFERROR('Tablas turistas zona y tip.'!O18/'Tablas turistas zona y tip.'!O31-1,"-")</f>
        <v>-1.1952996018257722E-2</v>
      </c>
      <c r="J18" s="133">
        <f>IFERROR('Tablas turistas zona y tip.'!Q18/'Tablas turistas zona y tip.'!Q31-1,"-")</f>
        <v>4.8940092165898674E-2</v>
      </c>
      <c r="K18" s="133">
        <f>IFERROR('Tablas turistas zona y tip.'!S18/'Tablas turistas zona y tip.'!S31-1,"-")</f>
        <v>8.5004837149307289E-3</v>
      </c>
    </row>
    <row r="19" spans="2:11" outlineLevel="1" x14ac:dyDescent="0.25">
      <c r="B19" s="58" t="s">
        <v>90</v>
      </c>
      <c r="C19" s="133">
        <f>IFERROR('Tablas turistas zona y tip.'!C19/'Tablas turistas zona y tip.'!C32-1,"-")</f>
        <v>-2.5083097377815999E-3</v>
      </c>
      <c r="D19" s="133">
        <f>IFERROR('Tablas turistas zona y tip.'!E19/'Tablas turistas zona y tip.'!E32-1,"-")</f>
        <v>-1.4605438377937041E-3</v>
      </c>
      <c r="E19" s="133">
        <f>IFERROR('Tablas turistas zona y tip.'!G19/'Tablas turistas zona y tip.'!G32-1,"-")</f>
        <v>-1.9655691620741322E-3</v>
      </c>
      <c r="F19" s="134">
        <f>IFERROR('Tablas turistas zona y tip.'!I19/'Tablas turistas zona y tip.'!I32-1,"-")</f>
        <v>-2.2076104465393875E-2</v>
      </c>
      <c r="G19" s="134">
        <f>IFERROR('Tablas turistas zona y tip.'!K19/'Tablas turistas zona y tip.'!K32-1,"-")</f>
        <v>-1.333717973661086E-2</v>
      </c>
      <c r="H19" s="134">
        <f>IFERROR('Tablas turistas zona y tip.'!M19/'Tablas turistas zona y tip.'!M32-1,"-")</f>
        <v>-1.8614243457508062E-2</v>
      </c>
      <c r="I19" s="133">
        <f>IFERROR('Tablas turistas zona y tip.'!O19/'Tablas turistas zona y tip.'!O32-1,"-")</f>
        <v>1.0978484615854933E-2</v>
      </c>
      <c r="J19" s="133">
        <f>IFERROR('Tablas turistas zona y tip.'!Q19/'Tablas turistas zona y tip.'!Q32-1,"-")</f>
        <v>2.0094316620776986E-2</v>
      </c>
      <c r="K19" s="133">
        <f>IFERROR('Tablas turistas zona y tip.'!S19/'Tablas turistas zona y tip.'!S32-1,"-")</f>
        <v>1.4292478018640198E-2</v>
      </c>
    </row>
    <row r="20" spans="2:11" outlineLevel="1" x14ac:dyDescent="0.25">
      <c r="B20" s="58" t="s">
        <v>91</v>
      </c>
      <c r="C20" s="133">
        <f>IFERROR('Tablas turistas zona y tip.'!C20/'Tablas turistas zona y tip.'!C33-1,"-")</f>
        <v>-1.291151537943247E-2</v>
      </c>
      <c r="D20" s="133">
        <f>IFERROR('Tablas turistas zona y tip.'!E20/'Tablas turistas zona y tip.'!E33-1,"-")</f>
        <v>-2.7349822233850962E-2</v>
      </c>
      <c r="E20" s="133">
        <f>IFERROR('Tablas turistas zona y tip.'!G20/'Tablas turistas zona y tip.'!G33-1,"-")</f>
        <v>-2.0195353748680089E-2</v>
      </c>
      <c r="F20" s="134">
        <f>IFERROR('Tablas turistas zona y tip.'!I20/'Tablas turistas zona y tip.'!I33-1,"-")</f>
        <v>-5.6832799307715676E-2</v>
      </c>
      <c r="G20" s="134">
        <f>IFERROR('Tablas turistas zona y tip.'!K20/'Tablas turistas zona y tip.'!K33-1,"-")</f>
        <v>-4.1138557596857916E-2</v>
      </c>
      <c r="H20" s="134">
        <f>IFERROR('Tablas turistas zona y tip.'!M20/'Tablas turistas zona y tip.'!M33-1,"-")</f>
        <v>-5.0648662284617729E-2</v>
      </c>
      <c r="I20" s="133">
        <f>IFERROR('Tablas turistas zona y tip.'!O20/'Tablas turistas zona y tip.'!O33-1,"-")</f>
        <v>-2.7971525905610473E-2</v>
      </c>
      <c r="J20" s="133">
        <f>IFERROR('Tablas turistas zona y tip.'!Q20/'Tablas turistas zona y tip.'!Q33-1,"-")</f>
        <v>-2.5978620707083455E-2</v>
      </c>
      <c r="K20" s="133">
        <f>IFERROR('Tablas turistas zona y tip.'!S20/'Tablas turistas zona y tip.'!S33-1,"-")</f>
        <v>-2.7249440887438081E-2</v>
      </c>
    </row>
    <row r="21" spans="2:11" outlineLevel="1" x14ac:dyDescent="0.25">
      <c r="B21" s="58" t="s">
        <v>92</v>
      </c>
      <c r="C21" s="133">
        <f>IFERROR('Tablas turistas zona y tip.'!C21/'Tablas turistas zona y tip.'!C34-1,"-")</f>
        <v>-2.5614571845316014E-3</v>
      </c>
      <c r="D21" s="133">
        <f>IFERROR('Tablas turistas zona y tip.'!E21/'Tablas turistas zona y tip.'!E34-1,"-")</f>
        <v>-6.4364478550935078E-2</v>
      </c>
      <c r="E21" s="133">
        <f>IFERROR('Tablas turistas zona y tip.'!G21/'Tablas turistas zona y tip.'!G34-1,"-")</f>
        <v>-3.3907219748238071E-2</v>
      </c>
      <c r="F21" s="134">
        <f>IFERROR('Tablas turistas zona y tip.'!I21/'Tablas turistas zona y tip.'!I34-1,"-")</f>
        <v>-2.5256455246842946E-2</v>
      </c>
      <c r="G21" s="134">
        <f>IFERROR('Tablas turistas zona y tip.'!K21/'Tablas turistas zona y tip.'!K34-1,"-")</f>
        <v>-4.8412029804601575E-2</v>
      </c>
      <c r="H21" s="134">
        <f>IFERROR('Tablas turistas zona y tip.'!M21/'Tablas turistas zona y tip.'!M34-1,"-")</f>
        <v>-3.4134455573465172E-2</v>
      </c>
      <c r="I21" s="133">
        <f>IFERROR('Tablas turistas zona y tip.'!O21/'Tablas turistas zona y tip.'!O34-1,"-")</f>
        <v>-8.9708186599233297E-3</v>
      </c>
      <c r="J21" s="133">
        <f>IFERROR('Tablas turistas zona y tip.'!Q21/'Tablas turistas zona y tip.'!Q34-1,"-")</f>
        <v>-2.5195369030390768E-2</v>
      </c>
      <c r="K21" s="133">
        <f>IFERROR('Tablas turistas zona y tip.'!S21/'Tablas turistas zona y tip.'!S34-1,"-")</f>
        <v>-1.4632508155824175E-2</v>
      </c>
    </row>
    <row r="22" spans="2:11" outlineLevel="1" x14ac:dyDescent="0.25">
      <c r="B22" s="58" t="s">
        <v>93</v>
      </c>
      <c r="C22" s="133">
        <f>IFERROR('Tablas turistas zona y tip.'!C22/'Tablas turistas zona y tip.'!C35-1,"-")</f>
        <v>9.8247361083449558E-2</v>
      </c>
      <c r="D22" s="133">
        <f>IFERROR('Tablas turistas zona y tip.'!E22/'Tablas turistas zona y tip.'!E35-1,"-")</f>
        <v>8.7057010785824396E-2</v>
      </c>
      <c r="E22" s="133">
        <f>IFERROR('Tablas turistas zona y tip.'!G22/'Tablas turistas zona y tip.'!G35-1,"-")</f>
        <v>9.2853163877942624E-2</v>
      </c>
      <c r="F22" s="134">
        <f>IFERROR('Tablas turistas zona y tip.'!I22/'Tablas turistas zona y tip.'!I35-1,"-")</f>
        <v>3.8475660639777365E-2</v>
      </c>
      <c r="G22" s="134">
        <f>IFERROR('Tablas turistas zona y tip.'!K22/'Tablas turistas zona y tip.'!K35-1,"-")</f>
        <v>0.1107714439848948</v>
      </c>
      <c r="H22" s="134">
        <f>IFERROR('Tablas turistas zona y tip.'!M22/'Tablas turistas zona y tip.'!M35-1,"-")</f>
        <v>6.4334924673394189E-2</v>
      </c>
      <c r="I22" s="133">
        <f>IFERROR('Tablas turistas zona y tip.'!O22/'Tablas turistas zona y tip.'!O35-1,"-")</f>
        <v>1.9123103148606102E-2</v>
      </c>
      <c r="J22" s="133">
        <f>IFERROR('Tablas turistas zona y tip.'!Q22/'Tablas turistas zona y tip.'!Q35-1,"-")</f>
        <v>0.10510431471635862</v>
      </c>
      <c r="K22" s="133">
        <f>IFERROR('Tablas turistas zona y tip.'!S22/'Tablas turistas zona y tip.'!S35-1,"-")</f>
        <v>4.6860406536739507E-2</v>
      </c>
    </row>
    <row r="23" spans="2:11" outlineLevel="1" x14ac:dyDescent="0.25">
      <c r="B23" s="58" t="s">
        <v>94</v>
      </c>
      <c r="C23" s="133">
        <f>IFERROR('Tablas turistas zona y tip.'!C23/'Tablas turistas zona y tip.'!C36-1,"-")</f>
        <v>-2.8536393098011703E-2</v>
      </c>
      <c r="D23" s="133">
        <f>IFERROR('Tablas turistas zona y tip.'!E23/'Tablas turistas zona y tip.'!E36-1,"-")</f>
        <v>-8.8042159160806599E-2</v>
      </c>
      <c r="E23" s="133">
        <f>IFERROR('Tablas turistas zona y tip.'!G23/'Tablas turistas zona y tip.'!G36-1,"-")</f>
        <v>-5.9067879015336278E-2</v>
      </c>
      <c r="F23" s="134">
        <f>IFERROR('Tablas turistas zona y tip.'!I23/'Tablas turistas zona y tip.'!I36-1,"-")</f>
        <v>-6.8847339978151401E-2</v>
      </c>
      <c r="G23" s="134">
        <f>IFERROR('Tablas turistas zona y tip.'!K23/'Tablas turistas zona y tip.'!K36-1,"-")</f>
        <v>-6.8628788304300081E-2</v>
      </c>
      <c r="H23" s="134">
        <f>IFERROR('Tablas turistas zona y tip.'!M23/'Tablas turistas zona y tip.'!M36-1,"-")</f>
        <v>-6.8765176995822075E-2</v>
      </c>
      <c r="I23" s="133">
        <f>IFERROR('Tablas turistas zona y tip.'!O23/'Tablas turistas zona y tip.'!O36-1,"-")</f>
        <v>-5.8242289111854362E-2</v>
      </c>
      <c r="J23" s="133">
        <f>IFERROR('Tablas turistas zona y tip.'!Q23/'Tablas turistas zona y tip.'!Q36-1,"-")</f>
        <v>-7.7834096206228387E-2</v>
      </c>
      <c r="K23" s="133">
        <f>IFERROR('Tablas turistas zona y tip.'!S23/'Tablas turistas zona y tip.'!S36-1,"-")</f>
        <v>-6.5023423983826767E-2</v>
      </c>
    </row>
    <row r="24" spans="2:11" outlineLevel="1" x14ac:dyDescent="0.25">
      <c r="B24" s="58" t="s">
        <v>95</v>
      </c>
      <c r="C24" s="133">
        <f>IFERROR('Tablas turistas zona y tip.'!C24/'Tablas turistas zona y tip.'!C37-1,"-")</f>
        <v>9.8838788537281008E-2</v>
      </c>
      <c r="D24" s="133">
        <f>IFERROR('Tablas turistas zona y tip.'!E24/'Tablas turistas zona y tip.'!E37-1,"-")</f>
        <v>5.8948992557632973E-2</v>
      </c>
      <c r="E24" s="133">
        <f>IFERROR('Tablas turistas zona y tip.'!G24/'Tablas turistas zona y tip.'!G37-1,"-")</f>
        <v>7.7744536524493757E-2</v>
      </c>
      <c r="F24" s="134">
        <f>IFERROR('Tablas turistas zona y tip.'!I24/'Tablas turistas zona y tip.'!I37-1,"-")</f>
        <v>8.7360640021801217E-2</v>
      </c>
      <c r="G24" s="134">
        <f>IFERROR('Tablas turistas zona y tip.'!K24/'Tablas turistas zona y tip.'!K37-1,"-")</f>
        <v>5.0455442219703661E-2</v>
      </c>
      <c r="H24" s="134">
        <f>IFERROR('Tablas turistas zona y tip.'!M24/'Tablas turistas zona y tip.'!M37-1,"-")</f>
        <v>7.2220898829323366E-2</v>
      </c>
      <c r="I24" s="133">
        <f>IFERROR('Tablas turistas zona y tip.'!O24/'Tablas turistas zona y tip.'!O37-1,"-")</f>
        <v>8.4898134623300203E-2</v>
      </c>
      <c r="J24" s="133">
        <f>IFERROR('Tablas turistas zona y tip.'!Q24/'Tablas turistas zona y tip.'!Q37-1,"-")</f>
        <v>3.6370573682720675E-2</v>
      </c>
      <c r="K24" s="133">
        <f>IFERROR('Tablas turistas zona y tip.'!S24/'Tablas turistas zona y tip.'!S37-1,"-")</f>
        <v>6.6854604906377846E-2</v>
      </c>
    </row>
    <row r="25" spans="2:11" outlineLevel="1" x14ac:dyDescent="0.25">
      <c r="B25" s="58" t="s">
        <v>96</v>
      </c>
      <c r="C25" s="133">
        <f>IFERROR('Tablas turistas zona y tip.'!C25/'Tablas turistas zona y tip.'!C38-1,"-")</f>
        <v>-6.3241470783287901E-2</v>
      </c>
      <c r="D25" s="133">
        <f>IFERROR('Tablas turistas zona y tip.'!E25/'Tablas turistas zona y tip.'!E38-1,"-")</f>
        <v>-4.9947828466841093E-2</v>
      </c>
      <c r="E25" s="133">
        <f>IFERROR('Tablas turistas zona y tip.'!G25/'Tablas turistas zona y tip.'!G38-1,"-")</f>
        <v>-5.6348396824692837E-2</v>
      </c>
      <c r="F25" s="134">
        <f>IFERROR('Tablas turistas zona y tip.'!I25/'Tablas turistas zona y tip.'!I38-1,"-")</f>
        <v>-6.1839954739753566E-2</v>
      </c>
      <c r="G25" s="134">
        <f>IFERROR('Tablas turistas zona y tip.'!K25/'Tablas turistas zona y tip.'!K38-1,"-")</f>
        <v>-2.7543828807952364E-2</v>
      </c>
      <c r="H25" s="134">
        <f>IFERROR('Tablas turistas zona y tip.'!M25/'Tablas turistas zona y tip.'!M38-1,"-")</f>
        <v>-4.8259408559621852E-2</v>
      </c>
      <c r="I25" s="133">
        <f>IFERROR('Tablas turistas zona y tip.'!O25/'Tablas turistas zona y tip.'!O38-1,"-")</f>
        <v>-5.5855155860541017E-2</v>
      </c>
      <c r="J25" s="133">
        <f>IFERROR('Tablas turistas zona y tip.'!Q25/'Tablas turistas zona y tip.'!Q38-1,"-")</f>
        <v>-3.9955415776283698E-2</v>
      </c>
      <c r="K25" s="133">
        <f>IFERROR('Tablas turistas zona y tip.'!S25/'Tablas turistas zona y tip.'!S38-1,"-")</f>
        <v>-5.0267817270534088E-2</v>
      </c>
    </row>
    <row r="26" spans="2:11" outlineLevel="1" x14ac:dyDescent="0.25">
      <c r="B26" s="58" t="s">
        <v>97</v>
      </c>
      <c r="C26" s="133">
        <f>IFERROR('Tablas turistas zona y tip.'!C26/'Tablas turistas zona y tip.'!C39-1,"-")</f>
        <v>-1.7723469837076178E-2</v>
      </c>
      <c r="D26" s="133">
        <f>IFERROR('Tablas turistas zona y tip.'!E26/'Tablas turistas zona y tip.'!E39-1,"-")</f>
        <v>-4.7225623954326723E-2</v>
      </c>
      <c r="E26" s="133">
        <f>IFERROR('Tablas turistas zona y tip.'!G26/'Tablas turistas zona y tip.'!G39-1,"-")</f>
        <v>-3.2930005956561592E-2</v>
      </c>
      <c r="F26" s="134">
        <f>IFERROR('Tablas turistas zona y tip.'!I26/'Tablas turistas zona y tip.'!I39-1,"-")</f>
        <v>-5.982566141611867E-2</v>
      </c>
      <c r="G26" s="134">
        <f>IFERROR('Tablas turistas zona y tip.'!K26/'Tablas turistas zona y tip.'!K39-1,"-")</f>
        <v>-1.9231546853644477E-2</v>
      </c>
      <c r="H26" s="134">
        <f>IFERROR('Tablas turistas zona y tip.'!M26/'Tablas turistas zona y tip.'!M39-1,"-")</f>
        <v>-4.4130935742180744E-2</v>
      </c>
      <c r="I26" s="133">
        <f>IFERROR('Tablas turistas zona y tip.'!O26/'Tablas turistas zona y tip.'!O39-1,"-")</f>
        <v>-4.2060659273539303E-2</v>
      </c>
      <c r="J26" s="133">
        <f>IFERROR('Tablas turistas zona y tip.'!Q26/'Tablas turistas zona y tip.'!Q39-1,"-")</f>
        <v>-1.5038458773632413E-2</v>
      </c>
      <c r="K26" s="133">
        <f>IFERROR('Tablas turistas zona y tip.'!S26/'Tablas turistas zona y tip.'!S39-1,"-")</f>
        <v>-3.2687968284442648E-2</v>
      </c>
    </row>
    <row r="27" spans="2:11" x14ac:dyDescent="0.25">
      <c r="B27" s="123">
        <v>2013</v>
      </c>
      <c r="C27" s="136">
        <f>IFERROR('Tablas turistas zona y tip.'!C27/'Tablas turistas zona y tip.'!C40-1,"-")</f>
        <v>1.661388479444259E-2</v>
      </c>
      <c r="D27" s="136">
        <f>IFERROR('Tablas turistas zona y tip.'!E27/'Tablas turistas zona y tip.'!E40-1,"-")</f>
        <v>9.1273703969185771E-3</v>
      </c>
      <c r="E27" s="136">
        <f>IFERROR('Tablas turistas zona y tip.'!G27/'Tablas turistas zona y tip.'!G40-1,"-")</f>
        <v>1.2785569827509891E-2</v>
      </c>
      <c r="F27" s="136">
        <f>IFERROR('Tablas turistas zona y tip.'!I27/'Tablas turistas zona y tip.'!I40-1,"-")</f>
        <v>-4.0505833414916648E-3</v>
      </c>
      <c r="G27" s="136">
        <f>IFERROR('Tablas turistas zona y tip.'!K27/'Tablas turistas zona y tip.'!K40-1,"-")</f>
        <v>7.8184314357983009E-3</v>
      </c>
      <c r="H27" s="136">
        <f>IFERROR('Tablas turistas zona y tip.'!M27/'Tablas turistas zona y tip.'!M40-1,"-")</f>
        <v>5.6092807358387731E-4</v>
      </c>
      <c r="I27" s="136">
        <f>IFERROR('Tablas turistas zona y tip.'!O27/'Tablas turistas zona y tip.'!O40-1,"-")</f>
        <v>1.3991589038903074E-2</v>
      </c>
      <c r="J27" s="136">
        <f>IFERROR('Tablas turistas zona y tip.'!Q27/'Tablas turistas zona y tip.'!Q40-1,"-")</f>
        <v>1.6110329240525356E-2</v>
      </c>
      <c r="K27" s="136">
        <f>IFERROR('Tablas turistas zona y tip.'!S27/'Tablas turistas zona y tip.'!S40-1,"-")</f>
        <v>1.4738358930766138E-2</v>
      </c>
    </row>
    <row r="28" spans="2:11" hidden="1" outlineLevel="1" x14ac:dyDescent="0.25">
      <c r="B28" s="58" t="s">
        <v>86</v>
      </c>
      <c r="C28" s="133">
        <f>IFERROR('Tablas turistas zona y tip.'!C28/'Tablas turistas zona y tip.'!C41-1,"-")</f>
        <v>-7.3450411205094879E-3</v>
      </c>
      <c r="D28" s="133">
        <f>IFERROR('Tablas turistas zona y tip.'!E28/'Tablas turistas zona y tip.'!E41-1,"-")</f>
        <v>-0.12215849373892673</v>
      </c>
      <c r="E28" s="133">
        <f>IFERROR('Tablas turistas zona y tip.'!G28/'Tablas turistas zona y tip.'!G41-1,"-")</f>
        <v>-7.2262358544225913E-2</v>
      </c>
      <c r="F28" s="134">
        <f>IFERROR('Tablas turistas zona y tip.'!I28/'Tablas turistas zona y tip.'!I41-1,"-")</f>
        <v>-1.3021042218122503E-2</v>
      </c>
      <c r="G28" s="134">
        <f>IFERROR('Tablas turistas zona y tip.'!K28/'Tablas turistas zona y tip.'!K41-1,"-")</f>
        <v>-0.15753127316685478</v>
      </c>
      <c r="H28" s="134">
        <f>IFERROR('Tablas turistas zona y tip.'!M28/'Tablas turistas zona y tip.'!M41-1,"-")</f>
        <v>-7.727761378417386E-2</v>
      </c>
      <c r="I28" s="133">
        <f>IFERROR('Tablas turistas zona y tip.'!O28/'Tablas turistas zona y tip.'!O41-1,"-")</f>
        <v>-1.1804567924611487E-3</v>
      </c>
      <c r="J28" s="133">
        <f>IFERROR('Tablas turistas zona y tip.'!Q28/'Tablas turistas zona y tip.'!Q41-1,"-")</f>
        <v>-0.14350717327686713</v>
      </c>
      <c r="K28" s="133">
        <f>IFERROR('Tablas turistas zona y tip.'!S28/'Tablas turistas zona y tip.'!S41-1,"-")</f>
        <v>-5.8654970900697267E-2</v>
      </c>
    </row>
    <row r="29" spans="2:11" hidden="1" outlineLevel="1" x14ac:dyDescent="0.25">
      <c r="B29" s="58" t="s">
        <v>87</v>
      </c>
      <c r="C29" s="133">
        <f>IFERROR('Tablas turistas zona y tip.'!C29/'Tablas turistas zona y tip.'!C42-1,"-")</f>
        <v>-4.6734156150325945E-2</v>
      </c>
      <c r="D29" s="133">
        <f>IFERROR('Tablas turistas zona y tip.'!E29/'Tablas turistas zona y tip.'!E42-1,"-")</f>
        <v>-0.1006628945891419</v>
      </c>
      <c r="E29" s="133">
        <f>IFERROR('Tablas turistas zona y tip.'!G29/'Tablas turistas zona y tip.'!G42-1,"-")</f>
        <v>-7.5494899321257858E-2</v>
      </c>
      <c r="F29" s="134">
        <f>IFERROR('Tablas turistas zona y tip.'!I29/'Tablas turistas zona y tip.'!I42-1,"-")</f>
        <v>-1.1640564372060513E-2</v>
      </c>
      <c r="G29" s="134">
        <f>IFERROR('Tablas turistas zona y tip.'!K29/'Tablas turistas zona y tip.'!K42-1,"-")</f>
        <v>-6.7338841771921509E-2</v>
      </c>
      <c r="H29" s="134">
        <f>IFERROR('Tablas turistas zona y tip.'!M29/'Tablas turistas zona y tip.'!M42-1,"-")</f>
        <v>-3.4870023013911622E-2</v>
      </c>
      <c r="I29" s="133">
        <f>IFERROR('Tablas turistas zona y tip.'!O29/'Tablas turistas zona y tip.'!O42-1,"-")</f>
        <v>-1.7118241880951679E-2</v>
      </c>
      <c r="J29" s="133">
        <f>IFERROR('Tablas turistas zona y tip.'!Q29/'Tablas turistas zona y tip.'!Q42-1,"-")</f>
        <v>-7.0781903664080659E-2</v>
      </c>
      <c r="K29" s="133">
        <f>IFERROR('Tablas turistas zona y tip.'!S29/'Tablas turistas zona y tip.'!S42-1,"-")</f>
        <v>-3.7215337229888679E-2</v>
      </c>
    </row>
    <row r="30" spans="2:11" hidden="1" outlineLevel="1" x14ac:dyDescent="0.25">
      <c r="B30" s="58" t="s">
        <v>88</v>
      </c>
      <c r="C30" s="133">
        <f>IFERROR('Tablas turistas zona y tip.'!C30/'Tablas turistas zona y tip.'!C43-1,"-")</f>
        <v>-2.7883768711476353E-2</v>
      </c>
      <c r="D30" s="133">
        <f>IFERROR('Tablas turistas zona y tip.'!E30/'Tablas turistas zona y tip.'!E43-1,"-")</f>
        <v>-0.13974051731261883</v>
      </c>
      <c r="E30" s="133">
        <f>IFERROR('Tablas turistas zona y tip.'!G30/'Tablas turistas zona y tip.'!G43-1,"-")</f>
        <v>-8.7018254101165704E-2</v>
      </c>
      <c r="F30" s="134">
        <f>IFERROR('Tablas turistas zona y tip.'!I30/'Tablas turistas zona y tip.'!I43-1,"-")</f>
        <v>-2.7731236262746317E-2</v>
      </c>
      <c r="G30" s="134">
        <f>IFERROR('Tablas turistas zona y tip.'!K30/'Tablas turistas zona y tip.'!K43-1,"-")</f>
        <v>-0.1678057114962167</v>
      </c>
      <c r="H30" s="134">
        <f>IFERROR('Tablas turistas zona y tip.'!M30/'Tablas turistas zona y tip.'!M43-1,"-")</f>
        <v>-8.546768684969952E-2</v>
      </c>
      <c r="I30" s="133">
        <f>IFERROR('Tablas turistas zona y tip.'!O30/'Tablas turistas zona y tip.'!O43-1,"-")</f>
        <v>-1.3440052062517416E-2</v>
      </c>
      <c r="J30" s="133">
        <f>IFERROR('Tablas turistas zona y tip.'!Q30/'Tablas turistas zona y tip.'!Q43-1,"-")</f>
        <v>-0.1702949159086522</v>
      </c>
      <c r="K30" s="133">
        <f>IFERROR('Tablas turistas zona y tip.'!S30/'Tablas turistas zona y tip.'!S43-1,"-")</f>
        <v>-7.3644179533839615E-2</v>
      </c>
    </row>
    <row r="31" spans="2:11" hidden="1" outlineLevel="1" x14ac:dyDescent="0.25">
      <c r="B31" s="58" t="s">
        <v>89</v>
      </c>
      <c r="C31" s="133">
        <f>IFERROR('Tablas turistas zona y tip.'!C31/'Tablas turistas zona y tip.'!C44-1,"-")</f>
        <v>-2.8758664579714099E-2</v>
      </c>
      <c r="D31" s="133">
        <f>IFERROR('Tablas turistas zona y tip.'!E31/'Tablas turistas zona y tip.'!E44-1,"-")</f>
        <v>-0.13232358439747771</v>
      </c>
      <c r="E31" s="133">
        <f>IFERROR('Tablas turistas zona y tip.'!G31/'Tablas turistas zona y tip.'!G44-1,"-")</f>
        <v>-8.2667392397964612E-2</v>
      </c>
      <c r="F31" s="134">
        <f>IFERROR('Tablas turistas zona y tip.'!I31/'Tablas turistas zona y tip.'!I44-1,"-")</f>
        <v>-5.1862856134261004E-2</v>
      </c>
      <c r="G31" s="134">
        <f>IFERROR('Tablas turistas zona y tip.'!K31/'Tablas turistas zona y tip.'!K44-1,"-")</f>
        <v>-0.16652608923273804</v>
      </c>
      <c r="H31" s="134">
        <f>IFERROR('Tablas turistas zona y tip.'!M31/'Tablas turistas zona y tip.'!M44-1,"-")</f>
        <v>-9.8041225339615679E-2</v>
      </c>
      <c r="I31" s="133">
        <f>IFERROR('Tablas turistas zona y tip.'!O31/'Tablas turistas zona y tip.'!O44-1,"-")</f>
        <v>-3.849027004818284E-2</v>
      </c>
      <c r="J31" s="133">
        <f>IFERROR('Tablas turistas zona y tip.'!Q31/'Tablas turistas zona y tip.'!Q44-1,"-")</f>
        <v>-0.15179705669669907</v>
      </c>
      <c r="K31" s="133">
        <f>IFERROR('Tablas turistas zona y tip.'!S31/'Tablas turistas zona y tip.'!S44-1,"-")</f>
        <v>-7.9780453005595553E-2</v>
      </c>
    </row>
    <row r="32" spans="2:11" hidden="1" outlineLevel="1" x14ac:dyDescent="0.25">
      <c r="B32" s="58" t="s">
        <v>90</v>
      </c>
      <c r="C32" s="133">
        <f>IFERROR('Tablas turistas zona y tip.'!C32/'Tablas turistas zona y tip.'!C45-1,"-")</f>
        <v>-8.4984971239376872E-3</v>
      </c>
      <c r="D32" s="133">
        <f>IFERROR('Tablas turistas zona y tip.'!E32/'Tablas turistas zona y tip.'!E45-1,"-")</f>
        <v>-9.9887867812906816E-2</v>
      </c>
      <c r="E32" s="133">
        <f>IFERROR('Tablas turistas zona y tip.'!G32/'Tablas turistas zona y tip.'!G45-1,"-")</f>
        <v>-5.8038958135375296E-2</v>
      </c>
      <c r="F32" s="134">
        <f>IFERROR('Tablas turistas zona y tip.'!I32/'Tablas turistas zona y tip.'!I45-1,"-")</f>
        <v>7.4132534073476641E-3</v>
      </c>
      <c r="G32" s="134">
        <f>IFERROR('Tablas turistas zona y tip.'!K32/'Tablas turistas zona y tip.'!K45-1,"-")</f>
        <v>-9.6974506857946063E-2</v>
      </c>
      <c r="H32" s="134">
        <f>IFERROR('Tablas turistas zona y tip.'!M32/'Tablas turistas zona y tip.'!M45-1,"-")</f>
        <v>-3.6699385058089229E-2</v>
      </c>
      <c r="I32" s="133">
        <f>IFERROR('Tablas turistas zona y tip.'!O32/'Tablas turistas zona y tip.'!O45-1,"-")</f>
        <v>-1.4346505780453267E-2</v>
      </c>
      <c r="J32" s="133">
        <f>IFERROR('Tablas turistas zona y tip.'!Q32/'Tablas turistas zona y tip.'!Q45-1,"-")</f>
        <v>-0.10636070382790119</v>
      </c>
      <c r="K32" s="133">
        <f>IFERROR('Tablas turistas zona y tip.'!S32/'Tablas turistas zona y tip.'!S45-1,"-")</f>
        <v>-4.9910650097566012E-2</v>
      </c>
    </row>
    <row r="33" spans="2:11" hidden="1" outlineLevel="1" x14ac:dyDescent="0.25">
      <c r="B33" s="58" t="s">
        <v>91</v>
      </c>
      <c r="C33" s="133">
        <f>IFERROR('Tablas turistas zona y tip.'!C33/'Tablas turistas zona y tip.'!C46-1,"-")</f>
        <v>-6.9245611851114219E-3</v>
      </c>
      <c r="D33" s="133">
        <f>IFERROR('Tablas turistas zona y tip.'!E33/'Tablas turistas zona y tip.'!E46-1,"-")</f>
        <v>-0.16719432944101931</v>
      </c>
      <c r="E33" s="133">
        <f>IFERROR('Tablas turistas zona y tip.'!G33/'Tablas turistas zona y tip.'!G46-1,"-")</f>
        <v>-9.4805349976455067E-2</v>
      </c>
      <c r="F33" s="134">
        <f>IFERROR('Tablas turistas zona y tip.'!I33/'Tablas turistas zona y tip.'!I46-1,"-")</f>
        <v>-6.2880813571209448E-2</v>
      </c>
      <c r="G33" s="134">
        <f>IFERROR('Tablas turistas zona y tip.'!K33/'Tablas turistas zona y tip.'!K46-1,"-")</f>
        <v>-0.18309279804437761</v>
      </c>
      <c r="H33" s="134">
        <f>IFERROR('Tablas turistas zona y tip.'!M33/'Tablas turistas zona y tip.'!M46-1,"-")</f>
        <v>-0.11424131195613418</v>
      </c>
      <c r="I33" s="133">
        <f>IFERROR('Tablas turistas zona y tip.'!O33/'Tablas turistas zona y tip.'!O46-1,"-")</f>
        <v>-6.418409339044262E-2</v>
      </c>
      <c r="J33" s="133">
        <f>IFERROR('Tablas turistas zona y tip.'!Q33/'Tablas turistas zona y tip.'!Q46-1,"-")</f>
        <v>-0.17830036858225617</v>
      </c>
      <c r="K33" s="133">
        <f>IFERROR('Tablas turistas zona y tip.'!S33/'Tablas turistas zona y tip.'!S46-1,"-")</f>
        <v>-0.10901785623234517</v>
      </c>
    </row>
    <row r="34" spans="2:11" hidden="1" outlineLevel="1" x14ac:dyDescent="0.25">
      <c r="B34" s="58" t="s">
        <v>92</v>
      </c>
      <c r="C34" s="133">
        <f>IFERROR('Tablas turistas zona y tip.'!C34/'Tablas turistas zona y tip.'!C47-1,"-")</f>
        <v>4.7690042676904243E-2</v>
      </c>
      <c r="D34" s="133">
        <f>IFERROR('Tablas turistas zona y tip.'!E34/'Tablas turistas zona y tip.'!E47-1,"-")</f>
        <v>-7.9954202843240174E-2</v>
      </c>
      <c r="E34" s="133">
        <f>IFERROR('Tablas turistas zona y tip.'!G34/'Tablas turistas zona y tip.'!G47-1,"-")</f>
        <v>-2.118495001930587E-2</v>
      </c>
      <c r="F34" s="134">
        <f>IFERROR('Tablas turistas zona y tip.'!I34/'Tablas turistas zona y tip.'!I47-1,"-")</f>
        <v>0.10406536021112922</v>
      </c>
      <c r="G34" s="134">
        <f>IFERROR('Tablas turistas zona y tip.'!K34/'Tablas turistas zona y tip.'!K47-1,"-")</f>
        <v>-4.8914438627470802E-2</v>
      </c>
      <c r="H34" s="134">
        <f>IFERROR('Tablas turistas zona y tip.'!M34/'Tablas turistas zona y tip.'!M47-1,"-")</f>
        <v>3.9932690018621209E-2</v>
      </c>
      <c r="I34" s="133">
        <f>IFERROR('Tablas turistas zona y tip.'!O34/'Tablas turistas zona y tip.'!O47-1,"-")</f>
        <v>7.9489219175214565E-2</v>
      </c>
      <c r="J34" s="133">
        <f>IFERROR('Tablas turistas zona y tip.'!Q34/'Tablas turistas zona y tip.'!Q47-1,"-")</f>
        <v>-4.8425633292708992E-2</v>
      </c>
      <c r="K34" s="133">
        <f>IFERROR('Tablas turistas zona y tip.'!S34/'Tablas turistas zona y tip.'!S47-1,"-")</f>
        <v>3.1120877518661327E-2</v>
      </c>
    </row>
    <row r="35" spans="2:11" hidden="1" outlineLevel="1" x14ac:dyDescent="0.25">
      <c r="B35" s="58" t="s">
        <v>93</v>
      </c>
      <c r="C35" s="133">
        <f>IFERROR('Tablas turistas zona y tip.'!C35/'Tablas turistas zona y tip.'!C48-1,"-")</f>
        <v>-1.4891404579254086E-2</v>
      </c>
      <c r="D35" s="133">
        <f>IFERROR('Tablas turistas zona y tip.'!E35/'Tablas turistas zona y tip.'!E48-1,"-")</f>
        <v>-8.62729761439186E-2</v>
      </c>
      <c r="E35" s="133">
        <f>IFERROR('Tablas turistas zona y tip.'!G35/'Tablas turistas zona y tip.'!G48-1,"-")</f>
        <v>-5.0641961041631989E-2</v>
      </c>
      <c r="F35" s="134">
        <f>IFERROR('Tablas turistas zona y tip.'!I35/'Tablas turistas zona y tip.'!I48-1,"-")</f>
        <v>2.7495141191265615E-2</v>
      </c>
      <c r="G35" s="134">
        <f>IFERROR('Tablas turistas zona y tip.'!K35/'Tablas turistas zona y tip.'!K48-1,"-")</f>
        <v>-8.1492764661081463E-2</v>
      </c>
      <c r="H35" s="134">
        <f>IFERROR('Tablas turistas zona y tip.'!M35/'Tablas turistas zona y tip.'!M48-1,"-")</f>
        <v>-1.4338596571557338E-2</v>
      </c>
      <c r="I35" s="133">
        <f>IFERROR('Tablas turistas zona y tip.'!O35/'Tablas turistas zona y tip.'!O48-1,"-")</f>
        <v>2.4225125490515032E-2</v>
      </c>
      <c r="J35" s="133">
        <f>IFERROR('Tablas turistas zona y tip.'!Q35/'Tablas turistas zona y tip.'!Q48-1,"-")</f>
        <v>-8.4459866502807346E-2</v>
      </c>
      <c r="K35" s="133">
        <f>IFERROR('Tablas turistas zona y tip.'!S35/'Tablas turistas zona y tip.'!S48-1,"-")</f>
        <v>-1.355184544083976E-2</v>
      </c>
    </row>
    <row r="36" spans="2:11" hidden="1" outlineLevel="1" x14ac:dyDescent="0.25">
      <c r="B36" s="58" t="s">
        <v>94</v>
      </c>
      <c r="C36" s="133">
        <f>IFERROR('Tablas turistas zona y tip.'!C36/'Tablas turistas zona y tip.'!C49-1,"-")</f>
        <v>-0.14248159831756047</v>
      </c>
      <c r="D36" s="133">
        <f>IFERROR('Tablas turistas zona y tip.'!E36/'Tablas turistas zona y tip.'!E49-1,"-")</f>
        <v>-0.18719850824921969</v>
      </c>
      <c r="E36" s="133">
        <f>IFERROR('Tablas turistas zona y tip.'!G36/'Tablas turistas zona y tip.'!G49-1,"-")</f>
        <v>-0.16602289136914294</v>
      </c>
      <c r="F36" s="134">
        <f>IFERROR('Tablas turistas zona y tip.'!I36/'Tablas turistas zona y tip.'!I49-1,"-")</f>
        <v>-8.0599429368839237E-2</v>
      </c>
      <c r="G36" s="134">
        <f>IFERROR('Tablas turistas zona y tip.'!K36/'Tablas turistas zona y tip.'!K49-1,"-")</f>
        <v>-0.22847821511260791</v>
      </c>
      <c r="H36" s="134">
        <f>IFERROR('Tablas turistas zona y tip.'!M36/'Tablas turistas zona y tip.'!M49-1,"-")</f>
        <v>-0.14239628713639707</v>
      </c>
      <c r="I36" s="133">
        <f>IFERROR('Tablas turistas zona y tip.'!O36/'Tablas turistas zona y tip.'!O49-1,"-")</f>
        <v>-7.4621733149931258E-2</v>
      </c>
      <c r="J36" s="133">
        <f>IFERROR('Tablas turistas zona y tip.'!Q36/'Tablas turistas zona y tip.'!Q49-1,"-")</f>
        <v>-0.22500122416335233</v>
      </c>
      <c r="K36" s="133">
        <f>IFERROR('Tablas turistas zona y tip.'!S36/'Tablas turistas zona y tip.'!S49-1,"-")</f>
        <v>-0.13285952983466043</v>
      </c>
    </row>
    <row r="37" spans="2:11" hidden="1" outlineLevel="1" x14ac:dyDescent="0.25">
      <c r="B37" s="58" t="s">
        <v>95</v>
      </c>
      <c r="C37" s="133">
        <f>IFERROR('Tablas turistas zona y tip.'!C37/'Tablas turistas zona y tip.'!C50-1,"-")</f>
        <v>-2.7168078746139468E-2</v>
      </c>
      <c r="D37" s="133">
        <f>IFERROR('Tablas turistas zona y tip.'!E37/'Tablas turistas zona y tip.'!E50-1,"-")</f>
        <v>-6.5360308775501585E-2</v>
      </c>
      <c r="E37" s="133">
        <f>IFERROR('Tablas turistas zona y tip.'!G37/'Tablas turistas zona y tip.'!G50-1,"-")</f>
        <v>-4.7745277269957365E-2</v>
      </c>
      <c r="F37" s="134">
        <f>IFERROR('Tablas turistas zona y tip.'!I37/'Tablas turistas zona y tip.'!I50-1,"-")</f>
        <v>-5.9163296503415008E-3</v>
      </c>
      <c r="G37" s="134">
        <f>IFERROR('Tablas turistas zona y tip.'!K37/'Tablas turistas zona y tip.'!K50-1,"-")</f>
        <v>-7.0829595538047463E-2</v>
      </c>
      <c r="H37" s="134">
        <f>IFERROR('Tablas turistas zona y tip.'!M37/'Tablas turistas zona y tip.'!M50-1,"-")</f>
        <v>-3.3612536402718107E-2</v>
      </c>
      <c r="I37" s="133">
        <f>IFERROR('Tablas turistas zona y tip.'!O37/'Tablas turistas zona y tip.'!O50-1,"-")</f>
        <v>-1.192048689718217E-2</v>
      </c>
      <c r="J37" s="133">
        <f>IFERROR('Tablas turistas zona y tip.'!Q37/'Tablas turistas zona y tip.'!Q50-1,"-")</f>
        <v>-7.8868752373772E-2</v>
      </c>
      <c r="K37" s="133">
        <f>IFERROR('Tablas turistas zona y tip.'!S37/'Tablas turistas zona y tip.'!S50-1,"-")</f>
        <v>-3.7919814726757206E-2</v>
      </c>
    </row>
    <row r="38" spans="2:11" hidden="1" outlineLevel="1" x14ac:dyDescent="0.25">
      <c r="B38" s="58" t="s">
        <v>96</v>
      </c>
      <c r="C38" s="133">
        <f>IFERROR('Tablas turistas zona y tip.'!C38/'Tablas turistas zona y tip.'!C51-1,"-")</f>
        <v>-2.4406024226303891E-2</v>
      </c>
      <c r="D38" s="133">
        <f>IFERROR('Tablas turistas zona y tip.'!E38/'Tablas turistas zona y tip.'!E51-1,"-")</f>
        <v>-0.11834167822887132</v>
      </c>
      <c r="E38" s="133">
        <f>IFERROR('Tablas turistas zona y tip.'!G38/'Tablas turistas zona y tip.'!G51-1,"-")</f>
        <v>-7.5481754817548152E-2</v>
      </c>
      <c r="F38" s="134">
        <f>IFERROR('Tablas turistas zona y tip.'!I38/'Tablas turistas zona y tip.'!I51-1,"-")</f>
        <v>3.0686451721384511E-3</v>
      </c>
      <c r="G38" s="134">
        <f>IFERROR('Tablas turistas zona y tip.'!K38/'Tablas turistas zona y tip.'!K51-1,"-")</f>
        <v>-0.13269527974330009</v>
      </c>
      <c r="H38" s="134">
        <f>IFERROR('Tablas turistas zona y tip.'!M38/'Tablas turistas zona y tip.'!M51-1,"-")</f>
        <v>-5.5477353894890946E-2</v>
      </c>
      <c r="I38" s="133">
        <f>IFERROR('Tablas turistas zona y tip.'!O38/'Tablas turistas zona y tip.'!O51-1,"-")</f>
        <v>1.9589694918444867E-2</v>
      </c>
      <c r="J38" s="133">
        <f>IFERROR('Tablas turistas zona y tip.'!Q38/'Tablas turistas zona y tip.'!Q51-1,"-")</f>
        <v>-0.13397643991933506</v>
      </c>
      <c r="K38" s="133">
        <f>IFERROR('Tablas turistas zona y tip.'!S38/'Tablas turistas zona y tip.'!S51-1,"-")</f>
        <v>-4.0217513630518953E-2</v>
      </c>
    </row>
    <row r="39" spans="2:11" hidden="1" outlineLevel="1" x14ac:dyDescent="0.25">
      <c r="B39" s="58" t="s">
        <v>97</v>
      </c>
      <c r="C39" s="133">
        <f>IFERROR('Tablas turistas zona y tip.'!C39/'Tablas turistas zona y tip.'!C52-1,"-")</f>
        <v>-3.704881539195426E-2</v>
      </c>
      <c r="D39" s="133">
        <f>IFERROR('Tablas turistas zona y tip.'!E39/'Tablas turistas zona y tip.'!E52-1,"-")</f>
        <v>-5.4039060842891895E-2</v>
      </c>
      <c r="E39" s="133">
        <f>IFERROR('Tablas turistas zona y tip.'!G39/'Tablas turistas zona y tip.'!G52-1,"-")</f>
        <v>-4.5881754177623191E-2</v>
      </c>
      <c r="F39" s="134">
        <f>IFERROR('Tablas turistas zona y tip.'!I39/'Tablas turistas zona y tip.'!I52-1,"-")</f>
        <v>9.1494831020553447E-2</v>
      </c>
      <c r="G39" s="134">
        <f>IFERROR('Tablas turistas zona y tip.'!K39/'Tablas turistas zona y tip.'!K52-1,"-")</f>
        <v>-2.8130157981608117E-2</v>
      </c>
      <c r="H39" s="134">
        <f>IFERROR('Tablas turistas zona y tip.'!M39/'Tablas turistas zona y tip.'!M52-1,"-")</f>
        <v>4.1911544325571093E-2</v>
      </c>
      <c r="I39" s="133">
        <f>IFERROR('Tablas turistas zona y tip.'!O39/'Tablas turistas zona y tip.'!O52-1,"-")</f>
        <v>8.7600059786760553E-2</v>
      </c>
      <c r="J39" s="133">
        <f>IFERROR('Tablas turistas zona y tip.'!Q39/'Tablas turistas zona y tip.'!Q52-1,"-")</f>
        <v>-3.8658226448474164E-2</v>
      </c>
      <c r="K39" s="133">
        <f>IFERROR('Tablas turistas zona y tip.'!S39/'Tablas turistas zona y tip.'!S52-1,"-")</f>
        <v>4.0214233841684877E-2</v>
      </c>
    </row>
    <row r="40" spans="2:11" collapsed="1" x14ac:dyDescent="0.25">
      <c r="B40" s="126">
        <v>2012</v>
      </c>
      <c r="C40" s="137">
        <f>IFERROR('Tablas turistas zona y tip.'!C40/'Tablas turistas zona y tip.'!C53-1,"-")</f>
        <v>-2.8823067525008961E-2</v>
      </c>
      <c r="D40" s="137">
        <f>IFERROR('Tablas turistas zona y tip.'!E40/'Tablas turistas zona y tip.'!E53-1,"-")</f>
        <v>-0.11495728289069307</v>
      </c>
      <c r="E40" s="137">
        <f>IFERROR('Tablas turistas zona y tip.'!G40/'Tablas turistas zona y tip.'!G53-1,"-")</f>
        <v>-7.4864094579616847E-2</v>
      </c>
      <c r="F40" s="137">
        <f>IFERROR('Tablas turistas zona y tip.'!I40/'Tablas turistas zona y tip.'!I53-1,"-")</f>
        <v>-5.4138020046730073E-3</v>
      </c>
      <c r="G40" s="137">
        <f>IFERROR('Tablas turistas zona y tip.'!K40/'Tablas turistas zona y tip.'!K53-1,"-")</f>
        <v>-0.12340852049662954</v>
      </c>
      <c r="H40" s="137">
        <f>IFERROR('Tablas turistas zona y tip.'!M40/'Tablas turistas zona y tip.'!M53-1,"-")</f>
        <v>-5.4844550166970429E-2</v>
      </c>
      <c r="I40" s="137">
        <f>IFERROR('Tablas turistas zona y tip.'!O40/'Tablas turistas zona y tip.'!O53-1,"-")</f>
        <v>-5.1646528961398763E-3</v>
      </c>
      <c r="J40" s="137">
        <f>IFERROR('Tablas turistas zona y tip.'!Q40/'Tablas turistas zona y tip.'!Q53-1,"-")</f>
        <v>-0.12328943027534578</v>
      </c>
      <c r="K40" s="137">
        <f>IFERROR('Tablas turistas zona y tip.'!S40/'Tablas turistas zona y tip.'!S53-1,"-")</f>
        <v>-5.0266627107499406E-2</v>
      </c>
    </row>
    <row r="41" spans="2:11" hidden="1" outlineLevel="1" x14ac:dyDescent="0.25">
      <c r="B41" s="58" t="s">
        <v>86</v>
      </c>
      <c r="C41" s="133">
        <f>IFERROR('Tablas turistas zona y tip.'!C41/'Tablas turistas zona y tip.'!C54-1,"-")</f>
        <v>-3.2452559159295347E-2</v>
      </c>
      <c r="D41" s="133">
        <f>IFERROR('Tablas turistas zona y tip.'!E41/'Tablas turistas zona y tip.'!E54-1,"-")</f>
        <v>3.0926877592718727E-2</v>
      </c>
      <c r="E41" s="133">
        <f>IFERROR('Tablas turistas zona y tip.'!G41/'Tablas turistas zona y tip.'!G54-1,"-")</f>
        <v>2.3912451494314535E-3</v>
      </c>
      <c r="F41" s="134">
        <f>IFERROR('Tablas turistas zona y tip.'!I41/'Tablas turistas zona y tip.'!I54-1,"-")</f>
        <v>5.0755174971343742E-2</v>
      </c>
      <c r="G41" s="134">
        <f>IFERROR('Tablas turistas zona y tip.'!K41/'Tablas turistas zona y tip.'!K54-1,"-")</f>
        <v>4.9463104183021134E-2</v>
      </c>
      <c r="H41" s="134">
        <f>IFERROR('Tablas turistas zona y tip.'!M41/'Tablas turistas zona y tip.'!M54-1,"-")</f>
        <v>5.0180262222277561E-2</v>
      </c>
      <c r="I41" s="133">
        <f>IFERROR('Tablas turistas zona y tip.'!O41/'Tablas turistas zona y tip.'!O54-1,"-")</f>
        <v>3.2247198020419532E-2</v>
      </c>
      <c r="J41" s="133">
        <f>IFERROR('Tablas turistas zona y tip.'!Q41/'Tablas turistas zona y tip.'!Q54-1,"-")</f>
        <v>1.5486832568253117E-2</v>
      </c>
      <c r="K41" s="133">
        <f>IFERROR('Tablas turistas zona y tip.'!S41/'Tablas turistas zona y tip.'!S54-1,"-")</f>
        <v>2.541285420489392E-2</v>
      </c>
    </row>
    <row r="42" spans="2:11" hidden="1" outlineLevel="1" x14ac:dyDescent="0.25">
      <c r="B42" s="58" t="s">
        <v>87</v>
      </c>
      <c r="C42" s="133">
        <f>IFERROR('Tablas turistas zona y tip.'!C42/'Tablas turistas zona y tip.'!C55-1,"-")</f>
        <v>3.6044611267757487E-2</v>
      </c>
      <c r="D42" s="133">
        <f>IFERROR('Tablas turistas zona y tip.'!E42/'Tablas turistas zona y tip.'!E55-1,"-")</f>
        <v>1.6060171698956571E-2</v>
      </c>
      <c r="E42" s="133">
        <f>IFERROR('Tablas turistas zona y tip.'!G42/'Tablas turistas zona y tip.'!G55-1,"-")</f>
        <v>2.5289892337552411E-2</v>
      </c>
      <c r="F42" s="134">
        <f>IFERROR('Tablas turistas zona y tip.'!I42/'Tablas turistas zona y tip.'!I55-1,"-")</f>
        <v>0.10112520645990086</v>
      </c>
      <c r="G42" s="134">
        <f>IFERROR('Tablas turistas zona y tip.'!K42/'Tablas turistas zona y tip.'!K55-1,"-")</f>
        <v>-8.6601955760834404E-3</v>
      </c>
      <c r="H42" s="134">
        <f>IFERROR('Tablas turistas zona y tip.'!M42/'Tablas turistas zona y tip.'!M55-1,"-")</f>
        <v>5.2512838211374424E-2</v>
      </c>
      <c r="I42" s="133">
        <f>IFERROR('Tablas turistas zona y tip.'!O42/'Tablas turistas zona y tip.'!O55-1,"-")</f>
        <v>8.9118610857741309E-2</v>
      </c>
      <c r="J42" s="133">
        <f>IFERROR('Tablas turistas zona y tip.'!Q42/'Tablas turistas zona y tip.'!Q55-1,"-")</f>
        <v>-3.3867022042031847E-2</v>
      </c>
      <c r="K42" s="133">
        <f>IFERROR('Tablas turistas zona y tip.'!S42/'Tablas turistas zona y tip.'!S55-1,"-")</f>
        <v>3.9559902077203724E-2</v>
      </c>
    </row>
    <row r="43" spans="2:11" hidden="1" outlineLevel="1" x14ac:dyDescent="0.25">
      <c r="B43" s="58" t="s">
        <v>88</v>
      </c>
      <c r="C43" s="133">
        <f>IFERROR('Tablas turistas zona y tip.'!C43/'Tablas turistas zona y tip.'!C56-1,"-")</f>
        <v>7.8312315117545772E-3</v>
      </c>
      <c r="D43" s="133">
        <f>IFERROR('Tablas turistas zona y tip.'!E43/'Tablas turistas zona y tip.'!E56-1,"-")</f>
        <v>3.198021490704428E-2</v>
      </c>
      <c r="E43" s="133">
        <f>IFERROR('Tablas turistas zona y tip.'!G43/'Tablas turistas zona y tip.'!G56-1,"-")</f>
        <v>2.0455322247484808E-2</v>
      </c>
      <c r="F43" s="134">
        <f>IFERROR('Tablas turistas zona y tip.'!I43/'Tablas turistas zona y tip.'!I56-1,"-")</f>
        <v>6.0033420864167963E-2</v>
      </c>
      <c r="G43" s="134">
        <f>IFERROR('Tablas turistas zona y tip.'!K43/'Tablas turistas zona y tip.'!K56-1,"-")</f>
        <v>8.2656467315716187E-2</v>
      </c>
      <c r="H43" s="134">
        <f>IFERROR('Tablas turistas zona y tip.'!M43/'Tablas turistas zona y tip.'!M56-1,"-")</f>
        <v>6.9242745930643945E-2</v>
      </c>
      <c r="I43" s="133">
        <f>IFERROR('Tablas turistas zona y tip.'!O43/'Tablas turistas zona y tip.'!O56-1,"-")</f>
        <v>5.00285962579754E-2</v>
      </c>
      <c r="J43" s="133">
        <f>IFERROR('Tablas turistas zona y tip.'!Q43/'Tablas turistas zona y tip.'!Q56-1,"-")</f>
        <v>7.1661971145362324E-2</v>
      </c>
      <c r="K43" s="133">
        <f>IFERROR('Tablas turistas zona y tip.'!S43/'Tablas turistas zona y tip.'!S56-1,"-")</f>
        <v>5.8227842262694063E-2</v>
      </c>
    </row>
    <row r="44" spans="2:11" hidden="1" outlineLevel="1" x14ac:dyDescent="0.25">
      <c r="B44" s="58" t="s">
        <v>89</v>
      </c>
      <c r="C44" s="133">
        <f>IFERROR('Tablas turistas zona y tip.'!C44/'Tablas turistas zona y tip.'!C57-1,"-")</f>
        <v>0.11379528343454859</v>
      </c>
      <c r="D44" s="133">
        <f>IFERROR('Tablas turistas zona y tip.'!E44/'Tablas turistas zona y tip.'!E57-1,"-")</f>
        <v>0.24199134199134198</v>
      </c>
      <c r="E44" s="133">
        <f>IFERROR('Tablas turistas zona y tip.'!G44/'Tablas turistas zona y tip.'!G57-1,"-")</f>
        <v>0.17703530416719238</v>
      </c>
      <c r="F44" s="134">
        <f>IFERROR('Tablas turistas zona y tip.'!I44/'Tablas turistas zona y tip.'!I57-1,"-")</f>
        <v>0.17265467340497098</v>
      </c>
      <c r="G44" s="134">
        <f>IFERROR('Tablas turistas zona y tip.'!K44/'Tablas turistas zona y tip.'!K57-1,"-")</f>
        <v>0.19344649241556455</v>
      </c>
      <c r="H44" s="134">
        <f>IFERROR('Tablas turistas zona y tip.'!M44/'Tablas turistas zona y tip.'!M57-1,"-")</f>
        <v>0.18094042542890443</v>
      </c>
      <c r="I44" s="133">
        <f>IFERROR('Tablas turistas zona y tip.'!O44/'Tablas turistas zona y tip.'!O57-1,"-")</f>
        <v>0.16128668465295437</v>
      </c>
      <c r="J44" s="133">
        <f>IFERROR('Tablas turistas zona y tip.'!Q44/'Tablas turistas zona y tip.'!Q57-1,"-")</f>
        <v>0.15304183223538437</v>
      </c>
      <c r="K44" s="133">
        <f>IFERROR('Tablas turistas zona y tip.'!S44/'Tablas turistas zona y tip.'!S57-1,"-")</f>
        <v>0.15826855444313992</v>
      </c>
    </row>
    <row r="45" spans="2:11" hidden="1" outlineLevel="1" x14ac:dyDescent="0.25">
      <c r="B45" s="58" t="s">
        <v>90</v>
      </c>
      <c r="C45" s="133">
        <f>IFERROR('Tablas turistas zona y tip.'!C45/'Tablas turistas zona y tip.'!C58-1,"-")</f>
        <v>1.3719182107835515E-2</v>
      </c>
      <c r="D45" s="133">
        <f>IFERROR('Tablas turistas zona y tip.'!E45/'Tablas turistas zona y tip.'!E58-1,"-")</f>
        <v>5.2369584678403802E-2</v>
      </c>
      <c r="E45" s="133">
        <f>IFERROR('Tablas turistas zona y tip.'!G45/'Tablas turistas zona y tip.'!G58-1,"-")</f>
        <v>3.4311316664257907E-2</v>
      </c>
      <c r="F45" s="134">
        <f>IFERROR('Tablas turistas zona y tip.'!I45/'Tablas turistas zona y tip.'!I58-1,"-")</f>
        <v>4.5807579417888045E-2</v>
      </c>
      <c r="G45" s="134">
        <f>IFERROR('Tablas turistas zona y tip.'!K45/'Tablas turistas zona y tip.'!K58-1,"-")</f>
        <v>4.6105875568005272E-2</v>
      </c>
      <c r="H45" s="134">
        <f>IFERROR('Tablas turistas zona y tip.'!M45/'Tablas turistas zona y tip.'!M58-1,"-")</f>
        <v>4.5933613958420327E-2</v>
      </c>
      <c r="I45" s="133">
        <f>IFERROR('Tablas turistas zona y tip.'!O45/'Tablas turistas zona y tip.'!O58-1,"-")</f>
        <v>5.426288183095318E-2</v>
      </c>
      <c r="J45" s="133">
        <f>IFERROR('Tablas turistas zona y tip.'!Q45/'Tablas turistas zona y tip.'!Q58-1,"-")</f>
        <v>3.4520484683218555E-2</v>
      </c>
      <c r="K45" s="133">
        <f>IFERROR('Tablas turistas zona y tip.'!S45/'Tablas turistas zona y tip.'!S58-1,"-")</f>
        <v>4.6543622285564412E-2</v>
      </c>
    </row>
    <row r="46" spans="2:11" hidden="1" outlineLevel="1" x14ac:dyDescent="0.25">
      <c r="B46" s="58" t="s">
        <v>91</v>
      </c>
      <c r="C46" s="133">
        <f>IFERROR('Tablas turistas zona y tip.'!C46/'Tablas turistas zona y tip.'!C59-1,"-")</f>
        <v>5.3059351751712391E-2</v>
      </c>
      <c r="D46" s="133">
        <f>IFERROR('Tablas turistas zona y tip.'!E46/'Tablas turistas zona y tip.'!E59-1,"-")</f>
        <v>3.2243979888859409E-2</v>
      </c>
      <c r="E46" s="133">
        <f>IFERROR('Tablas turistas zona y tip.'!G46/'Tablas turistas zona y tip.'!G59-1,"-")</f>
        <v>4.1542831207999731E-2</v>
      </c>
      <c r="F46" s="134">
        <f>IFERROR('Tablas turistas zona y tip.'!I46/'Tablas turistas zona y tip.'!I59-1,"-")</f>
        <v>0.1114304923559617</v>
      </c>
      <c r="G46" s="134">
        <f>IFERROR('Tablas turistas zona y tip.'!K46/'Tablas turistas zona y tip.'!K59-1,"-")</f>
        <v>3.7266399288073959E-2</v>
      </c>
      <c r="H46" s="134">
        <f>IFERROR('Tablas turistas zona y tip.'!M46/'Tablas turistas zona y tip.'!M59-1,"-")</f>
        <v>7.8484782844145951E-2</v>
      </c>
      <c r="I46" s="133">
        <f>IFERROR('Tablas turistas zona y tip.'!O46/'Tablas turistas zona y tip.'!O59-1,"-")</f>
        <v>0.12307303417416837</v>
      </c>
      <c r="J46" s="133">
        <f>IFERROR('Tablas turistas zona y tip.'!Q46/'Tablas turistas zona y tip.'!Q59-1,"-")</f>
        <v>3.4504981069251706E-2</v>
      </c>
      <c r="K46" s="133">
        <f>IFERROR('Tablas turistas zona y tip.'!S46/'Tablas turistas zona y tip.'!S59-1,"-")</f>
        <v>8.6526806113562227E-2</v>
      </c>
    </row>
    <row r="47" spans="2:11" hidden="1" outlineLevel="1" x14ac:dyDescent="0.25">
      <c r="B47" s="58" t="s">
        <v>92</v>
      </c>
      <c r="C47" s="133">
        <f>IFERROR('Tablas turistas zona y tip.'!C47/'Tablas turistas zona y tip.'!C60-1,"-")</f>
        <v>8.934589305290519E-2</v>
      </c>
      <c r="D47" s="133">
        <f>IFERROR('Tablas turistas zona y tip.'!E47/'Tablas turistas zona y tip.'!E60-1,"-")</f>
        <v>8.1760789912786125E-2</v>
      </c>
      <c r="E47" s="133">
        <f>IFERROR('Tablas turistas zona y tip.'!G47/'Tablas turistas zona y tip.'!G60-1,"-")</f>
        <v>8.5239917683977318E-2</v>
      </c>
      <c r="F47" s="134">
        <f>IFERROR('Tablas turistas zona y tip.'!I47/'Tablas turistas zona y tip.'!I60-1,"-")</f>
        <v>6.1670988703091068E-2</v>
      </c>
      <c r="G47" s="134">
        <f>IFERROR('Tablas turistas zona y tip.'!K47/'Tablas turistas zona y tip.'!K60-1,"-")</f>
        <v>7.388039128873003E-2</v>
      </c>
      <c r="H47" s="134">
        <f>IFERROR('Tablas turistas zona y tip.'!M47/'Tablas turistas zona y tip.'!M60-1,"-")</f>
        <v>6.6755493091020357E-2</v>
      </c>
      <c r="I47" s="133">
        <f>IFERROR('Tablas turistas zona y tip.'!O47/'Tablas turistas zona y tip.'!O60-1,"-")</f>
        <v>3.4641091950288638E-2</v>
      </c>
      <c r="J47" s="133">
        <f>IFERROR('Tablas turistas zona y tip.'!Q47/'Tablas turistas zona y tip.'!Q60-1,"-")</f>
        <v>7.9325421611493585E-3</v>
      </c>
      <c r="K47" s="133">
        <f>IFERROR('Tablas turistas zona y tip.'!S47/'Tablas turistas zona y tip.'!S60-1,"-")</f>
        <v>2.4377038643207172E-2</v>
      </c>
    </row>
    <row r="48" spans="2:11" hidden="1" outlineLevel="1" x14ac:dyDescent="0.25">
      <c r="B48" s="58" t="s">
        <v>93</v>
      </c>
      <c r="C48" s="133">
        <f>IFERROR('Tablas turistas zona y tip.'!C48/'Tablas turistas zona y tip.'!C61-1,"-")</f>
        <v>4.2758648908529207E-2</v>
      </c>
      <c r="D48" s="133">
        <f>IFERROR('Tablas turistas zona y tip.'!E48/'Tablas turistas zona y tip.'!E61-1,"-")</f>
        <v>-3.1384358959789416E-2</v>
      </c>
      <c r="E48" s="133">
        <f>IFERROR('Tablas turistas zona y tip.'!G48/'Tablas turistas zona y tip.'!G61-1,"-")</f>
        <v>4.2586254376646426E-3</v>
      </c>
      <c r="F48" s="134">
        <f>IFERROR('Tablas turistas zona y tip.'!I48/'Tablas turistas zona y tip.'!I61-1,"-")</f>
        <v>5.6681651471077732E-3</v>
      </c>
      <c r="G48" s="134">
        <f>IFERROR('Tablas turistas zona y tip.'!K48/'Tablas turistas zona y tip.'!K61-1,"-")</f>
        <v>8.2339553516084241E-3</v>
      </c>
      <c r="H48" s="134">
        <f>IFERROR('Tablas turistas zona y tip.'!M48/'Tablas turistas zona y tip.'!M61-1,"-")</f>
        <v>6.6514680385614255E-3</v>
      </c>
      <c r="I48" s="133">
        <f>IFERROR('Tablas turistas zona y tip.'!O48/'Tablas turistas zona y tip.'!O61-1,"-")</f>
        <v>1.5171710331762789E-3</v>
      </c>
      <c r="J48" s="133">
        <f>IFERROR('Tablas turistas zona y tip.'!Q48/'Tablas turistas zona y tip.'!Q61-1,"-")</f>
        <v>-2.7123968492123063E-2</v>
      </c>
      <c r="K48" s="133">
        <f>IFERROR('Tablas turistas zona y tip.'!S48/'Tablas turistas zona y tip.'!S61-1,"-")</f>
        <v>-8.6272512641953902E-3</v>
      </c>
    </row>
    <row r="49" spans="2:11" hidden="1" outlineLevel="1" x14ac:dyDescent="0.25">
      <c r="B49" s="58" t="s">
        <v>94</v>
      </c>
      <c r="C49" s="133">
        <f>IFERROR('Tablas turistas zona y tip.'!C49/'Tablas turistas zona y tip.'!C62-1,"-")</f>
        <v>0.13324140748684954</v>
      </c>
      <c r="D49" s="133">
        <f>IFERROR('Tablas turistas zona y tip.'!E49/'Tablas turistas zona y tip.'!E62-1,"-")</f>
        <v>0.10090146376294173</v>
      </c>
      <c r="E49" s="133">
        <f>IFERROR('Tablas turistas zona y tip.'!G49/'Tablas turistas zona y tip.'!G62-1,"-")</f>
        <v>0.1159827573888399</v>
      </c>
      <c r="F49" s="134">
        <f>IFERROR('Tablas turistas zona y tip.'!I49/'Tablas turistas zona y tip.'!I62-1,"-")</f>
        <v>0.13762367727877134</v>
      </c>
      <c r="G49" s="134">
        <f>IFERROR('Tablas turistas zona y tip.'!K49/'Tablas turistas zona y tip.'!K62-1,"-")</f>
        <v>0.133969813969814</v>
      </c>
      <c r="H49" s="134">
        <f>IFERROR('Tablas turistas zona y tip.'!M49/'Tablas turistas zona y tip.'!M62-1,"-")</f>
        <v>0.13609390935302113</v>
      </c>
      <c r="I49" s="133">
        <f>IFERROR('Tablas turistas zona y tip.'!O49/'Tablas turistas zona y tip.'!O62-1,"-")</f>
        <v>0.12298804411628406</v>
      </c>
      <c r="J49" s="133">
        <f>IFERROR('Tablas turistas zona y tip.'!Q49/'Tablas turistas zona y tip.'!Q62-1,"-")</f>
        <v>0.12348637199948653</v>
      </c>
      <c r="K49" s="133">
        <f>IFERROR('Tablas turistas zona y tip.'!S49/'Tablas turistas zona y tip.'!S62-1,"-")</f>
        <v>0.12318098019401291</v>
      </c>
    </row>
    <row r="50" spans="2:11" hidden="1" outlineLevel="1" x14ac:dyDescent="0.25">
      <c r="B50" s="58" t="s">
        <v>95</v>
      </c>
      <c r="C50" s="133">
        <f>IFERROR('Tablas turistas zona y tip.'!C50/'Tablas turistas zona y tip.'!C63-1,"-")</f>
        <v>0.14487492200351704</v>
      </c>
      <c r="D50" s="133">
        <f>IFERROR('Tablas turistas zona y tip.'!E50/'Tablas turistas zona y tip.'!E63-1,"-")</f>
        <v>5.3626491486794547E-2</v>
      </c>
      <c r="E50" s="133">
        <f>IFERROR('Tablas turistas zona y tip.'!G50/'Tablas turistas zona y tip.'!G63-1,"-")</f>
        <v>9.3835924611308297E-2</v>
      </c>
      <c r="F50" s="134">
        <f>IFERROR('Tablas turistas zona y tip.'!I50/'Tablas turistas zona y tip.'!I63-1,"-")</f>
        <v>0.16733960910985246</v>
      </c>
      <c r="G50" s="134">
        <f>IFERROR('Tablas turistas zona y tip.'!K50/'Tablas turistas zona y tip.'!K63-1,"-")</f>
        <v>8.1951301852555281E-2</v>
      </c>
      <c r="H50" s="134">
        <f>IFERROR('Tablas turistas zona y tip.'!M50/'Tablas turistas zona y tip.'!M63-1,"-")</f>
        <v>0.12931263996993092</v>
      </c>
      <c r="I50" s="133">
        <f>IFERROR('Tablas turistas zona y tip.'!O50/'Tablas turistas zona y tip.'!O63-1,"-")</f>
        <v>0.15802306534904376</v>
      </c>
      <c r="J50" s="133">
        <f>IFERROR('Tablas turistas zona y tip.'!Q50/'Tablas turistas zona y tip.'!Q63-1,"-")</f>
        <v>7.2813408419183379E-2</v>
      </c>
      <c r="K50" s="133">
        <f>IFERROR('Tablas turistas zona y tip.'!S50/'Tablas turistas zona y tip.'!S63-1,"-")</f>
        <v>0.12337243205947157</v>
      </c>
    </row>
    <row r="51" spans="2:11" hidden="1" outlineLevel="1" x14ac:dyDescent="0.25">
      <c r="B51" s="58" t="s">
        <v>96</v>
      </c>
      <c r="C51" s="133">
        <f>IFERROR('Tablas turistas zona y tip.'!C51/'Tablas turistas zona y tip.'!C64-1,"-")</f>
        <v>0.1596915381408921</v>
      </c>
      <c r="D51" s="133">
        <f>IFERROR('Tablas turistas zona y tip.'!E51/'Tablas turistas zona y tip.'!E64-1,"-")</f>
        <v>7.979416362688907E-2</v>
      </c>
      <c r="E51" s="133">
        <f>IFERROR('Tablas turistas zona y tip.'!G51/'Tablas turistas zona y tip.'!G64-1,"-")</f>
        <v>0.11483892200241352</v>
      </c>
      <c r="F51" s="134">
        <f>IFERROR('Tablas turistas zona y tip.'!I51/'Tablas turistas zona y tip.'!I64-1,"-")</f>
        <v>0.18652817437061242</v>
      </c>
      <c r="G51" s="134">
        <f>IFERROR('Tablas turistas zona y tip.'!K51/'Tablas turistas zona y tip.'!K64-1,"-")</f>
        <v>0.1354858509868111</v>
      </c>
      <c r="H51" s="134">
        <f>IFERROR('Tablas turistas zona y tip.'!M51/'Tablas turistas zona y tip.'!M64-1,"-")</f>
        <v>0.16396493547152757</v>
      </c>
      <c r="I51" s="133">
        <f>IFERROR('Tablas turistas zona y tip.'!O51/'Tablas turistas zona y tip.'!O64-1,"-")</f>
        <v>0.14230610708909763</v>
      </c>
      <c r="J51" s="133">
        <f>IFERROR('Tablas turistas zona y tip.'!Q51/'Tablas turistas zona y tip.'!Q64-1,"-")</f>
        <v>0.11150747278430417</v>
      </c>
      <c r="K51" s="133">
        <f>IFERROR('Tablas turistas zona y tip.'!S51/'Tablas turistas zona y tip.'!S64-1,"-")</f>
        <v>0.13011064898375579</v>
      </c>
    </row>
    <row r="52" spans="2:11" hidden="1" outlineLevel="1" x14ac:dyDescent="0.25">
      <c r="B52" s="58" t="s">
        <v>97</v>
      </c>
      <c r="C52" s="133">
        <f>IFERROR('Tablas turistas zona y tip.'!C52/'Tablas turistas zona y tip.'!C65-1,"-")</f>
        <v>5.6363263096993244E-2</v>
      </c>
      <c r="D52" s="133">
        <f>IFERROR('Tablas turistas zona y tip.'!E52/'Tablas turistas zona y tip.'!E65-1,"-")</f>
        <v>-3.9387480016300436E-2</v>
      </c>
      <c r="E52" s="133">
        <f>IFERROR('Tablas turistas zona y tip.'!G52/'Tablas turistas zona y tip.'!G65-1,"-")</f>
        <v>4.3191944319023179E-3</v>
      </c>
      <c r="F52" s="134">
        <f>IFERROR('Tablas turistas zona y tip.'!I52/'Tablas turistas zona y tip.'!I65-1,"-")</f>
        <v>7.7293788324711787E-2</v>
      </c>
      <c r="G52" s="134">
        <f>IFERROR('Tablas turistas zona y tip.'!K52/'Tablas turistas zona y tip.'!K65-1,"-")</f>
        <v>-5.4234869095936888E-2</v>
      </c>
      <c r="H52" s="134">
        <f>IFERROR('Tablas turistas zona y tip.'!M52/'Tablas turistas zona y tip.'!M65-1,"-")</f>
        <v>1.8579292998005759E-2</v>
      </c>
      <c r="I52" s="133">
        <f>IFERROR('Tablas turistas zona y tip.'!O52/'Tablas turistas zona y tip.'!O65-1,"-")</f>
        <v>6.3395983169755032E-2</v>
      </c>
      <c r="J52" s="133">
        <f>IFERROR('Tablas turistas zona y tip.'!Q52/'Tablas turistas zona y tip.'!Q65-1,"-")</f>
        <v>-7.0861692564530676E-2</v>
      </c>
      <c r="K52" s="133">
        <f>IFERROR('Tablas turistas zona y tip.'!S52/'Tablas turistas zona y tip.'!S65-1,"-")</f>
        <v>8.69355923157622E-3</v>
      </c>
    </row>
    <row r="53" spans="2:11" collapsed="1" x14ac:dyDescent="0.25">
      <c r="B53" s="126">
        <v>2011</v>
      </c>
      <c r="C53" s="137">
        <f>IFERROR('Tablas turistas zona y tip.'!C53/'Tablas turistas zona y tip.'!C66-1,"-")</f>
        <v>6.5737599429629645E-2</v>
      </c>
      <c r="D53" s="137">
        <f>IFERROR('Tablas turistas zona y tip.'!E53/'Tablas turistas zona y tip.'!E66-1,"-")</f>
        <v>5.1595017015764633E-2</v>
      </c>
      <c r="E53" s="137">
        <f>IFERROR('Tablas turistas zona y tip.'!G53/'Tablas turistas zona y tip.'!G66-1,"-")</f>
        <v>5.8131027973707283E-2</v>
      </c>
      <c r="F53" s="137">
        <f>IFERROR('Tablas turistas zona y tip.'!I53/'Tablas turistas zona y tip.'!I66-1,"-")</f>
        <v>9.6807368701379071E-2</v>
      </c>
      <c r="G53" s="137">
        <f>IFERROR('Tablas turistas zona y tip.'!K53/'Tablas turistas zona y tip.'!K66-1,"-")</f>
        <v>6.3450628730547409E-2</v>
      </c>
      <c r="H53" s="137">
        <f>IFERROR('Tablas turistas zona y tip.'!M53/'Tablas turistas zona y tip.'!M66-1,"-")</f>
        <v>8.2582059721690859E-2</v>
      </c>
      <c r="I53" s="137">
        <f>IFERROR('Tablas turistas zona y tip.'!O53/'Tablas turistas zona y tip.'!O66-1,"-")</f>
        <v>8.5679405379263329E-2</v>
      </c>
      <c r="J53" s="137">
        <f>IFERROR('Tablas turistas zona y tip.'!Q53/'Tablas turistas zona y tip.'!Q66-1,"-")</f>
        <v>4.0744465737968527E-2</v>
      </c>
      <c r="K53" s="137">
        <f>IFERROR('Tablas turistas zona y tip.'!S53/'Tablas turistas zona y tip.'!S66-1,"-")</f>
        <v>6.8072009231421982E-2</v>
      </c>
    </row>
    <row r="54" spans="2:11" hidden="1" outlineLevel="1" x14ac:dyDescent="0.25">
      <c r="B54" s="58" t="s">
        <v>86</v>
      </c>
      <c r="C54" s="133">
        <f>IFERROR('Tablas turistas zona y tip.'!C54/'Tablas turistas zona y tip.'!C67-1,"-")</f>
        <v>5.9473747446834091E-2</v>
      </c>
      <c r="D54" s="133">
        <f>IFERROR('Tablas turistas zona y tip.'!E54/'Tablas turistas zona y tip.'!E67-1,"-")</f>
        <v>6.5545109681675706E-2</v>
      </c>
      <c r="E54" s="133">
        <f>IFERROR('Tablas turistas zona y tip.'!G54/'Tablas turistas zona y tip.'!G67-1,"-")</f>
        <v>6.2802980970986244E-2</v>
      </c>
      <c r="F54" s="134">
        <f>IFERROR('Tablas turistas zona y tip.'!I54/'Tablas turistas zona y tip.'!I67-1,"-")</f>
        <v>8.8360658745253007E-2</v>
      </c>
      <c r="G54" s="134">
        <f>IFERROR('Tablas turistas zona y tip.'!K54/'Tablas turistas zona y tip.'!K67-1,"-")</f>
        <v>9.7122468125682371E-2</v>
      </c>
      <c r="H54" s="134">
        <f>IFERROR('Tablas turistas zona y tip.'!M54/'Tablas turistas zona y tip.'!M67-1,"-")</f>
        <v>9.2241922572513735E-2</v>
      </c>
      <c r="I54" s="133">
        <f>IFERROR('Tablas turistas zona y tip.'!O54/'Tablas turistas zona y tip.'!O67-1,"-")</f>
        <v>6.2324385459557874E-2</v>
      </c>
      <c r="J54" s="133">
        <f>IFERROR('Tablas turistas zona y tip.'!Q54/'Tablas turistas zona y tip.'!Q67-1,"-")</f>
        <v>7.388644928617305E-2</v>
      </c>
      <c r="K54" s="133">
        <f>IFERROR('Tablas turistas zona y tip.'!S54/'Tablas turistas zona y tip.'!S67-1,"-")</f>
        <v>6.7008832719694489E-2</v>
      </c>
    </row>
    <row r="55" spans="2:11" hidden="1" outlineLevel="1" x14ac:dyDescent="0.25">
      <c r="B55" s="58" t="s">
        <v>87</v>
      </c>
      <c r="C55" s="133">
        <f>IFERROR('Tablas turistas zona y tip.'!C55/'Tablas turistas zona y tip.'!C68-1,"-")</f>
        <v>0.1521239835295578</v>
      </c>
      <c r="D55" s="133">
        <f>IFERROR('Tablas turistas zona y tip.'!E55/'Tablas turistas zona y tip.'!E68-1,"-")</f>
        <v>0.12198454009372783</v>
      </c>
      <c r="E55" s="133">
        <f>IFERROR('Tablas turistas zona y tip.'!G55/'Tablas turistas zona y tip.'!G68-1,"-")</f>
        <v>0.13570594219827425</v>
      </c>
      <c r="F55" s="134">
        <f>IFERROR('Tablas turistas zona y tip.'!I55/'Tablas turistas zona y tip.'!I68-1,"-")</f>
        <v>7.5913985129423489E-2</v>
      </c>
      <c r="G55" s="134">
        <f>IFERROR('Tablas turistas zona y tip.'!K55/'Tablas turistas zona y tip.'!K68-1,"-")</f>
        <v>0.10685528964437485</v>
      </c>
      <c r="H55" s="134">
        <f>IFERROR('Tablas turistas zona y tip.'!M55/'Tablas turistas zona y tip.'!M68-1,"-")</f>
        <v>8.9398544140531166E-2</v>
      </c>
      <c r="I55" s="133">
        <f>IFERROR('Tablas turistas zona y tip.'!O55/'Tablas turistas zona y tip.'!O68-1,"-")</f>
        <v>5.1321210399204453E-2</v>
      </c>
      <c r="J55" s="133">
        <f>IFERROR('Tablas turistas zona y tip.'!Q55/'Tablas turistas zona y tip.'!Q68-1,"-")</f>
        <v>9.059459311925977E-2</v>
      </c>
      <c r="K55" s="133">
        <f>IFERROR('Tablas turistas zona y tip.'!S55/'Tablas turistas zona y tip.'!S68-1,"-")</f>
        <v>6.6801684767698877E-2</v>
      </c>
    </row>
    <row r="56" spans="2:11" hidden="1" outlineLevel="1" x14ac:dyDescent="0.25">
      <c r="B56" s="58" t="s">
        <v>88</v>
      </c>
      <c r="C56" s="133">
        <f>IFERROR('Tablas turistas zona y tip.'!C56/'Tablas turistas zona y tip.'!C69-1,"-")</f>
        <v>0.17842399779836704</v>
      </c>
      <c r="D56" s="133">
        <f>IFERROR('Tablas turistas zona y tip.'!E56/'Tablas turistas zona y tip.'!E69-1,"-")</f>
        <v>4.9228245470136489E-2</v>
      </c>
      <c r="E56" s="133">
        <f>IFERROR('Tablas turistas zona y tip.'!G56/'Tablas turistas zona y tip.'!G69-1,"-")</f>
        <v>0.10715695952615989</v>
      </c>
      <c r="F56" s="134">
        <f>IFERROR('Tablas turistas zona y tip.'!I56/'Tablas turistas zona y tip.'!I69-1,"-")</f>
        <v>0.15047018499802256</v>
      </c>
      <c r="G56" s="134">
        <f>IFERROR('Tablas turistas zona y tip.'!K56/'Tablas turistas zona y tip.'!K69-1,"-")</f>
        <v>1.3796944509069986E-2</v>
      </c>
      <c r="H56" s="134">
        <f>IFERROR('Tablas turistas zona y tip.'!M56/'Tablas turistas zona y tip.'!M69-1,"-")</f>
        <v>9.0617754299951558E-2</v>
      </c>
      <c r="I56" s="133">
        <f>IFERROR('Tablas turistas zona y tip.'!O56/'Tablas turistas zona y tip.'!O69-1,"-")</f>
        <v>0.12153978157826772</v>
      </c>
      <c r="J56" s="133">
        <f>IFERROR('Tablas turistas zona y tip.'!Q56/'Tablas turistas zona y tip.'!Q69-1,"-")</f>
        <v>-2.6944200018205189E-3</v>
      </c>
      <c r="K56" s="133">
        <f>IFERROR('Tablas turistas zona y tip.'!S56/'Tablas turistas zona y tip.'!S69-1,"-")</f>
        <v>7.0975693492495218E-2</v>
      </c>
    </row>
    <row r="57" spans="2:11" hidden="1" outlineLevel="1" x14ac:dyDescent="0.25">
      <c r="B57" s="58" t="s">
        <v>89</v>
      </c>
      <c r="C57" s="133">
        <f>IFERROR('Tablas turistas zona y tip.'!C57/'Tablas turistas zona y tip.'!C70-1,"-")</f>
        <v>6.0502630990837192E-2</v>
      </c>
      <c r="D57" s="133">
        <f>IFERROR('Tablas turistas zona y tip.'!E57/'Tablas turistas zona y tip.'!E70-1,"-")</f>
        <v>-8.9459444932184273E-2</v>
      </c>
      <c r="E57" s="133">
        <f>IFERROR('Tablas turistas zona y tip.'!G57/'Tablas turistas zona y tip.'!G70-1,"-")</f>
        <v>-1.918426414303942E-2</v>
      </c>
      <c r="F57" s="134">
        <f>IFERROR('Tablas turistas zona y tip.'!I57/'Tablas turistas zona y tip.'!I70-1,"-")</f>
        <v>9.7598838860316173E-2</v>
      </c>
      <c r="G57" s="134">
        <f>IFERROR('Tablas turistas zona y tip.'!K57/'Tablas turistas zona y tip.'!K70-1,"-")</f>
        <v>-4.0043984238981034E-2</v>
      </c>
      <c r="H57" s="134">
        <f>IFERROR('Tablas turistas zona y tip.'!M57/'Tablas turistas zona y tip.'!M70-1,"-")</f>
        <v>3.8271791115515486E-2</v>
      </c>
      <c r="I57" s="133">
        <f>IFERROR('Tablas turistas zona y tip.'!O57/'Tablas turistas zona y tip.'!O70-1,"-")</f>
        <v>7.808349855972474E-2</v>
      </c>
      <c r="J57" s="133">
        <f>IFERROR('Tablas turistas zona y tip.'!Q57/'Tablas turistas zona y tip.'!Q70-1,"-")</f>
        <v>-5.1572318082726554E-2</v>
      </c>
      <c r="K57" s="133">
        <f>IFERROR('Tablas turistas zona y tip.'!S57/'Tablas turistas zona y tip.'!S70-1,"-")</f>
        <v>2.6704195768659567E-2</v>
      </c>
    </row>
    <row r="58" spans="2:11" hidden="1" outlineLevel="1" x14ac:dyDescent="0.25">
      <c r="B58" s="58" t="s">
        <v>90</v>
      </c>
      <c r="C58" s="133">
        <f>IFERROR('Tablas turistas zona y tip.'!C58/'Tablas turistas zona y tip.'!C71-1,"-")</f>
        <v>0.1135146306598005</v>
      </c>
      <c r="D58" s="133">
        <f>IFERROR('Tablas turistas zona y tip.'!E58/'Tablas turistas zona y tip.'!E71-1,"-")</f>
        <v>-3.6727334491814423E-2</v>
      </c>
      <c r="E58" s="133">
        <f>IFERROR('Tablas turistas zona y tip.'!G58/'Tablas turistas zona y tip.'!G71-1,"-")</f>
        <v>2.8083209509658147E-2</v>
      </c>
      <c r="F58" s="134">
        <f>IFERROR('Tablas turistas zona y tip.'!I58/'Tablas turistas zona y tip.'!I71-1,"-")</f>
        <v>9.640011997905451E-2</v>
      </c>
      <c r="G58" s="134">
        <f>IFERROR('Tablas turistas zona y tip.'!K58/'Tablas turistas zona y tip.'!K71-1,"-")</f>
        <v>-4.999608652983567E-2</v>
      </c>
      <c r="H58" s="134">
        <f>IFERROR('Tablas turistas zona y tip.'!M58/'Tablas turistas zona y tip.'!M71-1,"-")</f>
        <v>2.9377553101760157E-2</v>
      </c>
      <c r="I58" s="133">
        <f>IFERROR('Tablas turistas zona y tip.'!O58/'Tablas turistas zona y tip.'!O71-1,"-")</f>
        <v>4.8403928563498733E-2</v>
      </c>
      <c r="J58" s="133">
        <f>IFERROR('Tablas turistas zona y tip.'!Q58/'Tablas turistas zona y tip.'!Q71-1,"-")</f>
        <v>-7.9288910486140618E-2</v>
      </c>
      <c r="K58" s="133">
        <f>IFERROR('Tablas turistas zona y tip.'!S58/'Tablas turistas zona y tip.'!S71-1,"-")</f>
        <v>-5.5239406390156232E-3</v>
      </c>
    </row>
    <row r="59" spans="2:11" hidden="1" outlineLevel="1" x14ac:dyDescent="0.25">
      <c r="B59" s="58" t="s">
        <v>91</v>
      </c>
      <c r="C59" s="133">
        <f>IFERROR('Tablas turistas zona y tip.'!C59/'Tablas turistas zona y tip.'!C72-1,"-")</f>
        <v>0.11142274349821513</v>
      </c>
      <c r="D59" s="133">
        <f>IFERROR('Tablas turistas zona y tip.'!E59/'Tablas turistas zona y tip.'!E72-1,"-")</f>
        <v>2.5634066575294101E-2</v>
      </c>
      <c r="E59" s="133">
        <f>IFERROR('Tablas turistas zona y tip.'!G59/'Tablas turistas zona y tip.'!G72-1,"-")</f>
        <v>6.2263314644748435E-2</v>
      </c>
      <c r="F59" s="134">
        <f>IFERROR('Tablas turistas zona y tip.'!I59/'Tablas turistas zona y tip.'!I72-1,"-")</f>
        <v>8.5665019940548648E-2</v>
      </c>
      <c r="G59" s="134">
        <f>IFERROR('Tablas turistas zona y tip.'!K59/'Tablas turistas zona y tip.'!K72-1,"-")</f>
        <v>8.7540435912393244E-2</v>
      </c>
      <c r="H59" s="134">
        <f>IFERROR('Tablas turistas zona y tip.'!M59/'Tablas turistas zona y tip.'!M72-1,"-")</f>
        <v>8.6497331709412206E-2</v>
      </c>
      <c r="I59" s="133">
        <f>IFERROR('Tablas turistas zona y tip.'!O59/'Tablas turistas zona y tip.'!O72-1,"-")</f>
        <v>3.7779213406158751E-2</v>
      </c>
      <c r="J59" s="133">
        <f>IFERROR('Tablas turistas zona y tip.'!Q59/'Tablas turistas zona y tip.'!Q72-1,"-")</f>
        <v>4.1473236758208021E-2</v>
      </c>
      <c r="K59" s="133">
        <f>IFERROR('Tablas turistas zona y tip.'!S59/'Tablas turistas zona y tip.'!S72-1,"-")</f>
        <v>3.9300314374877576E-2</v>
      </c>
    </row>
    <row r="60" spans="2:11" hidden="1" outlineLevel="1" x14ac:dyDescent="0.25">
      <c r="B60" s="58" t="s">
        <v>92</v>
      </c>
      <c r="C60" s="133">
        <f>IFERROR('Tablas turistas zona y tip.'!C60/'Tablas turistas zona y tip.'!C73-1,"-")</f>
        <v>5.3804847784695076E-2</v>
      </c>
      <c r="D60" s="133">
        <f>IFERROR('Tablas turistas zona y tip.'!E60/'Tablas turistas zona y tip.'!E73-1,"-")</f>
        <v>6.8169707660364232E-2</v>
      </c>
      <c r="E60" s="133">
        <f>IFERROR('Tablas turistas zona y tip.'!G60/'Tablas turistas zona y tip.'!G73-1,"-")</f>
        <v>6.1532530692129717E-2</v>
      </c>
      <c r="F60" s="134">
        <f>IFERROR('Tablas turistas zona y tip.'!I60/'Tablas turistas zona y tip.'!I73-1,"-")</f>
        <v>7.6516794804327937E-2</v>
      </c>
      <c r="G60" s="134">
        <f>IFERROR('Tablas turistas zona y tip.'!K60/'Tablas turistas zona y tip.'!K73-1,"-")</f>
        <v>7.828601282698E-2</v>
      </c>
      <c r="H60" s="134">
        <f>IFERROR('Tablas turistas zona y tip.'!M60/'Tablas turistas zona y tip.'!M73-1,"-")</f>
        <v>7.7252865034215468E-2</v>
      </c>
      <c r="I60" s="133">
        <f>IFERROR('Tablas turistas zona y tip.'!O60/'Tablas turistas zona y tip.'!O73-1,"-")</f>
        <v>8.0190908452846044E-2</v>
      </c>
      <c r="J60" s="133">
        <f>IFERROR('Tablas turistas zona y tip.'!Q60/'Tablas turistas zona y tip.'!Q73-1,"-")</f>
        <v>5.8372446618628837E-2</v>
      </c>
      <c r="K60" s="133">
        <f>IFERROR('Tablas turistas zona y tip.'!S60/'Tablas turistas zona y tip.'!S73-1,"-")</f>
        <v>7.1700518496075505E-2</v>
      </c>
    </row>
    <row r="61" spans="2:11" hidden="1" outlineLevel="1" x14ac:dyDescent="0.25">
      <c r="B61" s="58" t="s">
        <v>93</v>
      </c>
      <c r="C61" s="133">
        <f>IFERROR('Tablas turistas zona y tip.'!C61/'Tablas turistas zona y tip.'!C74-1,"-")</f>
        <v>7.0499342969776668E-2</v>
      </c>
      <c r="D61" s="133">
        <f>IFERROR('Tablas turistas zona y tip.'!E61/'Tablas turistas zona y tip.'!E74-1,"-")</f>
        <v>-3.7569725473039495E-2</v>
      </c>
      <c r="E61" s="133">
        <f>IFERROR('Tablas turistas zona y tip.'!G61/'Tablas turistas zona y tip.'!G74-1,"-")</f>
        <v>1.1520324717960939E-2</v>
      </c>
      <c r="F61" s="134">
        <f>IFERROR('Tablas turistas zona y tip.'!I61/'Tablas turistas zona y tip.'!I74-1,"-")</f>
        <v>8.8471044645371144E-2</v>
      </c>
      <c r="G61" s="134">
        <f>IFERROR('Tablas turistas zona y tip.'!K61/'Tablas turistas zona y tip.'!K74-1,"-")</f>
        <v>-2.5118603099013259E-2</v>
      </c>
      <c r="H61" s="134">
        <f>IFERROR('Tablas turistas zona y tip.'!M61/'Tablas turistas zona y tip.'!M74-1,"-")</f>
        <v>4.1944814898278171E-2</v>
      </c>
      <c r="I61" s="133">
        <f>IFERROR('Tablas turistas zona y tip.'!O61/'Tablas turistas zona y tip.'!O74-1,"-")</f>
        <v>7.4694167065846306E-2</v>
      </c>
      <c r="J61" s="133">
        <f>IFERROR('Tablas turistas zona y tip.'!Q61/'Tablas turistas zona y tip.'!Q74-1,"-")</f>
        <v>-3.9142219986334381E-2</v>
      </c>
      <c r="K61" s="133">
        <f>IFERROR('Tablas turistas zona y tip.'!S61/'Tablas turistas zona y tip.'!S74-1,"-")</f>
        <v>3.1413702243550334E-2</v>
      </c>
    </row>
    <row r="62" spans="2:11" hidden="1" outlineLevel="1" x14ac:dyDescent="0.25">
      <c r="B62" s="58" t="s">
        <v>94</v>
      </c>
      <c r="C62" s="133">
        <f>IFERROR('Tablas turistas zona y tip.'!C62/'Tablas turistas zona y tip.'!C75-1,"-")</f>
        <v>5.1742968148532853E-2</v>
      </c>
      <c r="D62" s="133">
        <f>IFERROR('Tablas turistas zona y tip.'!E62/'Tablas turistas zona y tip.'!E75-1,"-")</f>
        <v>-8.7879681509879237E-3</v>
      </c>
      <c r="E62" s="133">
        <f>IFERROR('Tablas turistas zona y tip.'!G62/'Tablas turistas zona y tip.'!G75-1,"-")</f>
        <v>1.8548915284662071E-2</v>
      </c>
      <c r="F62" s="134">
        <f>IFERROR('Tablas turistas zona y tip.'!I62/'Tablas turistas zona y tip.'!I75-1,"-")</f>
        <v>7.1880300657349183E-2</v>
      </c>
      <c r="G62" s="134">
        <f>IFERROR('Tablas turistas zona y tip.'!K62/'Tablas turistas zona y tip.'!K75-1,"-")</f>
        <v>2.3965611432186007E-2</v>
      </c>
      <c r="H62" s="134">
        <f>IFERROR('Tablas turistas zona y tip.'!M62/'Tablas turistas zona y tip.'!M75-1,"-")</f>
        <v>5.1284586506820773E-2</v>
      </c>
      <c r="I62" s="133">
        <f>IFERROR('Tablas turistas zona y tip.'!O62/'Tablas turistas zona y tip.'!O75-1,"-")</f>
        <v>2.3258754633178613E-2</v>
      </c>
      <c r="J62" s="133">
        <f>IFERROR('Tablas turistas zona y tip.'!Q62/'Tablas turistas zona y tip.'!Q75-1,"-")</f>
        <v>-1.0685518008756389E-2</v>
      </c>
      <c r="K62" s="133">
        <f>IFERROR('Tablas turistas zona y tip.'!S62/'Tablas turistas zona y tip.'!S75-1,"-")</f>
        <v>9.8439404440409106E-3</v>
      </c>
    </row>
    <row r="63" spans="2:11" hidden="1" outlineLevel="1" x14ac:dyDescent="0.25">
      <c r="B63" s="58" t="s">
        <v>95</v>
      </c>
      <c r="C63" s="133">
        <f>IFERROR('Tablas turistas zona y tip.'!C63/'Tablas turistas zona y tip.'!C76-1,"-")</f>
        <v>8.0649775234981513E-2</v>
      </c>
      <c r="D63" s="133">
        <f>IFERROR('Tablas turistas zona y tip.'!E63/'Tablas turistas zona y tip.'!E76-1,"-")</f>
        <v>-0.1197204337734884</v>
      </c>
      <c r="E63" s="133">
        <f>IFERROR('Tablas turistas zona y tip.'!G63/'Tablas turistas zona y tip.'!G76-1,"-")</f>
        <v>-4.1397432927852029E-2</v>
      </c>
      <c r="F63" s="134">
        <f>IFERROR('Tablas turistas zona y tip.'!I63/'Tablas turistas zona y tip.'!I76-1,"-")</f>
        <v>7.4219887411433483E-2</v>
      </c>
      <c r="G63" s="134">
        <f>IFERROR('Tablas turistas zona y tip.'!K63/'Tablas turistas zona y tip.'!K76-1,"-")</f>
        <v>-6.6434668417596821E-2</v>
      </c>
      <c r="H63" s="134">
        <f>IFERROR('Tablas turistas zona y tip.'!M63/'Tablas turistas zona y tip.'!M76-1,"-")</f>
        <v>6.6751169800849386E-3</v>
      </c>
      <c r="I63" s="133">
        <f>IFERROR('Tablas turistas zona y tip.'!O63/'Tablas turistas zona y tip.'!O76-1,"-")</f>
        <v>4.2557999070103048E-2</v>
      </c>
      <c r="J63" s="133">
        <f>IFERROR('Tablas turistas zona y tip.'!Q63/'Tablas turistas zona y tip.'!Q76-1,"-")</f>
        <v>-8.3294773519163812E-2</v>
      </c>
      <c r="K63" s="133">
        <f>IFERROR('Tablas turistas zona y tip.'!S63/'Tablas turistas zona y tip.'!S76-1,"-")</f>
        <v>-1.2568741025816399E-2</v>
      </c>
    </row>
    <row r="64" spans="2:11" hidden="1" outlineLevel="1" x14ac:dyDescent="0.25">
      <c r="B64" s="58" t="s">
        <v>96</v>
      </c>
      <c r="C64" s="133">
        <f>IFERROR('Tablas turistas zona y tip.'!C64/'Tablas turistas zona y tip.'!C77-1,"-")</f>
        <v>1.0999199292005546E-2</v>
      </c>
      <c r="D64" s="133">
        <f>IFERROR('Tablas turistas zona y tip.'!E64/'Tablas turistas zona y tip.'!E77-1,"-")</f>
        <v>-8.781937017231134E-2</v>
      </c>
      <c r="E64" s="133">
        <f>IFERROR('Tablas turistas zona y tip.'!G64/'Tablas turistas zona y tip.'!G77-1,"-")</f>
        <v>-4.6960218857272307E-2</v>
      </c>
      <c r="F64" s="134">
        <f>IFERROR('Tablas turistas zona y tip.'!I64/'Tablas turistas zona y tip.'!I77-1,"-")</f>
        <v>-3.8134751068269468E-3</v>
      </c>
      <c r="G64" s="134">
        <f>IFERROR('Tablas turistas zona y tip.'!K64/'Tablas turistas zona y tip.'!K77-1,"-")</f>
        <v>-8.9041341390854289E-2</v>
      </c>
      <c r="H64" s="134">
        <f>IFERROR('Tablas turistas zona y tip.'!M64/'Tablas turistas zona y tip.'!M77-1,"-")</f>
        <v>-4.337698208016505E-2</v>
      </c>
      <c r="I64" s="133">
        <f>IFERROR('Tablas turistas zona y tip.'!O64/'Tablas turistas zona y tip.'!O77-1,"-")</f>
        <v>-2.9079766111128613E-3</v>
      </c>
      <c r="J64" s="133">
        <f>IFERROR('Tablas turistas zona y tip.'!Q64/'Tablas turistas zona y tip.'!Q77-1,"-")</f>
        <v>-9.5130321862535894E-2</v>
      </c>
      <c r="K64" s="133">
        <f>IFERROR('Tablas turistas zona y tip.'!S64/'Tablas turistas zona y tip.'!S77-1,"-")</f>
        <v>-4.1586484846284355E-2</v>
      </c>
    </row>
    <row r="65" spans="2:11" hidden="1" outlineLevel="1" x14ac:dyDescent="0.25">
      <c r="B65" s="58" t="s">
        <v>97</v>
      </c>
      <c r="C65" s="133">
        <f>IFERROR('Tablas turistas zona y tip.'!C65/'Tablas turistas zona y tip.'!C78-1,"-")</f>
        <v>0.21562266034439737</v>
      </c>
      <c r="D65" s="133">
        <f>IFERROR('Tablas turistas zona y tip.'!E65/'Tablas turistas zona y tip.'!E78-1,"-")</f>
        <v>-9.7196870003254499E-2</v>
      </c>
      <c r="E65" s="133">
        <f>IFERROR('Tablas turistas zona y tip.'!G65/'Tablas turistas zona y tip.'!G78-1,"-")</f>
        <v>2.2963363195872777E-2</v>
      </c>
      <c r="F65" s="134">
        <f>IFERROR('Tablas turistas zona y tip.'!I65/'Tablas turistas zona y tip.'!I78-1,"-")</f>
        <v>7.9120822256288914E-2</v>
      </c>
      <c r="G65" s="134">
        <f>IFERROR('Tablas turistas zona y tip.'!K65/'Tablas turistas zona y tip.'!K78-1,"-")</f>
        <v>-7.1357075305633622E-2</v>
      </c>
      <c r="H65" s="134">
        <f>IFERROR('Tablas turistas zona y tip.'!M65/'Tablas turistas zona y tip.'!M78-1,"-")</f>
        <v>6.3280149067328484E-3</v>
      </c>
      <c r="I65" s="133">
        <f>IFERROR('Tablas turistas zona y tip.'!O65/'Tablas turistas zona y tip.'!O78-1,"-")</f>
        <v>6.5757898005853521E-2</v>
      </c>
      <c r="J65" s="133">
        <f>IFERROR('Tablas turistas zona y tip.'!Q65/'Tablas turistas zona y tip.'!Q78-1,"-")</f>
        <v>-7.4122514981451504E-2</v>
      </c>
      <c r="K65" s="133">
        <f>IFERROR('Tablas turistas zona y tip.'!S65/'Tablas turistas zona y tip.'!S78-1,"-")</f>
        <v>3.9581855908386032E-3</v>
      </c>
    </row>
    <row r="66" spans="2:11" ht="15" customHeight="1" collapsed="1" x14ac:dyDescent="0.25">
      <c r="B66" s="126">
        <v>2010</v>
      </c>
      <c r="C66" s="137">
        <f>IFERROR('Tablas turistas zona y tip.'!C66/'Tablas turistas zona y tip.'!C79-1,"-")</f>
        <v>9.6623294875723742E-2</v>
      </c>
      <c r="D66" s="137">
        <f>IFERROR('Tablas turistas zona y tip.'!E66/'Tablas turistas zona y tip.'!E79-1,"-")</f>
        <v>-1.5894628473916428E-2</v>
      </c>
      <c r="E66" s="137">
        <f>IFERROR('Tablas turistas zona y tip.'!G66/'Tablas turistas zona y tip.'!G79-1,"-")</f>
        <v>3.3093153690210819E-2</v>
      </c>
      <c r="F66" s="137">
        <f>IFERROR('Tablas turistas zona y tip.'!I66/'Tablas turistas zona y tip.'!I79-1,"-")</f>
        <v>8.2632018904862159E-2</v>
      </c>
      <c r="G66" s="137">
        <f>IFERROR('Tablas turistas zona y tip.'!K66/'Tablas turistas zona y tip.'!K79-1,"-")</f>
        <v>2.7106183555991592E-3</v>
      </c>
      <c r="H66" s="137">
        <f>IFERROR('Tablas turistas zona y tip.'!M66/'Tablas turistas zona y tip.'!M79-1,"-")</f>
        <v>4.7041883902294135E-2</v>
      </c>
      <c r="I66" s="137">
        <f>IFERROR('Tablas turistas zona y tip.'!O66/'Tablas turistas zona y tip.'!O79-1,"-")</f>
        <v>5.6310882751361202E-2</v>
      </c>
      <c r="J66" s="137">
        <f>IFERROR('Tablas turistas zona y tip.'!Q66/'Tablas turistas zona y tip.'!Q79-1,"-")</f>
        <v>-1.7178847952918797E-2</v>
      </c>
      <c r="K66" s="137">
        <f>IFERROR('Tablas turistas zona y tip.'!S66/'Tablas turistas zona y tip.'!S79-1,"-")</f>
        <v>2.6242294141912259E-2</v>
      </c>
    </row>
    <row r="67" spans="2:11" ht="15" hidden="1" customHeight="1" outlineLevel="1" x14ac:dyDescent="0.25">
      <c r="B67" s="58" t="s">
        <v>86</v>
      </c>
      <c r="C67" s="133">
        <f>IFERROR('Tablas turistas zona y tip.'!C67/'Tablas turistas zona y tip.'!C80-1,"-")</f>
        <v>8.1560140509548962E-3</v>
      </c>
      <c r="D67" s="133">
        <f>IFERROR('Tablas turistas zona y tip.'!E67/'Tablas turistas zona y tip.'!E80-1,"-")</f>
        <v>-0.12047581054616663</v>
      </c>
      <c r="E67" s="133">
        <f>IFERROR('Tablas turistas zona y tip.'!G67/'Tablas turistas zona y tip.'!G80-1,"-")</f>
        <v>-6.6692552482083944E-2</v>
      </c>
      <c r="F67" s="134">
        <f>IFERROR('Tablas turistas zona y tip.'!I67/'Tablas turistas zona y tip.'!I80-1,"-")</f>
        <v>-3.242814909633962E-3</v>
      </c>
      <c r="G67" s="134">
        <f>IFERROR('Tablas turistas zona y tip.'!K67/'Tablas turistas zona y tip.'!K80-1,"-")</f>
        <v>-0.11883724081853908</v>
      </c>
      <c r="H67" s="134">
        <f>IFERROR('Tablas turistas zona y tip.'!M67/'Tablas turistas zona y tip.'!M80-1,"-")</f>
        <v>-5.7984501099042185E-2</v>
      </c>
      <c r="I67" s="133">
        <f>IFERROR('Tablas turistas zona y tip.'!O67/'Tablas turistas zona y tip.'!O80-1,"-")</f>
        <v>-3.3555786120824771E-2</v>
      </c>
      <c r="J67" s="133">
        <f>IFERROR('Tablas turistas zona y tip.'!Q67/'Tablas turistas zona y tip.'!Q80-1,"-")</f>
        <v>-0.12401986408782018</v>
      </c>
      <c r="K67" s="133">
        <f>IFERROR('Tablas turistas zona y tip.'!S67/'Tablas turistas zona y tip.'!S80-1,"-")</f>
        <v>-7.2369046545247118E-2</v>
      </c>
    </row>
    <row r="68" spans="2:11" ht="15" hidden="1" customHeight="1" outlineLevel="1" x14ac:dyDescent="0.25">
      <c r="B68" s="58" t="s">
        <v>87</v>
      </c>
      <c r="C68" s="133">
        <f>IFERROR('Tablas turistas zona y tip.'!C68/'Tablas turistas zona y tip.'!C81-1,"-")</f>
        <v>-9.5436849591974293E-2</v>
      </c>
      <c r="D68" s="133">
        <f>IFERROR('Tablas turistas zona y tip.'!E68/'Tablas turistas zona y tip.'!E81-1,"-")</f>
        <v>-0.25434547142562414</v>
      </c>
      <c r="E68" s="133">
        <f>IFERROR('Tablas turistas zona y tip.'!G68/'Tablas turistas zona y tip.'!G81-1,"-")</f>
        <v>-0.18952511833867769</v>
      </c>
      <c r="F68" s="134">
        <f>IFERROR('Tablas turistas zona y tip.'!I68/'Tablas turistas zona y tip.'!I81-1,"-")</f>
        <v>-6.8195669422628002E-2</v>
      </c>
      <c r="G68" s="134">
        <f>IFERROR('Tablas turistas zona y tip.'!K68/'Tablas turistas zona y tip.'!K81-1,"-")</f>
        <v>-0.2065359311420133</v>
      </c>
      <c r="H68" s="134">
        <f>IFERROR('Tablas turistas zona y tip.'!M68/'Tablas turistas zona y tip.'!M81-1,"-")</f>
        <v>-0.13399758818209229</v>
      </c>
      <c r="I68" s="133">
        <f>IFERROR('Tablas turistas zona y tip.'!O68/'Tablas turistas zona y tip.'!O81-1,"-")</f>
        <v>-8.5973989084342728E-2</v>
      </c>
      <c r="J68" s="133">
        <f>IFERROR('Tablas turistas zona y tip.'!Q68/'Tablas turistas zona y tip.'!Q81-1,"-")</f>
        <v>-0.2091200992957557</v>
      </c>
      <c r="K68" s="133">
        <f>IFERROR('Tablas turistas zona y tip.'!S68/'Tablas turistas zona y tip.'!S81-1,"-")</f>
        <v>-0.1388289248158614</v>
      </c>
    </row>
    <row r="69" spans="2:11" ht="15" hidden="1" customHeight="1" outlineLevel="1" x14ac:dyDescent="0.25">
      <c r="B69" s="58" t="s">
        <v>88</v>
      </c>
      <c r="C69" s="133">
        <f>IFERROR('Tablas turistas zona y tip.'!C69/'Tablas turistas zona y tip.'!C82-1,"-")</f>
        <v>-4.3234798483359094E-2</v>
      </c>
      <c r="D69" s="133">
        <f>IFERROR('Tablas turistas zona y tip.'!E69/'Tablas turistas zona y tip.'!E82-1,"-")</f>
        <v>-8.9248363349903603E-2</v>
      </c>
      <c r="E69" s="133">
        <f>IFERROR('Tablas turistas zona y tip.'!G69/'Tablas turistas zona y tip.'!G82-1,"-")</f>
        <v>-6.9176225554007043E-2</v>
      </c>
      <c r="F69" s="134">
        <f>IFERROR('Tablas turistas zona y tip.'!I69/'Tablas turistas zona y tip.'!I82-1,"-")</f>
        <v>-2.8692766520481916E-2</v>
      </c>
      <c r="G69" s="134">
        <f>IFERROR('Tablas turistas zona y tip.'!K69/'Tablas turistas zona y tip.'!K82-1,"-")</f>
        <v>-9.3417444825801055E-2</v>
      </c>
      <c r="H69" s="134">
        <f>IFERROR('Tablas turistas zona y tip.'!M69/'Tablas turistas zona y tip.'!M82-1,"-")</f>
        <v>-5.8140177322597464E-2</v>
      </c>
      <c r="I69" s="133">
        <f>IFERROR('Tablas turistas zona y tip.'!O69/'Tablas turistas zona y tip.'!O82-1,"-")</f>
        <v>-6.9029966497084039E-2</v>
      </c>
      <c r="J69" s="133">
        <f>IFERROR('Tablas turistas zona y tip.'!Q69/'Tablas turistas zona y tip.'!Q82-1,"-")</f>
        <v>-0.10427843821513405</v>
      </c>
      <c r="K69" s="133">
        <f>IFERROR('Tablas turistas zona y tip.'!S69/'Tablas turistas zona y tip.'!S82-1,"-")</f>
        <v>-8.3705814324543937E-2</v>
      </c>
    </row>
    <row r="70" spans="2:11" ht="15" hidden="1" customHeight="1" outlineLevel="1" x14ac:dyDescent="0.25">
      <c r="B70" s="58" t="s">
        <v>89</v>
      </c>
      <c r="C70" s="133">
        <f>IFERROR('Tablas turistas zona y tip.'!C70/'Tablas turistas zona y tip.'!C83-1,"-")</f>
        <v>-5.533164440350069E-2</v>
      </c>
      <c r="D70" s="133">
        <f>IFERROR('Tablas turistas zona y tip.'!E70/'Tablas turistas zona y tip.'!E83-1,"-")</f>
        <v>-2.3103985437487928E-2</v>
      </c>
      <c r="E70" s="133">
        <f>IFERROR('Tablas turistas zona y tip.'!G70/'Tablas turistas zona y tip.'!G83-1,"-")</f>
        <v>-3.8475974257806467E-2</v>
      </c>
      <c r="F70" s="134">
        <f>IFERROR('Tablas turistas zona y tip.'!I70/'Tablas turistas zona y tip.'!I83-1,"-")</f>
        <v>-6.2620156047583309E-2</v>
      </c>
      <c r="G70" s="134">
        <f>IFERROR('Tablas turistas zona y tip.'!K70/'Tablas turistas zona y tip.'!K83-1,"-")</f>
        <v>-3.2667993585662858E-2</v>
      </c>
      <c r="H70" s="134">
        <f>IFERROR('Tablas turistas zona y tip.'!M70/'Tablas turistas zona y tip.'!M83-1,"-")</f>
        <v>-4.9940644316181615E-2</v>
      </c>
      <c r="I70" s="133">
        <f>IFERROR('Tablas turistas zona y tip.'!O70/'Tablas turistas zona y tip.'!O83-1,"-")</f>
        <v>-0.11000869814925029</v>
      </c>
      <c r="J70" s="133">
        <f>IFERROR('Tablas turistas zona y tip.'!Q70/'Tablas turistas zona y tip.'!Q83-1,"-")</f>
        <v>-7.0903771561709794E-2</v>
      </c>
      <c r="K70" s="133">
        <f>IFERROR('Tablas turistas zona y tip.'!S70/'Tablas turistas zona y tip.'!S83-1,"-")</f>
        <v>-9.4912854949036563E-2</v>
      </c>
    </row>
    <row r="71" spans="2:11" ht="15" hidden="1" customHeight="1" outlineLevel="1" x14ac:dyDescent="0.25">
      <c r="B71" s="58" t="s">
        <v>90</v>
      </c>
      <c r="C71" s="133">
        <f>IFERROR('Tablas turistas zona y tip.'!C71/'Tablas turistas zona y tip.'!C84-1,"-")</f>
        <v>-7.9752753783976504E-2</v>
      </c>
      <c r="D71" s="133">
        <f>IFERROR('Tablas turistas zona y tip.'!E71/'Tablas turistas zona y tip.'!E84-1,"-")</f>
        <v>-6.9685182934240864E-2</v>
      </c>
      <c r="E71" s="133">
        <f>IFERROR('Tablas turistas zona y tip.'!G71/'Tablas turistas zona y tip.'!G84-1,"-")</f>
        <v>-7.405496508788223E-2</v>
      </c>
      <c r="F71" s="134">
        <f>IFERROR('Tablas turistas zona y tip.'!I71/'Tablas turistas zona y tip.'!I84-1,"-")</f>
        <v>-7.6247904309725389E-2</v>
      </c>
      <c r="G71" s="134">
        <f>IFERROR('Tablas turistas zona y tip.'!K71/'Tablas turistas zona y tip.'!K84-1,"-")</f>
        <v>-9.8716661692487162E-2</v>
      </c>
      <c r="H71" s="134">
        <f>IFERROR('Tablas turistas zona y tip.'!M71/'Tablas turistas zona y tip.'!M84-1,"-")</f>
        <v>-8.6671936599684862E-2</v>
      </c>
      <c r="I71" s="133">
        <f>IFERROR('Tablas turistas zona y tip.'!O71/'Tablas turistas zona y tip.'!O84-1,"-")</f>
        <v>-0.10969000293227116</v>
      </c>
      <c r="J71" s="133">
        <f>IFERROR('Tablas turistas zona y tip.'!Q71/'Tablas turistas zona y tip.'!Q84-1,"-")</f>
        <v>-0.13446018769222678</v>
      </c>
      <c r="K71" s="133">
        <f>IFERROR('Tablas turistas zona y tip.'!S71/'Tablas turistas zona y tip.'!S84-1,"-")</f>
        <v>-0.12032194672458696</v>
      </c>
    </row>
    <row r="72" spans="2:11" ht="15" hidden="1" customHeight="1" outlineLevel="1" x14ac:dyDescent="0.25">
      <c r="B72" s="58" t="s">
        <v>91</v>
      </c>
      <c r="C72" s="133">
        <f>IFERROR('Tablas turistas zona y tip.'!C72/'Tablas turistas zona y tip.'!C85-1,"-")</f>
        <v>-5.3489855372257034E-2</v>
      </c>
      <c r="D72" s="133">
        <f>IFERROR('Tablas turistas zona y tip.'!E72/'Tablas turistas zona y tip.'!E85-1,"-")</f>
        <v>-1.5286964655575552E-2</v>
      </c>
      <c r="E72" s="133">
        <f>IFERROR('Tablas turistas zona y tip.'!G72/'Tablas turistas zona y tip.'!G85-1,"-")</f>
        <v>-3.1969347966818717E-2</v>
      </c>
      <c r="F72" s="134">
        <f>IFERROR('Tablas turistas zona y tip.'!I72/'Tablas turistas zona y tip.'!I85-1,"-")</f>
        <v>-3.644508773628663E-2</v>
      </c>
      <c r="G72" s="134">
        <f>IFERROR('Tablas turistas zona y tip.'!K72/'Tablas turistas zona y tip.'!K85-1,"-")</f>
        <v>-2.3143171663536855E-2</v>
      </c>
      <c r="H72" s="134">
        <f>IFERROR('Tablas turistas zona y tip.'!M72/'Tablas turistas zona y tip.'!M85-1,"-")</f>
        <v>-3.0586665069600727E-2</v>
      </c>
      <c r="I72" s="133">
        <f>IFERROR('Tablas turistas zona y tip.'!O72/'Tablas turistas zona y tip.'!O85-1,"-")</f>
        <v>-7.7880393969152584E-2</v>
      </c>
      <c r="J72" s="133">
        <f>IFERROR('Tablas turistas zona y tip.'!Q72/'Tablas turistas zona y tip.'!Q85-1,"-")</f>
        <v>-6.1711160908742624E-2</v>
      </c>
      <c r="K72" s="133">
        <f>IFERROR('Tablas turistas zona y tip.'!S72/'Tablas turistas zona y tip.'!S85-1,"-")</f>
        <v>-7.129030533126568E-2</v>
      </c>
    </row>
    <row r="73" spans="2:11" ht="15" hidden="1" customHeight="1" outlineLevel="1" x14ac:dyDescent="0.25">
      <c r="B73" s="58" t="s">
        <v>92</v>
      </c>
      <c r="C73" s="133">
        <f>IFERROR('Tablas turistas zona y tip.'!C73/'Tablas turistas zona y tip.'!C86-1,"-")</f>
        <v>-0.11936924207313626</v>
      </c>
      <c r="D73" s="133">
        <f>IFERROR('Tablas turistas zona y tip.'!E73/'Tablas turistas zona y tip.'!E86-1,"-")</f>
        <v>-0.19706403068751843</v>
      </c>
      <c r="E73" s="133">
        <f>IFERROR('Tablas turistas zona y tip.'!G73/'Tablas turistas zona y tip.'!G86-1,"-")</f>
        <v>-0.16294194060847766</v>
      </c>
      <c r="F73" s="134">
        <f>IFERROR('Tablas turistas zona y tip.'!I73/'Tablas turistas zona y tip.'!I86-1,"-")</f>
        <v>-0.10916606161779585</v>
      </c>
      <c r="G73" s="134">
        <f>IFERROR('Tablas turistas zona y tip.'!K73/'Tablas turistas zona y tip.'!K86-1,"-")</f>
        <v>-0.13443216017714299</v>
      </c>
      <c r="H73" s="134">
        <f>IFERROR('Tablas turistas zona y tip.'!M73/'Tablas turistas zona y tip.'!M86-1,"-")</f>
        <v>-0.11985486929990929</v>
      </c>
      <c r="I73" s="133">
        <f>IFERROR('Tablas turistas zona y tip.'!O73/'Tablas turistas zona y tip.'!O86-1,"-")</f>
        <v>-0.12861860882328957</v>
      </c>
      <c r="J73" s="133">
        <f>IFERROR('Tablas turistas zona y tip.'!Q73/'Tablas turistas zona y tip.'!Q86-1,"-")</f>
        <v>-0.13379058477708994</v>
      </c>
      <c r="K73" s="133">
        <f>IFERROR('Tablas turistas zona y tip.'!S73/'Tablas turistas zona y tip.'!S86-1,"-")</f>
        <v>-0.13063854424733679</v>
      </c>
    </row>
    <row r="74" spans="2:11" ht="15" hidden="1" customHeight="1" outlineLevel="1" x14ac:dyDescent="0.25">
      <c r="B74" s="58" t="s">
        <v>93</v>
      </c>
      <c r="C74" s="133">
        <f>IFERROR('Tablas turistas zona y tip.'!C74/'Tablas turistas zona y tip.'!C87-1,"-")</f>
        <v>-0.18716844091572615</v>
      </c>
      <c r="D74" s="133">
        <f>IFERROR('Tablas turistas zona y tip.'!E74/'Tablas turistas zona y tip.'!E87-1,"-")</f>
        <v>-4.6213227623617792E-2</v>
      </c>
      <c r="E74" s="133">
        <f>IFERROR('Tablas turistas zona y tip.'!G74/'Tablas turistas zona y tip.'!G87-1,"-")</f>
        <v>-0.11585891459231246</v>
      </c>
      <c r="F74" s="134">
        <f>IFERROR('Tablas turistas zona y tip.'!I74/'Tablas turistas zona y tip.'!I87-1,"-")</f>
        <v>-0.13169504601910309</v>
      </c>
      <c r="G74" s="134">
        <f>IFERROR('Tablas turistas zona y tip.'!K74/'Tablas turistas zona y tip.'!K87-1,"-")</f>
        <v>-0.10598461513651247</v>
      </c>
      <c r="H74" s="134">
        <f>IFERROR('Tablas turistas zona y tip.'!M74/'Tablas turistas zona y tip.'!M87-1,"-")</f>
        <v>-0.12134501025734246</v>
      </c>
      <c r="I74" s="133">
        <f>IFERROR('Tablas turistas zona y tip.'!O74/'Tablas turistas zona y tip.'!O87-1,"-")</f>
        <v>-0.15982555057214609</v>
      </c>
      <c r="J74" s="133">
        <f>IFERROR('Tablas turistas zona y tip.'!Q74/'Tablas turistas zona y tip.'!Q87-1,"-")</f>
        <v>-0.13950197710180134</v>
      </c>
      <c r="K74" s="133">
        <f>IFERROR('Tablas turistas zona y tip.'!S74/'Tablas turistas zona y tip.'!S87-1,"-")</f>
        <v>-0.152212689231216</v>
      </c>
    </row>
    <row r="75" spans="2:11" ht="15" hidden="1" customHeight="1" outlineLevel="1" x14ac:dyDescent="0.25">
      <c r="B75" s="58" t="s">
        <v>94</v>
      </c>
      <c r="C75" s="133">
        <f>IFERROR('Tablas turistas zona y tip.'!C75/'Tablas turistas zona y tip.'!C88-1,"-")</f>
        <v>1.5878501273190349E-2</v>
      </c>
      <c r="D75" s="133">
        <f>IFERROR('Tablas turistas zona y tip.'!E75/'Tablas turistas zona y tip.'!E88-1,"-")</f>
        <v>6.1644907798753978E-2</v>
      </c>
      <c r="E75" s="133">
        <f>IFERROR('Tablas turistas zona y tip.'!G75/'Tablas turistas zona y tip.'!G88-1,"-")</f>
        <v>4.0475509414278799E-2</v>
      </c>
      <c r="F75" s="134">
        <f>IFERROR('Tablas turistas zona y tip.'!I75/'Tablas turistas zona y tip.'!I88-1,"-")</f>
        <v>5.1529825746392532E-3</v>
      </c>
      <c r="G75" s="134">
        <f>IFERROR('Tablas turistas zona y tip.'!K75/'Tablas turistas zona y tip.'!K88-1,"-")</f>
        <v>4.2262595991758856E-2</v>
      </c>
      <c r="H75" s="134">
        <f>IFERROR('Tablas turistas zona y tip.'!M75/'Tablas turistas zona y tip.'!M88-1,"-")</f>
        <v>2.077537863734702E-2</v>
      </c>
      <c r="I75" s="133">
        <f>IFERROR('Tablas turistas zona y tip.'!O75/'Tablas turistas zona y tip.'!O88-1,"-")</f>
        <v>-3.1596912633024998E-2</v>
      </c>
      <c r="J75" s="133">
        <f>IFERROR('Tablas turistas zona y tip.'!Q75/'Tablas turistas zona y tip.'!Q88-1,"-")</f>
        <v>1.3315685301272806E-2</v>
      </c>
      <c r="K75" s="133">
        <f>IFERROR('Tablas turistas zona y tip.'!S75/'Tablas turistas zona y tip.'!S88-1,"-")</f>
        <v>-1.4331682818470082E-2</v>
      </c>
    </row>
    <row r="76" spans="2:11" ht="15" hidden="1" customHeight="1" outlineLevel="1" x14ac:dyDescent="0.25">
      <c r="B76" s="58" t="s">
        <v>95</v>
      </c>
      <c r="C76" s="133">
        <f>IFERROR('Tablas turistas zona y tip.'!C76/'Tablas turistas zona y tip.'!C89-1,"-")</f>
        <v>-0.20140985265081668</v>
      </c>
      <c r="D76" s="133">
        <f>IFERROR('Tablas turistas zona y tip.'!E76/'Tablas turistas zona y tip.'!E89-1,"-")</f>
        <v>-0.11340913318452384</v>
      </c>
      <c r="E76" s="133">
        <f>IFERROR('Tablas turistas zona y tip.'!G76/'Tablas turistas zona y tip.'!G89-1,"-")</f>
        <v>-0.15002138507389728</v>
      </c>
      <c r="F76" s="134">
        <f>IFERROR('Tablas turistas zona y tip.'!I76/'Tablas turistas zona y tip.'!I89-1,"-")</f>
        <v>-0.21107617502500564</v>
      </c>
      <c r="G76" s="134">
        <f>IFERROR('Tablas turistas zona y tip.'!K76/'Tablas turistas zona y tip.'!K89-1,"-")</f>
        <v>-0.14579290385542976</v>
      </c>
      <c r="H76" s="134">
        <f>IFERROR('Tablas turistas zona y tip.'!M76/'Tablas turistas zona y tip.'!M89-1,"-")</f>
        <v>-0.18101883294124943</v>
      </c>
      <c r="I76" s="133">
        <f>IFERROR('Tablas turistas zona y tip.'!O76/'Tablas turistas zona y tip.'!O89-1,"-")</f>
        <v>-0.2193959581295325</v>
      </c>
      <c r="J76" s="133">
        <f>IFERROR('Tablas turistas zona y tip.'!Q76/'Tablas turistas zona y tip.'!Q89-1,"-")</f>
        <v>-0.15892605113729608</v>
      </c>
      <c r="K76" s="133">
        <f>IFERROR('Tablas turistas zona y tip.'!S76/'Tablas turistas zona y tip.'!S89-1,"-")</f>
        <v>-0.19401357652194617</v>
      </c>
    </row>
    <row r="77" spans="2:11" ht="15" hidden="1" customHeight="1" outlineLevel="1" x14ac:dyDescent="0.25">
      <c r="B77" s="58" t="s">
        <v>96</v>
      </c>
      <c r="C77" s="133">
        <f>IFERROR('Tablas turistas zona y tip.'!C77/'Tablas turistas zona y tip.'!C90-1,"-")</f>
        <v>-0.11678112147097686</v>
      </c>
      <c r="D77" s="133">
        <f>IFERROR('Tablas turistas zona y tip.'!E77/'Tablas turistas zona y tip.'!E90-1,"-")</f>
        <v>-0.19163294467993131</v>
      </c>
      <c r="E77" s="133">
        <f>IFERROR('Tablas turistas zona y tip.'!G77/'Tablas turistas zona y tip.'!G90-1,"-")</f>
        <v>-0.16227775669284439</v>
      </c>
      <c r="F77" s="134">
        <f>IFERROR('Tablas turistas zona y tip.'!I77/'Tablas turistas zona y tip.'!I90-1,"-")</f>
        <v>-0.12846633936159269</v>
      </c>
      <c r="G77" s="134">
        <f>IFERROR('Tablas turistas zona y tip.'!K77/'Tablas turistas zona y tip.'!K90-1,"-")</f>
        <v>-0.19651527805777147</v>
      </c>
      <c r="H77" s="134">
        <f>IFERROR('Tablas turistas zona y tip.'!M77/'Tablas turistas zona y tip.'!M90-1,"-")</f>
        <v>-0.16143443949592029</v>
      </c>
      <c r="I77" s="133">
        <f>IFERROR('Tablas turistas zona y tip.'!O77/'Tablas turistas zona y tip.'!O90-1,"-")</f>
        <v>-0.14176892967908394</v>
      </c>
      <c r="J77" s="133">
        <f>IFERROR('Tablas turistas zona y tip.'!Q77/'Tablas turistas zona y tip.'!Q90-1,"-")</f>
        <v>-0.1876516418765164</v>
      </c>
      <c r="K77" s="133">
        <f>IFERROR('Tablas turistas zona y tip.'!S77/'Tablas turistas zona y tip.'!S90-1,"-")</f>
        <v>-0.16162881209259039</v>
      </c>
    </row>
    <row r="78" spans="2:11" ht="15" hidden="1" customHeight="1" outlineLevel="1" x14ac:dyDescent="0.25">
      <c r="B78" s="58" t="s">
        <v>97</v>
      </c>
      <c r="C78" s="133">
        <f>IFERROR('Tablas turistas zona y tip.'!C78/'Tablas turistas zona y tip.'!C91-1,"-")</f>
        <v>-0.18941832024569216</v>
      </c>
      <c r="D78" s="133">
        <f>IFERROR('Tablas turistas zona y tip.'!E78/'Tablas turistas zona y tip.'!E91-1,"-")</f>
        <v>-7.8756738544474292E-3</v>
      </c>
      <c r="E78" s="133">
        <f>IFERROR('Tablas turistas zona y tip.'!G78/'Tablas turistas zona y tip.'!G91-1,"-")</f>
        <v>-8.6466734071603102E-2</v>
      </c>
      <c r="F78" s="134">
        <f>IFERROR('Tablas turistas zona y tip.'!I78/'Tablas turistas zona y tip.'!I91-1,"-")</f>
        <v>-9.0358681070394686E-2</v>
      </c>
      <c r="G78" s="134">
        <f>IFERROR('Tablas turistas zona y tip.'!K78/'Tablas turistas zona y tip.'!K91-1,"-")</f>
        <v>-3.3123779423227528E-4</v>
      </c>
      <c r="H78" s="134">
        <f>IFERROR('Tablas turistas zona y tip.'!M78/'Tablas turistas zona y tip.'!M91-1,"-")</f>
        <v>-4.892541930402361E-2</v>
      </c>
      <c r="I78" s="133">
        <f>IFERROR('Tablas turistas zona y tip.'!O78/'Tablas turistas zona y tip.'!O91-1,"-")</f>
        <v>-0.10720047050915815</v>
      </c>
      <c r="J78" s="133">
        <f>IFERROR('Tablas turistas zona y tip.'!Q78/'Tablas turistas zona y tip.'!Q91-1,"-")</f>
        <v>-2.0377736492979359E-2</v>
      </c>
      <c r="K78" s="133">
        <f>IFERROR('Tablas turistas zona y tip.'!S78/'Tablas turistas zona y tip.'!S91-1,"-")</f>
        <v>-7.081686992217151E-2</v>
      </c>
    </row>
    <row r="79" spans="2:11" collapsed="1" x14ac:dyDescent="0.25">
      <c r="B79" s="126">
        <v>2009</v>
      </c>
      <c r="C79" s="137">
        <f>IFERROR('Tablas turistas zona y tip.'!C79/'Tablas turistas zona y tip.'!C92-1,"-")</f>
        <v>-9.4592405731546036E-2</v>
      </c>
      <c r="D79" s="137">
        <f>IFERROR('Tablas turistas zona y tip.'!E79/'Tablas turistas zona y tip.'!E92-1,"-")</f>
        <v>-9.3917523864193941E-2</v>
      </c>
      <c r="E79" s="137">
        <f>IFERROR('Tablas turistas zona y tip.'!G79/'Tablas turistas zona y tip.'!G92-1,"-")</f>
        <v>-9.4211475926005761E-2</v>
      </c>
      <c r="F79" s="137">
        <f>IFERROR('Tablas turistas zona y tip.'!I79/'Tablas turistas zona y tip.'!I92-1,"-")</f>
        <v>-8.0244997330099266E-2</v>
      </c>
      <c r="G79" s="137">
        <f>IFERROR('Tablas turistas zona y tip.'!K79/'Tablas turistas zona y tip.'!K92-1,"-")</f>
        <v>-9.7092401709609755E-2</v>
      </c>
      <c r="H79" s="137">
        <f>IFERROR('Tablas turistas zona y tip.'!M79/'Tablas turistas zona y tip.'!M92-1,"-")</f>
        <v>-8.7824395023569757E-2</v>
      </c>
      <c r="I79" s="137">
        <f>IFERROR('Tablas turistas zona y tip.'!O79/'Tablas turistas zona y tip.'!O92-1,"-")</f>
        <v>-0.10789822844942742</v>
      </c>
      <c r="J79" s="137">
        <f>IFERROR('Tablas turistas zona y tip.'!Q79/'Tablas turistas zona y tip.'!Q92-1,"-")</f>
        <v>-0.11411270813365437</v>
      </c>
      <c r="K79" s="137">
        <f>IFERROR('Tablas turistas zona y tip.'!S79/'Tablas turistas zona y tip.'!S92-1,"-")</f>
        <v>-0.11045141390545221</v>
      </c>
    </row>
    <row r="80" spans="2:11" ht="15" hidden="1" customHeight="1" outlineLevel="1" x14ac:dyDescent="0.25">
      <c r="B80" s="58" t="s">
        <v>86</v>
      </c>
      <c r="C80" s="133">
        <f>IFERROR('Tablas turistas zona y tip.'!C80/'Tablas turistas zona y tip.'!C93-1,"-")</f>
        <v>-3.5477840953345274E-2</v>
      </c>
      <c r="D80" s="133">
        <f>IFERROR('Tablas turistas zona y tip.'!E80/'Tablas turistas zona y tip.'!E93-1,"-")</f>
        <v>-0.12048023680114317</v>
      </c>
      <c r="E80" s="133">
        <f>IFERROR('Tablas turistas zona y tip.'!G80/'Tablas turistas zona y tip.'!G93-1,"-")</f>
        <v>-8.6831516795905506E-2</v>
      </c>
      <c r="F80" s="134">
        <f>IFERROR('Tablas turistas zona y tip.'!I80/'Tablas turistas zona y tip.'!I93-1,"-")</f>
        <v>-4.7559609165907069E-2</v>
      </c>
      <c r="G80" s="134">
        <f>IFERROR('Tablas turistas zona y tip.'!K80/'Tablas turistas zona y tip.'!K93-1,"-")</f>
        <v>-5.4780219428307908E-2</v>
      </c>
      <c r="H80" s="134">
        <f>IFERROR('Tablas turistas zona y tip.'!M80/'Tablas turistas zona y tip.'!M93-1,"-")</f>
        <v>-5.0992752299165556E-2</v>
      </c>
      <c r="I80" s="133">
        <f>IFERROR('Tablas turistas zona y tip.'!O80/'Tablas turistas zona y tip.'!O93-1,"-")</f>
        <v>-6.0835358371628567E-2</v>
      </c>
      <c r="J80" s="133">
        <f>IFERROR('Tablas turistas zona y tip.'!Q80/'Tablas turistas zona y tip.'!Q93-1,"-")</f>
        <v>-6.8597254416325359E-2</v>
      </c>
      <c r="K80" s="133">
        <f>IFERROR('Tablas turistas zona y tip.'!S80/'Tablas turistas zona y tip.'!S93-1,"-")</f>
        <v>-6.4181358592495297E-2</v>
      </c>
    </row>
    <row r="81" spans="2:11" ht="15" hidden="1" customHeight="1" outlineLevel="1" x14ac:dyDescent="0.25">
      <c r="B81" s="58" t="s">
        <v>87</v>
      </c>
      <c r="C81" s="133">
        <f>IFERROR('Tablas turistas zona y tip.'!C81/'Tablas turistas zona y tip.'!C94-1,"-")</f>
        <v>-4.9847948640429629E-2</v>
      </c>
      <c r="D81" s="133">
        <f>IFERROR('Tablas turistas zona y tip.'!E81/'Tablas turistas zona y tip.'!E94-1,"-")</f>
        <v>2.7192413144544902E-2</v>
      </c>
      <c r="E81" s="133">
        <f>IFERROR('Tablas turistas zona y tip.'!G81/'Tablas turistas zona y tip.'!G94-1,"-")</f>
        <v>-5.6934639034388335E-3</v>
      </c>
      <c r="F81" s="134">
        <f>IFERROR('Tablas turistas zona y tip.'!I81/'Tablas turistas zona y tip.'!I94-1,"-")</f>
        <v>-6.3171275598694399E-2</v>
      </c>
      <c r="G81" s="134">
        <f>IFERROR('Tablas turistas zona y tip.'!K81/'Tablas turistas zona y tip.'!K94-1,"-")</f>
        <v>-4.2110375812033252E-2</v>
      </c>
      <c r="H81" s="134">
        <f>IFERROR('Tablas turistas zona y tip.'!M81/'Tablas turistas zona y tip.'!M94-1,"-")</f>
        <v>-5.3270313160027838E-2</v>
      </c>
      <c r="I81" s="133">
        <f>IFERROR('Tablas turistas zona y tip.'!O81/'Tablas turistas zona y tip.'!O94-1,"-")</f>
        <v>-6.4904758290961539E-2</v>
      </c>
      <c r="J81" s="133">
        <f>IFERROR('Tablas turistas zona y tip.'!Q81/'Tablas turistas zona y tip.'!Q94-1,"-")</f>
        <v>-4.4770348987061226E-2</v>
      </c>
      <c r="K81" s="133">
        <f>IFERROR('Tablas turistas zona y tip.'!S81/'Tablas turistas zona y tip.'!S94-1,"-")</f>
        <v>-5.6367888444473602E-2</v>
      </c>
    </row>
    <row r="82" spans="2:11" ht="15" hidden="1" customHeight="1" outlineLevel="1" x14ac:dyDescent="0.25">
      <c r="B82" s="58" t="s">
        <v>88</v>
      </c>
      <c r="C82" s="133">
        <f>IFERROR('Tablas turistas zona y tip.'!C82/'Tablas turistas zona y tip.'!C95-1,"-")</f>
        <v>-3.7393758131832877E-2</v>
      </c>
      <c r="D82" s="133">
        <f>IFERROR('Tablas turistas zona y tip.'!E82/'Tablas turistas zona y tip.'!E95-1,"-")</f>
        <v>-1.8843625025418698E-3</v>
      </c>
      <c r="E82" s="133">
        <f>IFERROR('Tablas turistas zona y tip.'!G82/'Tablas turistas zona y tip.'!G95-1,"-")</f>
        <v>-1.7691393498111996E-2</v>
      </c>
      <c r="F82" s="134">
        <f>IFERROR('Tablas turistas zona y tip.'!I82/'Tablas turistas zona y tip.'!I95-1,"-")</f>
        <v>-5.819159359847248E-2</v>
      </c>
      <c r="G82" s="134">
        <f>IFERROR('Tablas turistas zona y tip.'!K82/'Tablas turistas zona y tip.'!K95-1,"-")</f>
        <v>-1.5318484766478124E-2</v>
      </c>
      <c r="H82" s="134">
        <f>IFERROR('Tablas turistas zona y tip.'!M82/'Tablas turistas zona y tip.'!M95-1,"-")</f>
        <v>-3.9158107670127507E-2</v>
      </c>
      <c r="I82" s="133">
        <f>IFERROR('Tablas turistas zona y tip.'!O82/'Tablas turistas zona y tip.'!O95-1,"-")</f>
        <v>-6.3063586755120915E-2</v>
      </c>
      <c r="J82" s="133">
        <f>IFERROR('Tablas turistas zona y tip.'!Q82/'Tablas turistas zona y tip.'!Q95-1,"-")</f>
        <v>-4.1318825626113886E-2</v>
      </c>
      <c r="K82" s="133">
        <f>IFERROR('Tablas turistas zona y tip.'!S82/'Tablas turistas zona y tip.'!S95-1,"-")</f>
        <v>-5.4131060229822059E-2</v>
      </c>
    </row>
    <row r="83" spans="2:11" ht="15" hidden="1" customHeight="1" outlineLevel="1" x14ac:dyDescent="0.25">
      <c r="B83" s="58" t="s">
        <v>89</v>
      </c>
      <c r="C83" s="133">
        <f>IFERROR('Tablas turistas zona y tip.'!C83/'Tablas turistas zona y tip.'!C96-1,"-")</f>
        <v>-3.6859033605678548E-2</v>
      </c>
      <c r="D83" s="133">
        <f>IFERROR('Tablas turistas zona y tip.'!E83/'Tablas turistas zona y tip.'!E96-1,"-")</f>
        <v>2.3412030236807269E-2</v>
      </c>
      <c r="E83" s="133">
        <f>IFERROR('Tablas turistas zona y tip.'!G83/'Tablas turistas zona y tip.'!G96-1,"-")</f>
        <v>-6.2497725701393669E-3</v>
      </c>
      <c r="F83" s="134">
        <f>IFERROR('Tablas turistas zona y tip.'!I83/'Tablas turistas zona y tip.'!I96-1,"-")</f>
        <v>-3.8636299013335651E-2</v>
      </c>
      <c r="G83" s="134">
        <f>IFERROR('Tablas turistas zona y tip.'!K83/'Tablas turistas zona y tip.'!K96-1,"-")</f>
        <v>-1.3145129224652052E-2</v>
      </c>
      <c r="H83" s="134">
        <f>IFERROR('Tablas turistas zona y tip.'!M83/'Tablas turistas zona y tip.'!M96-1,"-")</f>
        <v>-2.8007758749316158E-2</v>
      </c>
      <c r="I83" s="133">
        <f>IFERROR('Tablas turistas zona y tip.'!O83/'Tablas turistas zona y tip.'!O96-1,"-")</f>
        <v>-5.2044990985233186E-2</v>
      </c>
      <c r="J83" s="133">
        <f>IFERROR('Tablas turistas zona y tip.'!Q83/'Tablas turistas zona y tip.'!Q96-1,"-")</f>
        <v>-3.2890356941670529E-2</v>
      </c>
      <c r="K83" s="133">
        <f>IFERROR('Tablas turistas zona y tip.'!S83/'Tablas turistas zona y tip.'!S96-1,"-")</f>
        <v>-4.4741254951926934E-2</v>
      </c>
    </row>
    <row r="84" spans="2:11" ht="15" hidden="1" customHeight="1" outlineLevel="1" x14ac:dyDescent="0.25">
      <c r="B84" s="58" t="s">
        <v>90</v>
      </c>
      <c r="C84" s="133">
        <f>IFERROR('Tablas turistas zona y tip.'!C84/'Tablas turistas zona y tip.'!C97-1,"-")</f>
        <v>3.4276440889122073E-2</v>
      </c>
      <c r="D84" s="133">
        <f>IFERROR('Tablas turistas zona y tip.'!E84/'Tablas turistas zona y tip.'!E97-1,"-")</f>
        <v>5.7672529054818567E-2</v>
      </c>
      <c r="E84" s="133">
        <f>IFERROR('Tablas turistas zona y tip.'!G84/'Tablas turistas zona y tip.'!G97-1,"-")</f>
        <v>4.7388823241202305E-2</v>
      </c>
      <c r="F84" s="134">
        <f>IFERROR('Tablas turistas zona y tip.'!I84/'Tablas turistas zona y tip.'!I97-1,"-")</f>
        <v>3.7143650364568792E-2</v>
      </c>
      <c r="G84" s="134">
        <f>IFERROR('Tablas turistas zona y tip.'!K84/'Tablas turistas zona y tip.'!K97-1,"-")</f>
        <v>8.3277249771562811E-3</v>
      </c>
      <c r="H84" s="134">
        <f>IFERROR('Tablas turistas zona y tip.'!M84/'Tablas turistas zona y tip.'!M97-1,"-")</f>
        <v>2.3572823739802296E-2</v>
      </c>
      <c r="I84" s="133">
        <f>IFERROR('Tablas turistas zona y tip.'!O84/'Tablas turistas zona y tip.'!O97-1,"-")</f>
        <v>1.5521279443254876E-2</v>
      </c>
      <c r="J84" s="133">
        <f>IFERROR('Tablas turistas zona y tip.'!Q84/'Tablas turistas zona y tip.'!Q97-1,"-")</f>
        <v>-6.381904297555252E-3</v>
      </c>
      <c r="K84" s="133">
        <f>IFERROR('Tablas turistas zona y tip.'!S84/'Tablas turistas zona y tip.'!S97-1,"-")</f>
        <v>6.0027393528467865E-3</v>
      </c>
    </row>
    <row r="85" spans="2:11" ht="15" hidden="1" customHeight="1" outlineLevel="1" x14ac:dyDescent="0.25">
      <c r="B85" s="58" t="s">
        <v>91</v>
      </c>
      <c r="C85" s="133">
        <f>IFERROR('Tablas turistas zona y tip.'!C85/'Tablas turistas zona y tip.'!C98-1,"-")</f>
        <v>1.4834770743312964E-2</v>
      </c>
      <c r="D85" s="133">
        <f>IFERROR('Tablas turistas zona y tip.'!E85/'Tablas turistas zona y tip.'!E98-1,"-")</f>
        <v>0.1013082956836544</v>
      </c>
      <c r="E85" s="133">
        <f>IFERROR('Tablas turistas zona y tip.'!G85/'Tablas turistas zona y tip.'!G98-1,"-")</f>
        <v>6.1799638729478801E-2</v>
      </c>
      <c r="F85" s="134">
        <f>IFERROR('Tablas turistas zona y tip.'!I85/'Tablas turistas zona y tip.'!I98-1,"-")</f>
        <v>3.5922263461609427E-2</v>
      </c>
      <c r="G85" s="134">
        <f>IFERROR('Tablas turistas zona y tip.'!K85/'Tablas turistas zona y tip.'!K98-1,"-")</f>
        <v>3.5615850428181606E-2</v>
      </c>
      <c r="H85" s="134">
        <f>IFERROR('Tablas turistas zona y tip.'!M85/'Tablas turistas zona y tip.'!M98-1,"-")</f>
        <v>3.5787290859249365E-2</v>
      </c>
      <c r="I85" s="133">
        <f>IFERROR('Tablas turistas zona y tip.'!O85/'Tablas turistas zona y tip.'!O98-1,"-")</f>
        <v>3.6489605716583107E-3</v>
      </c>
      <c r="J85" s="133">
        <f>IFERROR('Tablas turistas zona y tip.'!Q85/'Tablas turistas zona y tip.'!Q98-1,"-")</f>
        <v>1.7822406813521319E-3</v>
      </c>
      <c r="K85" s="133">
        <f>IFERROR('Tablas turistas zona y tip.'!S85/'Tablas turistas zona y tip.'!S98-1,"-")</f>
        <v>2.8873029458640342E-3</v>
      </c>
    </row>
    <row r="86" spans="2:11" ht="15" hidden="1" customHeight="1" outlineLevel="1" x14ac:dyDescent="0.25">
      <c r="B86" s="58" t="s">
        <v>92</v>
      </c>
      <c r="C86" s="133">
        <f>IFERROR('Tablas turistas zona y tip.'!C86/'Tablas turistas zona y tip.'!C99-1,"-")</f>
        <v>1.1394599950458328E-2</v>
      </c>
      <c r="D86" s="133">
        <f>IFERROR('Tablas turistas zona y tip.'!E86/'Tablas turistas zona y tip.'!E99-1,"-")</f>
        <v>0.1470443891624782</v>
      </c>
      <c r="E86" s="133">
        <f>IFERROR('Tablas turistas zona y tip.'!G86/'Tablas turistas zona y tip.'!G99-1,"-")</f>
        <v>8.3237729896389778E-2</v>
      </c>
      <c r="F86" s="134">
        <f>IFERROR('Tablas turistas zona y tip.'!I86/'Tablas turistas zona y tip.'!I99-1,"-")</f>
        <v>1.1718365906842942E-2</v>
      </c>
      <c r="G86" s="134">
        <f>IFERROR('Tablas turistas zona y tip.'!K86/'Tablas turistas zona y tip.'!K99-1,"-")</f>
        <v>-1.8961732332851478E-2</v>
      </c>
      <c r="H86" s="134">
        <f>IFERROR('Tablas turistas zona y tip.'!M86/'Tablas turistas zona y tip.'!M99-1,"-")</f>
        <v>-1.491957263493493E-3</v>
      </c>
      <c r="I86" s="133">
        <f>IFERROR('Tablas turistas zona y tip.'!O86/'Tablas turistas zona y tip.'!O99-1,"-")</f>
        <v>-6.823381724675559E-3</v>
      </c>
      <c r="J86" s="133">
        <f>IFERROR('Tablas turistas zona y tip.'!Q86/'Tablas turistas zona y tip.'!Q99-1,"-")</f>
        <v>-4.477385163305736E-2</v>
      </c>
      <c r="K86" s="133">
        <f>IFERROR('Tablas turistas zona y tip.'!S86/'Tablas turistas zona y tip.'!S99-1,"-")</f>
        <v>-2.1998478673481037E-2</v>
      </c>
    </row>
    <row r="87" spans="2:11" ht="15" hidden="1" customHeight="1" outlineLevel="1" x14ac:dyDescent="0.25">
      <c r="B87" s="58" t="s">
        <v>93</v>
      </c>
      <c r="C87" s="133">
        <f>IFERROR('Tablas turistas zona y tip.'!C87/'Tablas turistas zona y tip.'!C100-1,"-")</f>
        <v>0.22128011131402725</v>
      </c>
      <c r="D87" s="133">
        <f>IFERROR('Tablas turistas zona y tip.'!E87/'Tablas turistas zona y tip.'!E100-1,"-")</f>
        <v>0.11779224565154012</v>
      </c>
      <c r="E87" s="133">
        <f>IFERROR('Tablas turistas zona y tip.'!G87/'Tablas turistas zona y tip.'!G100-1,"-")</f>
        <v>0.16663759222583652</v>
      </c>
      <c r="F87" s="134">
        <f>IFERROR('Tablas turistas zona y tip.'!I87/'Tablas turistas zona y tip.'!I100-1,"-")</f>
        <v>0.25499635203229309</v>
      </c>
      <c r="G87" s="134">
        <f>IFERROR('Tablas turistas zona y tip.'!K87/'Tablas turistas zona y tip.'!K100-1,"-")</f>
        <v>0.17274704491725767</v>
      </c>
      <c r="H87" s="134">
        <f>IFERROR('Tablas turistas zona y tip.'!M87/'Tablas turistas zona y tip.'!M100-1,"-")</f>
        <v>0.2205366729131919</v>
      </c>
      <c r="I87" s="133">
        <f>IFERROR('Tablas turistas zona y tip.'!O87/'Tablas turistas zona y tip.'!O100-1,"-")</f>
        <v>0.22747525222777454</v>
      </c>
      <c r="J87" s="133">
        <f>IFERROR('Tablas turistas zona y tip.'!Q87/'Tablas turistas zona y tip.'!Q100-1,"-")</f>
        <v>0.18120416091094338</v>
      </c>
      <c r="K87" s="133">
        <f>IFERROR('Tablas turistas zona y tip.'!S87/'Tablas turistas zona y tip.'!S100-1,"-")</f>
        <v>0.20972440587551566</v>
      </c>
    </row>
    <row r="88" spans="2:11" ht="15" hidden="1" customHeight="1" outlineLevel="1" x14ac:dyDescent="0.25">
      <c r="B88" s="58" t="s">
        <v>94</v>
      </c>
      <c r="C88" s="133">
        <f>IFERROR('Tablas turistas zona y tip.'!C88/'Tablas turistas zona y tip.'!C101-1,"-")</f>
        <v>4.5764065888081573E-2</v>
      </c>
      <c r="D88" s="133">
        <f>IFERROR('Tablas turistas zona y tip.'!E88/'Tablas turistas zona y tip.'!E101-1,"-")</f>
        <v>4.1576990804147895E-2</v>
      </c>
      <c r="E88" s="133">
        <f>IFERROR('Tablas turistas zona y tip.'!G88/'Tablas turistas zona y tip.'!G101-1,"-")</f>
        <v>4.3509560514810364E-2</v>
      </c>
      <c r="F88" s="134">
        <f>IFERROR('Tablas turistas zona y tip.'!I88/'Tablas turistas zona y tip.'!I101-1,"-")</f>
        <v>-1.1964091579389269E-2</v>
      </c>
      <c r="G88" s="134">
        <f>IFERROR('Tablas turistas zona y tip.'!K88/'Tablas turistas zona y tip.'!K101-1,"-")</f>
        <v>-5.4019575185865087E-2</v>
      </c>
      <c r="H88" s="134">
        <f>IFERROR('Tablas turistas zona y tip.'!M88/'Tablas turistas zona y tip.'!M101-1,"-")</f>
        <v>-3.0115967121745579E-2</v>
      </c>
      <c r="I88" s="133">
        <f>IFERROR('Tablas turistas zona y tip.'!O88/'Tablas turistas zona y tip.'!O101-1,"-")</f>
        <v>-1.6913764629315486E-2</v>
      </c>
      <c r="J88" s="133">
        <f>IFERROR('Tablas turistas zona y tip.'!Q88/'Tablas turistas zona y tip.'!Q101-1,"-")</f>
        <v>-5.3515294226820886E-2</v>
      </c>
      <c r="K88" s="133">
        <f>IFERROR('Tablas turistas zona y tip.'!S88/'Tablas turistas zona y tip.'!S101-1,"-")</f>
        <v>-3.1314106294082933E-2</v>
      </c>
    </row>
    <row r="89" spans="2:11" ht="15" hidden="1" customHeight="1" outlineLevel="1" x14ac:dyDescent="0.25">
      <c r="B89" s="58" t="s">
        <v>95</v>
      </c>
      <c r="C89" s="133">
        <f>IFERROR('Tablas turistas zona y tip.'!C89/'Tablas turistas zona y tip.'!C102-1,"-")</f>
        <v>1.783786477104754E-2</v>
      </c>
      <c r="D89" s="133">
        <f>IFERROR('Tablas turistas zona y tip.'!E89/'Tablas turistas zona y tip.'!E102-1,"-")</f>
        <v>0.10234525182622067</v>
      </c>
      <c r="E89" s="133">
        <f>IFERROR('Tablas turistas zona y tip.'!G89/'Tablas turistas zona y tip.'!G102-1,"-")</f>
        <v>6.5538668537822087E-2</v>
      </c>
      <c r="F89" s="134">
        <f>IFERROR('Tablas turistas zona y tip.'!I89/'Tablas turistas zona y tip.'!I102-1,"-")</f>
        <v>6.9070313579223663E-2</v>
      </c>
      <c r="G89" s="134">
        <f>IFERROR('Tablas turistas zona y tip.'!K89/'Tablas turistas zona y tip.'!K102-1,"-")</f>
        <v>2.3612219885986718E-3</v>
      </c>
      <c r="H89" s="134">
        <f>IFERROR('Tablas turistas zona y tip.'!M89/'Tablas turistas zona y tip.'!M102-1,"-")</f>
        <v>3.7286346821955085E-2</v>
      </c>
      <c r="I89" s="133">
        <f>IFERROR('Tablas turistas zona y tip.'!O89/'Tablas turistas zona y tip.'!O102-1,"-")</f>
        <v>6.0363772385093828E-2</v>
      </c>
      <c r="J89" s="133">
        <f>IFERROR('Tablas turistas zona y tip.'!Q89/'Tablas turistas zona y tip.'!Q102-1,"-")</f>
        <v>1.0763135195594353E-2</v>
      </c>
      <c r="K89" s="133">
        <f>IFERROR('Tablas turistas zona y tip.'!S89/'Tablas turistas zona y tip.'!S102-1,"-")</f>
        <v>3.8962924489140738E-2</v>
      </c>
    </row>
    <row r="90" spans="2:11" ht="15" hidden="1" customHeight="1" outlineLevel="1" x14ac:dyDescent="0.25">
      <c r="B90" s="58" t="s">
        <v>96</v>
      </c>
      <c r="C90" s="133">
        <f>IFERROR('Tablas turistas zona y tip.'!C90/'Tablas turistas zona y tip.'!C103-1,"-")</f>
        <v>5.1073901647040509E-2</v>
      </c>
      <c r="D90" s="133">
        <f>IFERROR('Tablas turistas zona y tip.'!E90/'Tablas turistas zona y tip.'!E103-1,"-")</f>
        <v>0.13230815249904815</v>
      </c>
      <c r="E90" s="133">
        <f>IFERROR('Tablas turistas zona y tip.'!G90/'Tablas turistas zona y tip.'!G103-1,"-")</f>
        <v>9.899735301195145E-2</v>
      </c>
      <c r="F90" s="134">
        <f>IFERROR('Tablas turistas zona y tip.'!I90/'Tablas turistas zona y tip.'!I103-1,"-")</f>
        <v>8.0198801344832704E-2</v>
      </c>
      <c r="G90" s="134">
        <f>IFERROR('Tablas turistas zona y tip.'!K90/'Tablas turistas zona y tip.'!K103-1,"-")</f>
        <v>0.11778188396932809</v>
      </c>
      <c r="H90" s="134">
        <f>IFERROR('Tablas turistas zona y tip.'!M90/'Tablas turistas zona y tip.'!M103-1,"-")</f>
        <v>9.8086080417716159E-2</v>
      </c>
      <c r="I90" s="133">
        <f>IFERROR('Tablas turistas zona y tip.'!O90/'Tablas turistas zona y tip.'!O103-1,"-")</f>
        <v>7.5054814619429866E-2</v>
      </c>
      <c r="J90" s="133">
        <f>IFERROR('Tablas turistas zona y tip.'!Q90/'Tablas turistas zona y tip.'!Q103-1,"-")</f>
        <v>9.8322758620689621E-2</v>
      </c>
      <c r="K90" s="133">
        <f>IFERROR('Tablas turistas zona y tip.'!S90/'Tablas turistas zona y tip.'!S103-1,"-")</f>
        <v>8.5003986921011743E-2</v>
      </c>
    </row>
    <row r="91" spans="2:11" ht="15" hidden="1" customHeight="1" outlineLevel="1" x14ac:dyDescent="0.25">
      <c r="B91" s="58" t="s">
        <v>97</v>
      </c>
      <c r="C91" s="133">
        <f>IFERROR('Tablas turistas zona y tip.'!C91/'Tablas turistas zona y tip.'!C104-1,"-")</f>
        <v>1.0677663432685502E-3</v>
      </c>
      <c r="D91" s="133">
        <f>IFERROR('Tablas turistas zona y tip.'!E91/'Tablas turistas zona y tip.'!E104-1,"-")</f>
        <v>6.8410553314034672E-2</v>
      </c>
      <c r="E91" s="133">
        <f>IFERROR('Tablas turistas zona y tip.'!G91/'Tablas turistas zona y tip.'!G104-1,"-")</f>
        <v>3.8176708818910665E-2</v>
      </c>
      <c r="F91" s="134">
        <f>IFERROR('Tablas turistas zona y tip.'!I91/'Tablas turistas zona y tip.'!I104-1,"-")</f>
        <v>8.7487090609086327E-3</v>
      </c>
      <c r="G91" s="134">
        <f>IFERROR('Tablas turistas zona y tip.'!K91/'Tablas turistas zona y tip.'!K104-1,"-")</f>
        <v>6.3194005597182468E-3</v>
      </c>
      <c r="H91" s="134">
        <f>IFERROR('Tablas turistas zona y tip.'!M91/'Tablas turistas zona y tip.'!M104-1,"-")</f>
        <v>7.6292150292975869E-3</v>
      </c>
      <c r="I91" s="133">
        <f>IFERROR('Tablas turistas zona y tip.'!O91/'Tablas turistas zona y tip.'!O104-1,"-")</f>
        <v>8.4389615671389695E-3</v>
      </c>
      <c r="J91" s="133">
        <f>IFERROR('Tablas turistas zona y tip.'!Q91/'Tablas turistas zona y tip.'!Q104-1,"-")</f>
        <v>3.6766854884906497E-3</v>
      </c>
      <c r="K91" s="133">
        <f>IFERROR('Tablas turistas zona y tip.'!S91/'Tablas turistas zona y tip.'!S104-1,"-")</f>
        <v>6.4378104075888398E-3</v>
      </c>
    </row>
    <row r="92" spans="2:11" collapsed="1" x14ac:dyDescent="0.25">
      <c r="B92" s="126">
        <v>2008</v>
      </c>
      <c r="C92" s="137">
        <f>IFERROR('Tablas turistas zona y tip.'!C92/'Tablas turistas zona y tip.'!C105-1,"-")</f>
        <v>1.6823895055007032E-2</v>
      </c>
      <c r="D92" s="137">
        <f>IFERROR('Tablas turistas zona y tip.'!E92/'Tablas turistas zona y tip.'!E105-1,"-")</f>
        <v>5.4588505242088026E-2</v>
      </c>
      <c r="E92" s="137">
        <f>IFERROR('Tablas turistas zona y tip.'!G92/'Tablas turistas zona y tip.'!G105-1,"-")</f>
        <v>3.780039374562727E-2</v>
      </c>
      <c r="F92" s="137">
        <f>IFERROR('Tablas turistas zona y tip.'!I92/'Tablas turistas zona y tip.'!I105-1,"-")</f>
        <v>1.9386058183545885E-2</v>
      </c>
      <c r="G92" s="137">
        <f>IFERROR('Tablas turistas zona y tip.'!K92/'Tablas turistas zona y tip.'!K105-1,"-")</f>
        <v>8.3966279570659719E-3</v>
      </c>
      <c r="H92" s="137">
        <f>IFERROR('Tablas turistas zona y tip.'!M92/'Tablas turistas zona y tip.'!M105-1,"-")</f>
        <v>1.4412581191193929E-2</v>
      </c>
      <c r="I92" s="137">
        <f>IFERROR('Tablas turistas zona y tip.'!O92/'Tablas turistas zona y tip.'!O105-1,"-")</f>
        <v>6.9478690219793027E-3</v>
      </c>
      <c r="J92" s="137">
        <f>IFERROR('Tablas turistas zona y tip.'!Q92/'Tablas turistas zona y tip.'!Q105-1,"-")</f>
        <v>-3.6525767597872516E-3</v>
      </c>
      <c r="K92" s="137">
        <f>IFERROR('Tablas turistas zona y tip.'!S92/'Tablas turistas zona y tip.'!S105-1,"-")</f>
        <v>2.5655529758368267E-3</v>
      </c>
    </row>
    <row r="93" spans="2:11" ht="15" hidden="1" customHeight="1" outlineLevel="1" x14ac:dyDescent="0.25">
      <c r="B93" s="58" t="s">
        <v>86</v>
      </c>
      <c r="C93" s="133">
        <f>IFERROR('Tablas turistas zona y tip.'!C93/'Tablas turistas zona y tip.'!C106-1,"-")</f>
        <v>-9.351502100469522E-2</v>
      </c>
      <c r="D93" s="133">
        <f>IFERROR('Tablas turistas zona y tip.'!E93/'Tablas turistas zona y tip.'!E106-1,"-")</f>
        <v>3.0909664860314656E-2</v>
      </c>
      <c r="E93" s="133">
        <f>IFERROR('Tablas turistas zona y tip.'!G93/'Tablas turistas zona y tip.'!G106-1,"-")</f>
        <v>-2.2218537555960816E-2</v>
      </c>
      <c r="F93" s="134">
        <f>IFERROR('Tablas turistas zona y tip.'!I93/'Tablas turistas zona y tip.'!I106-1,"-")</f>
        <v>-4.9372768263674649E-2</v>
      </c>
      <c r="G93" s="134">
        <f>IFERROR('Tablas turistas zona y tip.'!K93/'Tablas turistas zona y tip.'!K106-1,"-")</f>
        <v>-6.2303686932080882E-2</v>
      </c>
      <c r="H93" s="134">
        <f>IFERROR('Tablas turistas zona y tip.'!M93/'Tablas turistas zona y tip.'!M106-1,"-")</f>
        <v>-5.5565142364107034E-2</v>
      </c>
      <c r="I93" s="133">
        <f>IFERROR('Tablas turistas zona y tip.'!O93/'Tablas turistas zona y tip.'!O106-1,"-")</f>
        <v>-3.0314106402668961E-2</v>
      </c>
      <c r="J93" s="133">
        <f>IFERROR('Tablas turistas zona y tip.'!Q93/'Tablas turistas zona y tip.'!Q106-1,"-")</f>
        <v>-5.16965356646375E-2</v>
      </c>
      <c r="K93" s="133">
        <f>IFERROR('Tablas turistas zona y tip.'!S93/'Tablas turistas zona y tip.'!S106-1,"-")</f>
        <v>-3.96487545817239E-2</v>
      </c>
    </row>
    <row r="94" spans="2:11" ht="15" hidden="1" customHeight="1" outlineLevel="1" x14ac:dyDescent="0.25">
      <c r="B94" s="58" t="s">
        <v>87</v>
      </c>
      <c r="C94" s="133">
        <f>IFERROR('Tablas turistas zona y tip.'!C94/'Tablas turistas zona y tip.'!C107-1,"-")</f>
        <v>2.4602000249585032E-3</v>
      </c>
      <c r="D94" s="133">
        <f>IFERROR('Tablas turistas zona y tip.'!E94/'Tablas turistas zona y tip.'!E107-1,"-")</f>
        <v>0.13059690317170336</v>
      </c>
      <c r="E94" s="133">
        <f>IFERROR('Tablas turistas zona y tip.'!G94/'Tablas turistas zona y tip.'!G107-1,"-")</f>
        <v>7.21000073247553E-2</v>
      </c>
      <c r="F94" s="134">
        <f>IFERROR('Tablas turistas zona y tip.'!I94/'Tablas turistas zona y tip.'!I107-1,"-")</f>
        <v>3.6704061290700807E-2</v>
      </c>
      <c r="G94" s="134">
        <f>IFERROR('Tablas turistas zona y tip.'!K94/'Tablas turistas zona y tip.'!K107-1,"-")</f>
        <v>0.13215198922218252</v>
      </c>
      <c r="H94" s="134">
        <f>IFERROR('Tablas turistas zona y tip.'!M94/'Tablas turistas zona y tip.'!M107-1,"-")</f>
        <v>7.9487929998613538E-2</v>
      </c>
      <c r="I94" s="133">
        <f>IFERROR('Tablas turistas zona y tip.'!O94/'Tablas turistas zona y tip.'!O107-1,"-")</f>
        <v>2.4311561109275681E-2</v>
      </c>
      <c r="J94" s="133">
        <f>IFERROR('Tablas turistas zona y tip.'!Q94/'Tablas turistas zona y tip.'!Q107-1,"-")</f>
        <v>0.10692032045283373</v>
      </c>
      <c r="K94" s="133">
        <f>IFERROR('Tablas turistas zona y tip.'!S94/'Tablas turistas zona y tip.'!S107-1,"-")</f>
        <v>5.778234000790694E-2</v>
      </c>
    </row>
    <row r="95" spans="2:11" ht="15" hidden="1" customHeight="1" outlineLevel="1" x14ac:dyDescent="0.25">
      <c r="B95" s="58" t="s">
        <v>88</v>
      </c>
      <c r="C95" s="133">
        <f>IFERROR('Tablas turistas zona y tip.'!C95/'Tablas turistas zona y tip.'!C108-1,"-")</f>
        <v>-0.12221711336230556</v>
      </c>
      <c r="D95" s="133">
        <f>IFERROR('Tablas turistas zona y tip.'!E95/'Tablas turistas zona y tip.'!E108-1,"-")</f>
        <v>-5.3627557893386357E-2</v>
      </c>
      <c r="E95" s="133">
        <f>IFERROR('Tablas turistas zona y tip.'!G95/'Tablas turistas zona y tip.'!G108-1,"-")</f>
        <v>-8.5439511302505378E-2</v>
      </c>
      <c r="F95" s="134">
        <f>IFERROR('Tablas turistas zona y tip.'!I95/'Tablas turistas zona y tip.'!I108-1,"-")</f>
        <v>-4.0540149645171275E-2</v>
      </c>
      <c r="G95" s="134">
        <f>IFERROR('Tablas turistas zona y tip.'!K95/'Tablas turistas zona y tip.'!K108-1,"-")</f>
        <v>-7.7817308082947845E-2</v>
      </c>
      <c r="H95" s="134">
        <f>IFERROR('Tablas turistas zona y tip.'!M95/'Tablas turistas zona y tip.'!M108-1,"-")</f>
        <v>-5.7454736980709686E-2</v>
      </c>
      <c r="I95" s="133">
        <f>IFERROR('Tablas turistas zona y tip.'!O95/'Tablas turistas zona y tip.'!O108-1,"-")</f>
        <v>-3.0137526911652279E-2</v>
      </c>
      <c r="J95" s="133">
        <f>IFERROR('Tablas turistas zona y tip.'!Q95/'Tablas turistas zona y tip.'!Q108-1,"-")</f>
        <v>-5.9397302172378597E-2</v>
      </c>
      <c r="K95" s="133">
        <f>IFERROR('Tablas turistas zona y tip.'!S95/'Tablas turistas zona y tip.'!S108-1,"-")</f>
        <v>-4.2374670725582431E-2</v>
      </c>
    </row>
    <row r="96" spans="2:11" ht="15" hidden="1" customHeight="1" outlineLevel="1" x14ac:dyDescent="0.25">
      <c r="B96" s="58" t="s">
        <v>89</v>
      </c>
      <c r="C96" s="133">
        <f>IFERROR('Tablas turistas zona y tip.'!C96/'Tablas turistas zona y tip.'!C109-1,"-")</f>
        <v>-8.855342521144316E-2</v>
      </c>
      <c r="D96" s="133">
        <f>IFERROR('Tablas turistas zona y tip.'!E96/'Tablas turistas zona y tip.'!E109-1,"-")</f>
        <v>-0.15995545925123389</v>
      </c>
      <c r="E96" s="133">
        <f>IFERROR('Tablas turistas zona y tip.'!G96/'Tablas turistas zona y tip.'!G109-1,"-")</f>
        <v>-0.12626977187822908</v>
      </c>
      <c r="F96" s="134">
        <f>IFERROR('Tablas turistas zona y tip.'!I96/'Tablas turistas zona y tip.'!I109-1,"-")</f>
        <v>-5.6585046568522257E-2</v>
      </c>
      <c r="G96" s="134">
        <f>IFERROR('Tablas turistas zona y tip.'!K96/'Tablas turistas zona y tip.'!K109-1,"-")</f>
        <v>-0.20078047044317759</v>
      </c>
      <c r="H96" s="134">
        <f>IFERROR('Tablas turistas zona y tip.'!M96/'Tablas turistas zona y tip.'!M109-1,"-")</f>
        <v>-0.1225893353271289</v>
      </c>
      <c r="I96" s="133">
        <f>IFERROR('Tablas turistas zona y tip.'!O96/'Tablas turistas zona y tip.'!O109-1,"-")</f>
        <v>-6.611917367612441E-2</v>
      </c>
      <c r="J96" s="133">
        <f>IFERROR('Tablas turistas zona y tip.'!Q96/'Tablas turistas zona y tip.'!Q109-1,"-")</f>
        <v>-0.18851782013121599</v>
      </c>
      <c r="K96" s="133">
        <f>IFERROR('Tablas turistas zona y tip.'!S96/'Tablas turistas zona y tip.'!S109-1,"-")</f>
        <v>-0.11690873113384459</v>
      </c>
    </row>
    <row r="97" spans="2:11" ht="15" hidden="1" customHeight="1" outlineLevel="1" x14ac:dyDescent="0.25">
      <c r="B97" s="58" t="s">
        <v>90</v>
      </c>
      <c r="C97" s="133">
        <f>IFERROR('Tablas turistas zona y tip.'!C97/'Tablas turistas zona y tip.'!C110-1,"-")</f>
        <v>-3.5921424846310668E-2</v>
      </c>
      <c r="D97" s="133">
        <f>IFERROR('Tablas turistas zona y tip.'!E97/'Tablas turistas zona y tip.'!E110-1,"-")</f>
        <v>-4.0485530308637441E-2</v>
      </c>
      <c r="E97" s="133">
        <f>IFERROR('Tablas turistas zona y tip.'!G97/'Tablas turistas zona y tip.'!G110-1,"-")</f>
        <v>-3.8484720422881646E-2</v>
      </c>
      <c r="F97" s="134">
        <f>IFERROR('Tablas turistas zona y tip.'!I97/'Tablas turistas zona y tip.'!I110-1,"-")</f>
        <v>-9.3701900575624553E-3</v>
      </c>
      <c r="G97" s="134">
        <f>IFERROR('Tablas turistas zona y tip.'!K97/'Tablas turistas zona y tip.'!K110-1,"-")</f>
        <v>-1.232679795075764E-2</v>
      </c>
      <c r="H97" s="134">
        <f>IFERROR('Tablas turistas zona y tip.'!M97/'Tablas turistas zona y tip.'!M110-1,"-")</f>
        <v>-1.0764803197577333E-2</v>
      </c>
      <c r="I97" s="133">
        <f>IFERROR('Tablas turistas zona y tip.'!O97/'Tablas turistas zona y tip.'!O110-1,"-")</f>
        <v>-8.9988527623228176E-3</v>
      </c>
      <c r="J97" s="133">
        <f>IFERROR('Tablas turistas zona y tip.'!Q97/'Tablas turistas zona y tip.'!Q110-1,"-")</f>
        <v>-7.3161772649683599E-3</v>
      </c>
      <c r="K97" s="133">
        <f>IFERROR('Tablas turistas zona y tip.'!S97/'Tablas turistas zona y tip.'!S110-1,"-")</f>
        <v>-8.2683081957001248E-3</v>
      </c>
    </row>
    <row r="98" spans="2:11" ht="15" hidden="1" customHeight="1" outlineLevel="1" x14ac:dyDescent="0.25">
      <c r="B98" s="58" t="s">
        <v>91</v>
      </c>
      <c r="C98" s="133">
        <f>IFERROR('Tablas turistas zona y tip.'!C98/'Tablas turistas zona y tip.'!C111-1,"-")</f>
        <v>2.1954053812460961E-2</v>
      </c>
      <c r="D98" s="133">
        <f>IFERROR('Tablas turistas zona y tip.'!E98/'Tablas turistas zona y tip.'!E111-1,"-")</f>
        <v>-5.280252024700649E-2</v>
      </c>
      <c r="E98" s="133">
        <f>IFERROR('Tablas turistas zona y tip.'!G98/'Tablas turistas zona y tip.'!G111-1,"-")</f>
        <v>-2.0051067562698699E-2</v>
      </c>
      <c r="F98" s="134">
        <f>IFERROR('Tablas turistas zona y tip.'!I98/'Tablas turistas zona y tip.'!I111-1,"-")</f>
        <v>5.6545469991080566E-3</v>
      </c>
      <c r="G98" s="134">
        <f>IFERROR('Tablas turistas zona y tip.'!K98/'Tablas turistas zona y tip.'!K111-1,"-")</f>
        <v>-9.4431860277283564E-2</v>
      </c>
      <c r="H98" s="134">
        <f>IFERROR('Tablas turistas zona y tip.'!M98/'Tablas turistas zona y tip.'!M111-1,"-")</f>
        <v>-4.1032483222997462E-2</v>
      </c>
      <c r="I98" s="133">
        <f>IFERROR('Tablas turistas zona y tip.'!O98/'Tablas turistas zona y tip.'!O111-1,"-")</f>
        <v>-1.1529865180451848E-2</v>
      </c>
      <c r="J98" s="133">
        <f>IFERROR('Tablas turistas zona y tip.'!Q98/'Tablas turistas zona y tip.'!Q111-1,"-")</f>
        <v>-8.0924632050947576E-2</v>
      </c>
      <c r="K98" s="133">
        <f>IFERROR('Tablas turistas zona y tip.'!S98/'Tablas turistas zona y tip.'!S111-1,"-")</f>
        <v>-4.1072023630761123E-2</v>
      </c>
    </row>
    <row r="99" spans="2:11" ht="15" hidden="1" customHeight="1" outlineLevel="1" x14ac:dyDescent="0.25">
      <c r="B99" s="58" t="s">
        <v>92</v>
      </c>
      <c r="C99" s="133">
        <f>IFERROR('Tablas turistas zona y tip.'!C99/'Tablas turistas zona y tip.'!C112-1,"-")</f>
        <v>4.2672892188755362E-3</v>
      </c>
      <c r="D99" s="133">
        <f>IFERROR('Tablas turistas zona y tip.'!E99/'Tablas turistas zona y tip.'!E112-1,"-")</f>
        <v>-5.1447926030563806E-2</v>
      </c>
      <c r="E99" s="133">
        <f>IFERROR('Tablas turistas zona y tip.'!G99/'Tablas turistas zona y tip.'!G112-1,"-")</f>
        <v>-2.6031391308902307E-2</v>
      </c>
      <c r="F99" s="134">
        <f>IFERROR('Tablas turistas zona y tip.'!I99/'Tablas turistas zona y tip.'!I112-1,"-")</f>
        <v>8.6871798462095917E-3</v>
      </c>
      <c r="G99" s="134">
        <f>IFERROR('Tablas turistas zona y tip.'!K99/'Tablas turistas zona y tip.'!K112-1,"-")</f>
        <v>-9.778685639755158E-2</v>
      </c>
      <c r="H99" s="134">
        <f>IFERROR('Tablas turistas zona y tip.'!M99/'Tablas turistas zona y tip.'!M112-1,"-")</f>
        <v>-4.0090544372749393E-2</v>
      </c>
      <c r="I99" s="133">
        <f>IFERROR('Tablas turistas zona y tip.'!O99/'Tablas turistas zona y tip.'!O112-1,"-")</f>
        <v>-3.1043865102496904E-3</v>
      </c>
      <c r="J99" s="133">
        <f>IFERROR('Tablas turistas zona y tip.'!Q99/'Tablas turistas zona y tip.'!Q112-1,"-")</f>
        <v>-7.2528959161241247E-2</v>
      </c>
      <c r="K99" s="133">
        <f>IFERROR('Tablas turistas zona y tip.'!S99/'Tablas turistas zona y tip.'!S112-1,"-")</f>
        <v>-3.2075724679442752E-2</v>
      </c>
    </row>
    <row r="100" spans="2:11" ht="15" hidden="1" customHeight="1" outlineLevel="1" x14ac:dyDescent="0.25">
      <c r="B100" s="58" t="s">
        <v>93</v>
      </c>
      <c r="C100" s="133">
        <f>IFERROR('Tablas turistas zona y tip.'!C100/'Tablas turistas zona y tip.'!C113-1,"-")</f>
        <v>-8.5675664930624618E-2</v>
      </c>
      <c r="D100" s="133">
        <f>IFERROR('Tablas turistas zona y tip.'!E100/'Tablas turistas zona y tip.'!E113-1,"-")</f>
        <v>-2.3216523026690417E-2</v>
      </c>
      <c r="E100" s="133">
        <f>IFERROR('Tablas turistas zona y tip.'!G100/'Tablas turistas zona y tip.'!G113-1,"-")</f>
        <v>-5.3726792511458066E-2</v>
      </c>
      <c r="F100" s="134">
        <f>IFERROR('Tablas turistas zona y tip.'!I100/'Tablas turistas zona y tip.'!I113-1,"-")</f>
        <v>-9.2519599774764982E-2</v>
      </c>
      <c r="G100" s="134">
        <f>IFERROR('Tablas turistas zona y tip.'!K100/'Tablas turistas zona y tip.'!K113-1,"-")</f>
        <v>-0.10687893247751357</v>
      </c>
      <c r="H100" s="134">
        <f>IFERROR('Tablas turistas zona y tip.'!M100/'Tablas turistas zona y tip.'!M113-1,"-")</f>
        <v>-9.8591498996478788E-2</v>
      </c>
      <c r="I100" s="133">
        <f>IFERROR('Tablas turistas zona y tip.'!O100/'Tablas turistas zona y tip.'!O113-1,"-")</f>
        <v>-9.2565054159716165E-2</v>
      </c>
      <c r="J100" s="133">
        <f>IFERROR('Tablas turistas zona y tip.'!Q100/'Tablas turistas zona y tip.'!Q113-1,"-")</f>
        <v>-9.2590668910449536E-2</v>
      </c>
      <c r="K100" s="133">
        <f>IFERROR('Tablas turistas zona y tip.'!S100/'Tablas turistas zona y tip.'!S113-1,"-")</f>
        <v>-9.2574880844212726E-2</v>
      </c>
    </row>
    <row r="101" spans="2:11" ht="15" hidden="1" customHeight="1" outlineLevel="1" x14ac:dyDescent="0.25">
      <c r="B101" s="58" t="s">
        <v>94</v>
      </c>
      <c r="C101" s="133">
        <f>IFERROR('Tablas turistas zona y tip.'!C101/'Tablas turistas zona y tip.'!C114-1,"-")</f>
        <v>-0.1320698649585631</v>
      </c>
      <c r="D101" s="133">
        <f>IFERROR('Tablas turistas zona y tip.'!E101/'Tablas turistas zona y tip.'!E114-1,"-")</f>
        <v>-0.14862782659392826</v>
      </c>
      <c r="E101" s="133">
        <f>IFERROR('Tablas turistas zona y tip.'!G101/'Tablas turistas zona y tip.'!G114-1,"-")</f>
        <v>-0.14106460150965594</v>
      </c>
      <c r="F101" s="134">
        <f>IFERROR('Tablas turistas zona y tip.'!I101/'Tablas turistas zona y tip.'!I114-1,"-")</f>
        <v>-8.2511999051926743E-2</v>
      </c>
      <c r="G101" s="134">
        <f>IFERROR('Tablas turistas zona y tip.'!K101/'Tablas turistas zona y tip.'!K114-1,"-")</f>
        <v>-0.1153571249435722</v>
      </c>
      <c r="H101" s="134">
        <f>IFERROR('Tablas turistas zona y tip.'!M101/'Tablas turistas zona y tip.'!M114-1,"-")</f>
        <v>-9.698297294012348E-2</v>
      </c>
      <c r="I101" s="133">
        <f>IFERROR('Tablas turistas zona y tip.'!O101/'Tablas turistas zona y tip.'!O114-1,"-")</f>
        <v>-5.3758885950142554E-2</v>
      </c>
      <c r="J101" s="133">
        <f>IFERROR('Tablas turistas zona y tip.'!Q101/'Tablas turistas zona y tip.'!Q114-1,"-")</f>
        <v>-0.11880570774388743</v>
      </c>
      <c r="K101" s="133">
        <f>IFERROR('Tablas turistas zona y tip.'!S101/'Tablas turistas zona y tip.'!S114-1,"-")</f>
        <v>-8.0464135463768294E-2</v>
      </c>
    </row>
    <row r="102" spans="2:11" ht="15" hidden="1" customHeight="1" outlineLevel="1" x14ac:dyDescent="0.25">
      <c r="B102" s="58" t="s">
        <v>95</v>
      </c>
      <c r="C102" s="133">
        <f>IFERROR('Tablas turistas zona y tip.'!C102/'Tablas turistas zona y tip.'!C115-1,"-")</f>
        <v>7.1792224437482233E-2</v>
      </c>
      <c r="D102" s="133">
        <f>IFERROR('Tablas turistas zona y tip.'!E102/'Tablas turistas zona y tip.'!E115-1,"-")</f>
        <v>-9.3567102974595473E-3</v>
      </c>
      <c r="E102" s="133">
        <f>IFERROR('Tablas turistas zona y tip.'!G102/'Tablas turistas zona y tip.'!G115-1,"-")</f>
        <v>2.4425127646487743E-2</v>
      </c>
      <c r="F102" s="134">
        <f>IFERROR('Tablas turistas zona y tip.'!I102/'Tablas turistas zona y tip.'!I115-1,"-")</f>
        <v>5.0004029117086235E-2</v>
      </c>
      <c r="G102" s="134">
        <f>IFERROR('Tablas turistas zona y tip.'!K102/'Tablas turistas zona y tip.'!K115-1,"-")</f>
        <v>3.1470538774232004E-2</v>
      </c>
      <c r="H102" s="134">
        <f>IFERROR('Tablas turistas zona y tip.'!M102/'Tablas turistas zona y tip.'!M115-1,"-")</f>
        <v>4.1091268070676534E-2</v>
      </c>
      <c r="I102" s="133">
        <f>IFERROR('Tablas turistas zona y tip.'!O102/'Tablas turistas zona y tip.'!O115-1,"-")</f>
        <v>5.3518853232388697E-2</v>
      </c>
      <c r="J102" s="133">
        <f>IFERROR('Tablas turistas zona y tip.'!Q102/'Tablas turistas zona y tip.'!Q115-1,"-")</f>
        <v>2.5113079303693775E-2</v>
      </c>
      <c r="K102" s="133">
        <f>IFERROR('Tablas turistas zona y tip.'!S102/'Tablas turistas zona y tip.'!S115-1,"-")</f>
        <v>4.1072006403596983E-2</v>
      </c>
    </row>
    <row r="103" spans="2:11" ht="15" hidden="1" customHeight="1" outlineLevel="1" x14ac:dyDescent="0.25">
      <c r="B103" s="58" t="s">
        <v>96</v>
      </c>
      <c r="C103" s="133">
        <f>IFERROR('Tablas turistas zona y tip.'!C103/'Tablas turistas zona y tip.'!C116-1,"-")</f>
        <v>5.6436114153458394E-2</v>
      </c>
      <c r="D103" s="133">
        <f>IFERROR('Tablas turistas zona y tip.'!E103/'Tablas turistas zona y tip.'!E116-1,"-")</f>
        <v>4.3263638684785333E-2</v>
      </c>
      <c r="E103" s="133">
        <f>IFERROR('Tablas turistas zona y tip.'!G103/'Tablas turistas zona y tip.'!G116-1,"-")</f>
        <v>4.8625188200758673E-2</v>
      </c>
      <c r="F103" s="134">
        <f>IFERROR('Tablas turistas zona y tip.'!I103/'Tablas turistas zona y tip.'!I116-1,"-")</f>
        <v>3.8548188271586126E-2</v>
      </c>
      <c r="G103" s="134">
        <f>IFERROR('Tablas turistas zona y tip.'!K103/'Tablas turistas zona y tip.'!K116-1,"-")</f>
        <v>-1.1946640881939419E-2</v>
      </c>
      <c r="H103" s="134">
        <f>IFERROR('Tablas turistas zona y tip.'!M103/'Tablas turistas zona y tip.'!M116-1,"-")</f>
        <v>1.3887335495656794E-2</v>
      </c>
      <c r="I103" s="133">
        <f>IFERROR('Tablas turistas zona y tip.'!O103/'Tablas turistas zona y tip.'!O116-1,"-")</f>
        <v>2.6830754646714361E-2</v>
      </c>
      <c r="J103" s="133">
        <f>IFERROR('Tablas turistas zona y tip.'!Q103/'Tablas turistas zona y tip.'!Q116-1,"-")</f>
        <v>-2.1946178709994268E-2</v>
      </c>
      <c r="K103" s="133">
        <f>IFERROR('Tablas turistas zona y tip.'!S103/'Tablas turistas zona y tip.'!S116-1,"-")</f>
        <v>5.3911999867177762E-3</v>
      </c>
    </row>
    <row r="104" spans="2:11" ht="15" hidden="1" customHeight="1" outlineLevel="1" x14ac:dyDescent="0.25">
      <c r="B104" s="58" t="s">
        <v>97</v>
      </c>
      <c r="C104" s="133">
        <f>IFERROR('Tablas turistas zona y tip.'!C104/'Tablas turistas zona y tip.'!C117-1,"-")</f>
        <v>3.0623280523669472E-2</v>
      </c>
      <c r="D104" s="133">
        <f>IFERROR('Tablas turistas zona y tip.'!E104/'Tablas turistas zona y tip.'!E117-1,"-")</f>
        <v>-0.13491806043934651</v>
      </c>
      <c r="E104" s="133">
        <f>IFERROR('Tablas turistas zona y tip.'!G104/'Tablas turistas zona y tip.'!G117-1,"-")</f>
        <v>-6.7686901844745462E-2</v>
      </c>
      <c r="F104" s="134">
        <f>IFERROR('Tablas turistas zona y tip.'!I104/'Tablas turistas zona y tip.'!I117-1,"-")</f>
        <v>-7.5925805938588109E-3</v>
      </c>
      <c r="G104" s="134">
        <f>IFERROR('Tablas turistas zona y tip.'!K104/'Tablas turistas zona y tip.'!K117-1,"-")</f>
        <v>-9.6055943704763891E-2</v>
      </c>
      <c r="H104" s="134">
        <f>IFERROR('Tablas turistas zona y tip.'!M104/'Tablas turistas zona y tip.'!M117-1,"-")</f>
        <v>-5.0417231382606897E-2</v>
      </c>
      <c r="I104" s="133">
        <f>IFERROR('Tablas turistas zona y tip.'!O104/'Tablas turistas zona y tip.'!O117-1,"-")</f>
        <v>1.0847268912061336E-2</v>
      </c>
      <c r="J104" s="133">
        <f>IFERROR('Tablas turistas zona y tip.'!Q104/'Tablas turistas zona y tip.'!Q117-1,"-")</f>
        <v>-9.0934210456398046E-2</v>
      </c>
      <c r="K104" s="133">
        <f>IFERROR('Tablas turistas zona y tip.'!S104/'Tablas turistas zona y tip.'!S117-1,"-")</f>
        <v>-3.4573850028218667E-2</v>
      </c>
    </row>
    <row r="105" spans="2:11" collapsed="1" x14ac:dyDescent="0.25">
      <c r="B105" s="126">
        <v>2007</v>
      </c>
      <c r="C105" s="137">
        <f>IFERROR('Tablas turistas zona y tip.'!C105/'Tablas turistas zona y tip.'!C118-1,"-")</f>
        <v>-3.4469862061654033E-2</v>
      </c>
      <c r="D105" s="137">
        <f>IFERROR('Tablas turistas zona y tip.'!E105/'Tablas turistas zona y tip.'!E118-1,"-")</f>
        <v>-3.9876534963596777E-2</v>
      </c>
      <c r="E105" s="137">
        <f>IFERROR('Tablas turistas zona y tip.'!G105/'Tablas turistas zona y tip.'!G118-1,"-")</f>
        <v>-3.7480513904377344E-2</v>
      </c>
      <c r="F105" s="137">
        <f>IFERROR('Tablas turistas zona y tip.'!I105/'Tablas turistas zona y tip.'!I118-1,"-")</f>
        <v>-1.7232695335539283E-2</v>
      </c>
      <c r="G105" s="137">
        <f>IFERROR('Tablas turistas zona y tip.'!K105/'Tablas turistas zona y tip.'!K118-1,"-")</f>
        <v>-5.8302151801557733E-2</v>
      </c>
      <c r="H105" s="137">
        <f>IFERROR('Tablas turistas zona y tip.'!M105/'Tablas turistas zona y tip.'!M118-1,"-")</f>
        <v>-3.6254627139557738E-2</v>
      </c>
      <c r="I105" s="137">
        <f>IFERROR('Tablas turistas zona y tip.'!O105/'Tablas turistas zona y tip.'!O118-1,"-")</f>
        <v>-1.5365629285829852E-2</v>
      </c>
      <c r="J105" s="137">
        <f>IFERROR('Tablas turistas zona y tip.'!Q105/'Tablas turistas zona y tip.'!Q118-1,"-")</f>
        <v>-5.3727730701820575E-2</v>
      </c>
      <c r="K105" s="137">
        <f>IFERROR('Tablas turistas zona y tip.'!S105/'Tablas turistas zona y tip.'!S118-1,"-")</f>
        <v>-3.1595778619496917E-2</v>
      </c>
    </row>
    <row r="106" spans="2:11" ht="15" customHeight="1" x14ac:dyDescent="0.25">
      <c r="B106" s="378" t="s">
        <v>130</v>
      </c>
      <c r="C106" s="378"/>
      <c r="D106" s="378"/>
      <c r="E106" s="378"/>
      <c r="F106" s="378"/>
      <c r="G106" s="378"/>
      <c r="H106" s="378"/>
      <c r="I106" s="378"/>
      <c r="J106" s="378"/>
      <c r="K106" s="378"/>
    </row>
    <row r="108" spans="2:11" x14ac:dyDescent="0.25">
      <c r="F108" s="138"/>
      <c r="G108" s="138"/>
      <c r="H108" s="138"/>
    </row>
  </sheetData>
  <mergeCells count="6">
    <mergeCell ref="B106:K106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77" customWidth="1"/>
    <col min="2" max="2" width="13" style="77" customWidth="1"/>
    <col min="3" max="9" width="9.7109375" style="77" customWidth="1"/>
    <col min="10" max="10" width="11.42578125" style="77"/>
    <col min="11" max="11" width="9" style="77" bestFit="1" customWidth="1"/>
    <col min="12" max="16384" width="11.42578125" style="77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30" customHeight="1" x14ac:dyDescent="0.25">
      <c r="B5" s="380" t="s">
        <v>146</v>
      </c>
      <c r="C5" s="380"/>
      <c r="D5" s="380"/>
      <c r="E5" s="380"/>
      <c r="F5" s="380"/>
      <c r="G5" s="380"/>
      <c r="H5" s="380"/>
      <c r="I5" s="380"/>
      <c r="K5" s="76" t="s">
        <v>98</v>
      </c>
    </row>
    <row r="6" spans="2:11" ht="15" customHeight="1" x14ac:dyDescent="0.25">
      <c r="B6" s="139"/>
      <c r="C6" s="140">
        <v>2011</v>
      </c>
      <c r="D6" s="140">
        <v>2012</v>
      </c>
      <c r="E6" s="140">
        <v>2013</v>
      </c>
      <c r="F6" s="140">
        <v>2014</v>
      </c>
      <c r="G6" s="132" t="s">
        <v>147</v>
      </c>
      <c r="H6" s="132" t="s">
        <v>148</v>
      </c>
      <c r="I6" s="132" t="s">
        <v>149</v>
      </c>
    </row>
    <row r="7" spans="2:11" ht="15" customHeight="1" x14ac:dyDescent="0.25">
      <c r="B7" s="141" t="s">
        <v>106</v>
      </c>
      <c r="C7" s="142">
        <v>117890</v>
      </c>
      <c r="D7" s="142">
        <v>112481</v>
      </c>
      <c r="E7" s="142">
        <v>108777</v>
      </c>
      <c r="F7" s="142">
        <v>112258</v>
      </c>
      <c r="G7" s="143">
        <v>-4.5881754177623191E-2</v>
      </c>
      <c r="H7" s="143">
        <v>-3.2930005956561592E-2</v>
      </c>
      <c r="I7" s="143">
        <v>3.2001250264302117E-2</v>
      </c>
    </row>
    <row r="8" spans="2:11" ht="15" customHeight="1" x14ac:dyDescent="0.25">
      <c r="B8" s="141" t="s">
        <v>107</v>
      </c>
      <c r="C8" s="142">
        <v>121950</v>
      </c>
      <c r="D8" s="142">
        <v>112745</v>
      </c>
      <c r="E8" s="142">
        <v>106392</v>
      </c>
      <c r="F8" s="142">
        <v>114973</v>
      </c>
      <c r="G8" s="143">
        <v>-7.5481754817548152E-2</v>
      </c>
      <c r="H8" s="143">
        <v>-5.6348396824692837E-2</v>
      </c>
      <c r="I8" s="143">
        <v>8.0654560493270244E-2</v>
      </c>
    </row>
    <row r="9" spans="2:11" ht="15" customHeight="1" x14ac:dyDescent="0.25">
      <c r="B9" s="141" t="s">
        <v>108</v>
      </c>
      <c r="C9" s="142">
        <v>131280</v>
      </c>
      <c r="D9" s="142">
        <v>125012</v>
      </c>
      <c r="E9" s="142">
        <v>134731</v>
      </c>
      <c r="F9" s="142">
        <v>128285</v>
      </c>
      <c r="G9" s="143">
        <v>-4.7745277269957365E-2</v>
      </c>
      <c r="H9" s="143">
        <v>7.7744536524493757E-2</v>
      </c>
      <c r="I9" s="143">
        <v>-4.7843480713421593E-2</v>
      </c>
    </row>
    <row r="10" spans="2:11" ht="15" customHeight="1" x14ac:dyDescent="0.25">
      <c r="B10" s="141" t="s">
        <v>94</v>
      </c>
      <c r="C10" s="142">
        <v>140577</v>
      </c>
      <c r="D10" s="142">
        <v>117238</v>
      </c>
      <c r="E10" s="142">
        <v>110313</v>
      </c>
      <c r="F10" s="142">
        <v>131390</v>
      </c>
      <c r="G10" s="143">
        <v>-0.16602289136914294</v>
      </c>
      <c r="H10" s="143">
        <v>-5.9067879015336278E-2</v>
      </c>
      <c r="I10" s="143">
        <v>0.19106542293292716</v>
      </c>
    </row>
    <row r="11" spans="2:11" ht="15" customHeight="1" x14ac:dyDescent="0.25">
      <c r="B11" s="141" t="s">
        <v>110</v>
      </c>
      <c r="C11" s="142">
        <v>102109</v>
      </c>
      <c r="D11" s="142">
        <v>96938</v>
      </c>
      <c r="E11" s="142">
        <v>105939</v>
      </c>
      <c r="F11" s="142">
        <v>111398</v>
      </c>
      <c r="G11" s="143">
        <v>-5.0641961041631989E-2</v>
      </c>
      <c r="H11" s="143">
        <v>9.2853163877942624E-2</v>
      </c>
      <c r="I11" s="143">
        <v>5.1529653857408597E-2</v>
      </c>
    </row>
    <row r="12" spans="2:11" ht="15" customHeight="1" x14ac:dyDescent="0.25">
      <c r="B12" s="141" t="s">
        <v>111</v>
      </c>
      <c r="C12" s="142">
        <v>116545</v>
      </c>
      <c r="D12" s="142">
        <v>114076</v>
      </c>
      <c r="E12" s="142">
        <v>110208</v>
      </c>
      <c r="F12" s="142">
        <v>113814</v>
      </c>
      <c r="G12" s="143">
        <v>-2.118495001930587E-2</v>
      </c>
      <c r="H12" s="143">
        <v>-3.3907219748238071E-2</v>
      </c>
      <c r="I12" s="143">
        <v>3.2719947735191601E-2</v>
      </c>
    </row>
    <row r="13" spans="2:11" ht="15" customHeight="1" x14ac:dyDescent="0.25">
      <c r="B13" s="141" t="s">
        <v>112</v>
      </c>
      <c r="C13" s="142">
        <v>142281</v>
      </c>
      <c r="D13" s="142">
        <v>128792</v>
      </c>
      <c r="E13" s="142">
        <v>126191</v>
      </c>
      <c r="F13" s="142"/>
      <c r="G13" s="143">
        <v>-9.4805349976455067E-2</v>
      </c>
      <c r="H13" s="143">
        <v>-2.0195353748680089E-2</v>
      </c>
      <c r="I13" s="143"/>
    </row>
    <row r="14" spans="2:11" ht="15" customHeight="1" x14ac:dyDescent="0.25">
      <c r="B14" s="141" t="s">
        <v>113</v>
      </c>
      <c r="C14" s="142">
        <v>143128</v>
      </c>
      <c r="D14" s="142">
        <v>134821</v>
      </c>
      <c r="E14" s="142">
        <v>134556</v>
      </c>
      <c r="F14" s="142"/>
      <c r="G14" s="143">
        <v>-5.8038958135375296E-2</v>
      </c>
      <c r="H14" s="143">
        <v>-1.9655691620741322E-3</v>
      </c>
      <c r="I14" s="143"/>
    </row>
    <row r="15" spans="2:11" ht="15" customHeight="1" x14ac:dyDescent="0.25">
      <c r="B15" s="141" t="s">
        <v>114</v>
      </c>
      <c r="C15" s="142">
        <v>121257</v>
      </c>
      <c r="D15" s="142">
        <v>111233</v>
      </c>
      <c r="E15" s="142">
        <v>113638</v>
      </c>
      <c r="F15" s="142"/>
      <c r="G15" s="143">
        <v>-8.2667392397964612E-2</v>
      </c>
      <c r="H15" s="143">
        <v>2.162128145424469E-2</v>
      </c>
      <c r="I15" s="143"/>
    </row>
    <row r="16" spans="2:11" ht="15" customHeight="1" x14ac:dyDescent="0.25">
      <c r="B16" s="141" t="s">
        <v>115</v>
      </c>
      <c r="C16" s="142">
        <v>137339</v>
      </c>
      <c r="D16" s="142">
        <v>125388</v>
      </c>
      <c r="E16" s="142">
        <v>123348</v>
      </c>
      <c r="F16" s="142"/>
      <c r="G16" s="143">
        <v>-8.7018254101165704E-2</v>
      </c>
      <c r="H16" s="143">
        <v>-1.6269499473633875E-2</v>
      </c>
      <c r="I16" s="143"/>
    </row>
    <row r="17" spans="2:11" ht="15" customHeight="1" x14ac:dyDescent="0.25">
      <c r="B17" s="141" t="s">
        <v>116</v>
      </c>
      <c r="C17" s="142">
        <v>123611</v>
      </c>
      <c r="D17" s="142">
        <v>114279</v>
      </c>
      <c r="E17" s="142">
        <v>123861</v>
      </c>
      <c r="F17" s="142"/>
      <c r="G17" s="143">
        <v>-7.5494899321257858E-2</v>
      </c>
      <c r="H17" s="143">
        <v>8.3847426036279593E-2</v>
      </c>
      <c r="I17" s="143"/>
    </row>
    <row r="18" spans="2:11" ht="15" customHeight="1" x14ac:dyDescent="0.25">
      <c r="B18" s="141" t="s">
        <v>117</v>
      </c>
      <c r="C18" s="142">
        <v>117793</v>
      </c>
      <c r="D18" s="142">
        <v>109281</v>
      </c>
      <c r="E18" s="142">
        <v>122259</v>
      </c>
      <c r="F18" s="142"/>
      <c r="G18" s="143">
        <v>-7.2262358544225913E-2</v>
      </c>
      <c r="H18" s="143">
        <v>0.1187580640733521</v>
      </c>
      <c r="I18" s="143"/>
    </row>
    <row r="19" spans="2:11" ht="15" customHeight="1" x14ac:dyDescent="0.25">
      <c r="B19" s="144" t="s">
        <v>150</v>
      </c>
      <c r="C19" s="145">
        <v>1515760</v>
      </c>
      <c r="D19" s="145">
        <v>1402284</v>
      </c>
      <c r="E19" s="145">
        <v>1420213</v>
      </c>
      <c r="F19" s="145">
        <v>712118</v>
      </c>
      <c r="G19" s="146">
        <v>-7.4864094579616847E-2</v>
      </c>
      <c r="H19" s="146">
        <v>1.2785569827509891E-2</v>
      </c>
      <c r="I19" s="146"/>
    </row>
    <row r="20" spans="2:11" ht="15" customHeight="1" x14ac:dyDescent="0.25">
      <c r="B20" s="378" t="s">
        <v>130</v>
      </c>
      <c r="C20" s="378"/>
      <c r="D20" s="378"/>
      <c r="E20" s="378"/>
      <c r="F20" s="378"/>
      <c r="G20" s="378"/>
      <c r="H20" s="378"/>
      <c r="I20" s="378"/>
    </row>
    <row r="21" spans="2:11" x14ac:dyDescent="0.25">
      <c r="B21" s="147"/>
      <c r="C21" s="147"/>
      <c r="D21" s="147"/>
      <c r="E21" s="147"/>
      <c r="F21" s="147"/>
      <c r="G21" s="147"/>
      <c r="H21" s="147"/>
    </row>
    <row r="22" spans="2:11" x14ac:dyDescent="0.25">
      <c r="B22" s="147"/>
      <c r="C22" s="147"/>
      <c r="D22" s="147"/>
      <c r="E22" s="147"/>
      <c r="F22" s="147"/>
      <c r="G22" s="147"/>
      <c r="H22" s="147"/>
    </row>
    <row r="23" spans="2:11" ht="26.25" customHeight="1" x14ac:dyDescent="0.25">
      <c r="B23" s="380" t="s">
        <v>151</v>
      </c>
      <c r="C23" s="380"/>
      <c r="D23" s="380"/>
      <c r="E23" s="380"/>
      <c r="F23" s="380"/>
      <c r="G23" s="380"/>
      <c r="H23" s="380"/>
      <c r="I23" s="380"/>
      <c r="K23" s="76" t="s">
        <v>98</v>
      </c>
    </row>
    <row r="24" spans="2:11" ht="15" customHeight="1" x14ac:dyDescent="0.25">
      <c r="B24" s="139"/>
      <c r="C24" s="140">
        <v>2011</v>
      </c>
      <c r="D24" s="140">
        <v>2012</v>
      </c>
      <c r="E24" s="140">
        <v>2013</v>
      </c>
      <c r="F24" s="140">
        <v>2014</v>
      </c>
      <c r="G24" s="132" t="s">
        <v>147</v>
      </c>
      <c r="H24" s="132" t="s">
        <v>148</v>
      </c>
      <c r="I24" s="132" t="s">
        <v>149</v>
      </c>
    </row>
    <row r="25" spans="2:11" ht="15" customHeight="1" x14ac:dyDescent="0.25">
      <c r="B25" s="141" t="s">
        <v>106</v>
      </c>
      <c r="C25" s="142">
        <v>306956</v>
      </c>
      <c r="D25" s="142">
        <v>319821</v>
      </c>
      <c r="E25" s="142">
        <v>305707</v>
      </c>
      <c r="F25" s="142">
        <v>317101</v>
      </c>
      <c r="G25" s="143">
        <v>4.1911544325571093E-2</v>
      </c>
      <c r="H25" s="143">
        <v>-4.4130935742180744E-2</v>
      </c>
      <c r="I25" s="143">
        <v>3.7270981691619687E-2</v>
      </c>
    </row>
    <row r="26" spans="2:11" ht="15" customHeight="1" x14ac:dyDescent="0.25">
      <c r="B26" s="141" t="s">
        <v>107</v>
      </c>
      <c r="C26" s="142">
        <v>334605</v>
      </c>
      <c r="D26" s="142">
        <v>316042</v>
      </c>
      <c r="E26" s="142">
        <v>300790</v>
      </c>
      <c r="F26" s="142">
        <v>312770</v>
      </c>
      <c r="G26" s="143">
        <v>-5.5477353894890946E-2</v>
      </c>
      <c r="H26" s="143">
        <v>-4.8259408559621852E-2</v>
      </c>
      <c r="I26" s="143">
        <v>3.98284517437415E-2</v>
      </c>
    </row>
    <row r="27" spans="2:11" ht="15" customHeight="1" x14ac:dyDescent="0.25">
      <c r="B27" s="141" t="s">
        <v>108</v>
      </c>
      <c r="C27" s="142">
        <v>360550</v>
      </c>
      <c r="D27" s="142">
        <v>348431</v>
      </c>
      <c r="E27" s="142">
        <v>373595</v>
      </c>
      <c r="F27" s="142">
        <v>347721</v>
      </c>
      <c r="G27" s="143">
        <v>-3.3612536402718107E-2</v>
      </c>
      <c r="H27" s="143">
        <v>7.2220898829323366E-2</v>
      </c>
      <c r="I27" s="143">
        <v>-6.9256815535539862E-2</v>
      </c>
    </row>
    <row r="28" spans="2:11" ht="15" customHeight="1" x14ac:dyDescent="0.25">
      <c r="B28" s="141" t="s">
        <v>94</v>
      </c>
      <c r="C28" s="142">
        <v>386548</v>
      </c>
      <c r="D28" s="142">
        <v>331505</v>
      </c>
      <c r="E28" s="142">
        <v>308709</v>
      </c>
      <c r="F28" s="142">
        <v>351599</v>
      </c>
      <c r="G28" s="143">
        <v>-0.14239628713639707</v>
      </c>
      <c r="H28" s="143">
        <v>-6.8765176995822075E-2</v>
      </c>
      <c r="I28" s="143">
        <v>0.13893342921651142</v>
      </c>
    </row>
    <row r="29" spans="2:11" ht="15" customHeight="1" x14ac:dyDescent="0.25">
      <c r="B29" s="141" t="s">
        <v>110</v>
      </c>
      <c r="C29" s="142">
        <v>283919</v>
      </c>
      <c r="D29" s="142">
        <v>279848</v>
      </c>
      <c r="E29" s="142">
        <v>297852</v>
      </c>
      <c r="F29" s="142">
        <v>318352</v>
      </c>
      <c r="G29" s="143">
        <v>-1.4338596571557338E-2</v>
      </c>
      <c r="H29" s="143">
        <v>6.4334924673394189E-2</v>
      </c>
      <c r="I29" s="143">
        <v>6.8826128412768695E-2</v>
      </c>
    </row>
    <row r="30" spans="2:11" ht="15" customHeight="1" x14ac:dyDescent="0.25">
      <c r="B30" s="141" t="s">
        <v>111</v>
      </c>
      <c r="C30" s="142">
        <v>306641</v>
      </c>
      <c r="D30" s="142">
        <v>318886</v>
      </c>
      <c r="E30" s="142">
        <v>308001</v>
      </c>
      <c r="F30" s="142">
        <v>315273</v>
      </c>
      <c r="G30" s="143">
        <v>3.9932690018621209E-2</v>
      </c>
      <c r="H30" s="143">
        <v>-3.4134455573465172E-2</v>
      </c>
      <c r="I30" s="143">
        <v>2.3610312953529444E-2</v>
      </c>
    </row>
    <row r="31" spans="2:11" ht="15" customHeight="1" x14ac:dyDescent="0.25">
      <c r="B31" s="141" t="s">
        <v>112</v>
      </c>
      <c r="C31" s="142">
        <v>398306</v>
      </c>
      <c r="D31" s="142">
        <v>352803</v>
      </c>
      <c r="E31" s="142">
        <v>334934</v>
      </c>
      <c r="F31" s="142"/>
      <c r="G31" s="143">
        <v>-0.11424131195613418</v>
      </c>
      <c r="H31" s="143">
        <v>-5.0648662284617729E-2</v>
      </c>
      <c r="I31" s="143"/>
    </row>
    <row r="32" spans="2:11" ht="15" customHeight="1" x14ac:dyDescent="0.25">
      <c r="B32" s="141" t="s">
        <v>113</v>
      </c>
      <c r="C32" s="142">
        <v>390606</v>
      </c>
      <c r="D32" s="142">
        <v>376271</v>
      </c>
      <c r="E32" s="142">
        <v>369267</v>
      </c>
      <c r="F32" s="142"/>
      <c r="G32" s="143">
        <v>-3.6699385058089229E-2</v>
      </c>
      <c r="H32" s="143">
        <v>-1.8614243457508062E-2</v>
      </c>
      <c r="I32" s="143"/>
    </row>
    <row r="33" spans="2:11" ht="15" customHeight="1" x14ac:dyDescent="0.25">
      <c r="B33" s="141" t="s">
        <v>114</v>
      </c>
      <c r="C33" s="142">
        <v>341489</v>
      </c>
      <c r="D33" s="142">
        <v>308009</v>
      </c>
      <c r="E33" s="142">
        <v>307352</v>
      </c>
      <c r="F33" s="142"/>
      <c r="G33" s="143">
        <v>-9.8041225339615679E-2</v>
      </c>
      <c r="H33" s="143">
        <v>-2.1330545536006884E-3</v>
      </c>
      <c r="I33" s="143"/>
    </row>
    <row r="34" spans="2:11" ht="15" customHeight="1" x14ac:dyDescent="0.25">
      <c r="B34" s="141" t="s">
        <v>115</v>
      </c>
      <c r="C34" s="142">
        <v>377710</v>
      </c>
      <c r="D34" s="142">
        <v>345428</v>
      </c>
      <c r="E34" s="142">
        <v>346737</v>
      </c>
      <c r="F34" s="142"/>
      <c r="G34" s="143">
        <v>-8.546768684969952E-2</v>
      </c>
      <c r="H34" s="143">
        <v>3.7895017196059033E-3</v>
      </c>
      <c r="I34" s="143"/>
    </row>
    <row r="35" spans="2:11" ht="15" customHeight="1" x14ac:dyDescent="0.25">
      <c r="B35" s="141" t="s">
        <v>116</v>
      </c>
      <c r="C35" s="142">
        <v>329366</v>
      </c>
      <c r="D35" s="142">
        <v>317881</v>
      </c>
      <c r="E35" s="142">
        <v>343267</v>
      </c>
      <c r="F35" s="142"/>
      <c r="G35" s="143">
        <v>-3.4870023013911622E-2</v>
      </c>
      <c r="H35" s="143">
        <v>7.9860073423702493E-2</v>
      </c>
      <c r="I35" s="143"/>
    </row>
    <row r="36" spans="2:11" ht="15" customHeight="1" x14ac:dyDescent="0.25">
      <c r="B36" s="141" t="s">
        <v>117</v>
      </c>
      <c r="C36" s="142">
        <v>336734</v>
      </c>
      <c r="D36" s="142">
        <v>310712</v>
      </c>
      <c r="E36" s="142">
        <v>331628</v>
      </c>
      <c r="F36" s="142"/>
      <c r="G36" s="143">
        <v>-7.727761378417386E-2</v>
      </c>
      <c r="H36" s="143">
        <v>6.7316357269754601E-2</v>
      </c>
      <c r="I36" s="143"/>
    </row>
    <row r="37" spans="2:11" ht="15" customHeight="1" x14ac:dyDescent="0.25">
      <c r="B37" s="144" t="s">
        <v>150</v>
      </c>
      <c r="C37" s="145">
        <v>4153430</v>
      </c>
      <c r="D37" s="145">
        <v>3925637</v>
      </c>
      <c r="E37" s="145">
        <v>3927839</v>
      </c>
      <c r="F37" s="145">
        <v>1962816</v>
      </c>
      <c r="G37" s="146">
        <v>-5.4844550166970429E-2</v>
      </c>
      <c r="H37" s="146">
        <v>5.6092807358387731E-4</v>
      </c>
      <c r="I37" s="146"/>
    </row>
    <row r="38" spans="2:11" ht="15" customHeight="1" x14ac:dyDescent="0.25">
      <c r="B38" s="378" t="s">
        <v>130</v>
      </c>
      <c r="C38" s="378"/>
      <c r="D38" s="378"/>
      <c r="E38" s="378"/>
      <c r="F38" s="378"/>
      <c r="G38" s="378"/>
      <c r="H38" s="378"/>
      <c r="I38" s="378"/>
    </row>
    <row r="39" spans="2:11" x14ac:dyDescent="0.25">
      <c r="B39" s="147"/>
      <c r="C39" s="147"/>
      <c r="D39" s="147"/>
      <c r="E39" s="147"/>
      <c r="F39" s="147"/>
      <c r="G39" s="147"/>
      <c r="H39" s="147"/>
    </row>
    <row r="40" spans="2:11" x14ac:dyDescent="0.25">
      <c r="B40" s="147"/>
      <c r="C40" s="147"/>
      <c r="D40" s="147"/>
      <c r="E40" s="147"/>
      <c r="F40" s="147"/>
      <c r="G40" s="147"/>
      <c r="H40" s="147"/>
    </row>
    <row r="41" spans="2:11" x14ac:dyDescent="0.25">
      <c r="B41" s="147"/>
      <c r="C41" s="147"/>
      <c r="D41" s="147"/>
      <c r="E41" s="147"/>
      <c r="F41" s="147"/>
      <c r="G41" s="147"/>
      <c r="H41" s="147"/>
    </row>
    <row r="42" spans="2:11" ht="28.5" customHeight="1" x14ac:dyDescent="0.25">
      <c r="B42" s="380" t="s">
        <v>152</v>
      </c>
      <c r="C42" s="380"/>
      <c r="D42" s="380"/>
      <c r="E42" s="380"/>
      <c r="F42" s="380"/>
      <c r="G42" s="380"/>
      <c r="H42" s="380"/>
      <c r="I42" s="380"/>
      <c r="K42" s="76" t="s">
        <v>98</v>
      </c>
    </row>
    <row r="43" spans="2:11" ht="15" customHeight="1" x14ac:dyDescent="0.25">
      <c r="B43" s="139"/>
      <c r="C43" s="140">
        <v>2011</v>
      </c>
      <c r="D43" s="140">
        <v>2012</v>
      </c>
      <c r="E43" s="140">
        <v>2013</v>
      </c>
      <c r="F43" s="140">
        <v>2014</v>
      </c>
      <c r="G43" s="132" t="s">
        <v>147</v>
      </c>
      <c r="H43" s="132" t="s">
        <v>148</v>
      </c>
      <c r="I43" s="132" t="s">
        <v>149</v>
      </c>
    </row>
    <row r="44" spans="2:11" ht="15" customHeight="1" x14ac:dyDescent="0.25">
      <c r="B44" s="141" t="s">
        <v>106</v>
      </c>
      <c r="C44" s="142">
        <v>385560</v>
      </c>
      <c r="D44" s="142">
        <v>401065</v>
      </c>
      <c r="E44" s="142">
        <v>387955</v>
      </c>
      <c r="F44" s="142">
        <v>405261</v>
      </c>
      <c r="G44" s="143">
        <v>4.0214233841684877E-2</v>
      </c>
      <c r="H44" s="143">
        <v>-3.2687968284442648E-2</v>
      </c>
      <c r="I44" s="143">
        <v>4.4608266422652143E-2</v>
      </c>
    </row>
    <row r="45" spans="2:11" ht="15" customHeight="1" x14ac:dyDescent="0.25">
      <c r="B45" s="141" t="s">
        <v>107</v>
      </c>
      <c r="C45" s="142">
        <v>417629</v>
      </c>
      <c r="D45" s="142">
        <v>400833</v>
      </c>
      <c r="E45" s="142">
        <v>380684</v>
      </c>
      <c r="F45" s="142">
        <v>401057</v>
      </c>
      <c r="G45" s="143">
        <v>-4.0217513630518953E-2</v>
      </c>
      <c r="H45" s="143">
        <v>-5.0267817270534088E-2</v>
      </c>
      <c r="I45" s="143">
        <v>5.3516827605047723E-2</v>
      </c>
    </row>
    <row r="46" spans="2:11" ht="15" customHeight="1" x14ac:dyDescent="0.25">
      <c r="B46" s="141" t="s">
        <v>108</v>
      </c>
      <c r="C46" s="142">
        <v>454248</v>
      </c>
      <c r="D46" s="142">
        <v>437023</v>
      </c>
      <c r="E46" s="142">
        <v>466240</v>
      </c>
      <c r="F46" s="142">
        <v>445061</v>
      </c>
      <c r="G46" s="143">
        <v>-3.7919814726757206E-2</v>
      </c>
      <c r="H46" s="143">
        <v>6.6854604906377846E-2</v>
      </c>
      <c r="I46" s="143">
        <v>-4.542510295126978E-2</v>
      </c>
    </row>
    <row r="47" spans="2:11" ht="15" customHeight="1" x14ac:dyDescent="0.25">
      <c r="B47" s="141" t="s">
        <v>94</v>
      </c>
      <c r="C47" s="142">
        <v>474599</v>
      </c>
      <c r="D47" s="142">
        <v>411544</v>
      </c>
      <c r="E47" s="142">
        <v>384784</v>
      </c>
      <c r="F47" s="142">
        <v>436527</v>
      </c>
      <c r="G47" s="143">
        <v>-0.13285952983466043</v>
      </c>
      <c r="H47" s="143">
        <v>-6.5023423983826767E-2</v>
      </c>
      <c r="I47" s="143">
        <v>0.13447284710382967</v>
      </c>
    </row>
    <row r="48" spans="2:11" ht="15" customHeight="1" x14ac:dyDescent="0.25">
      <c r="B48" s="141" t="s">
        <v>110</v>
      </c>
      <c r="C48" s="142">
        <v>358180</v>
      </c>
      <c r="D48" s="142">
        <v>353326</v>
      </c>
      <c r="E48" s="142">
        <v>369883</v>
      </c>
      <c r="F48" s="142">
        <v>395389</v>
      </c>
      <c r="G48" s="143">
        <v>-1.355184544083976E-2</v>
      </c>
      <c r="H48" s="143">
        <v>4.6860406536739507E-2</v>
      </c>
      <c r="I48" s="143">
        <v>6.8956940437922221E-2</v>
      </c>
    </row>
    <row r="49" spans="2:9" ht="15" customHeight="1" x14ac:dyDescent="0.25">
      <c r="B49" s="141" t="s">
        <v>111</v>
      </c>
      <c r="C49" s="142">
        <v>384083</v>
      </c>
      <c r="D49" s="142">
        <v>396036</v>
      </c>
      <c r="E49" s="142">
        <v>390241</v>
      </c>
      <c r="F49" s="142">
        <v>398844</v>
      </c>
      <c r="G49" s="143">
        <v>3.1120877518661327E-2</v>
      </c>
      <c r="H49" s="143">
        <v>-1.4632508155824175E-2</v>
      </c>
      <c r="I49" s="143">
        <v>2.2045351462301577E-2</v>
      </c>
    </row>
    <row r="50" spans="2:9" ht="15" customHeight="1" x14ac:dyDescent="0.25">
      <c r="B50" s="141" t="s">
        <v>112</v>
      </c>
      <c r="C50" s="142">
        <v>490305</v>
      </c>
      <c r="D50" s="142">
        <v>436853</v>
      </c>
      <c r="E50" s="142">
        <v>424949</v>
      </c>
      <c r="F50" s="142"/>
      <c r="G50" s="143">
        <v>-0.10901785623234517</v>
      </c>
      <c r="H50" s="143">
        <v>-2.7249440887438081E-2</v>
      </c>
      <c r="I50" s="143"/>
    </row>
    <row r="51" spans="2:9" ht="15" customHeight="1" x14ac:dyDescent="0.25">
      <c r="B51" s="141" t="s">
        <v>113</v>
      </c>
      <c r="C51" s="142">
        <v>486850</v>
      </c>
      <c r="D51" s="142">
        <v>462551</v>
      </c>
      <c r="E51" s="142">
        <v>469162</v>
      </c>
      <c r="F51" s="142"/>
      <c r="G51" s="143">
        <v>-4.9910650097566012E-2</v>
      </c>
      <c r="H51" s="143">
        <v>1.4292478018640198E-2</v>
      </c>
      <c r="I51" s="143"/>
    </row>
    <row r="52" spans="2:9" ht="15" customHeight="1" x14ac:dyDescent="0.25">
      <c r="B52" s="141" t="s">
        <v>114</v>
      </c>
      <c r="C52" s="142">
        <v>421231</v>
      </c>
      <c r="D52" s="142">
        <v>387625</v>
      </c>
      <c r="E52" s="142">
        <v>390920</v>
      </c>
      <c r="F52" s="142"/>
      <c r="G52" s="143">
        <v>-7.9780453005595553E-2</v>
      </c>
      <c r="H52" s="143">
        <v>8.5004837149307289E-3</v>
      </c>
      <c r="I52" s="143"/>
    </row>
    <row r="53" spans="2:9" ht="15" customHeight="1" x14ac:dyDescent="0.25">
      <c r="B53" s="141" t="s">
        <v>115</v>
      </c>
      <c r="C53" s="142">
        <v>458855</v>
      </c>
      <c r="D53" s="142">
        <v>425063</v>
      </c>
      <c r="E53" s="142">
        <v>436009</v>
      </c>
      <c r="F53" s="142"/>
      <c r="G53" s="143">
        <v>-7.3644179533839615E-2</v>
      </c>
      <c r="H53" s="143">
        <v>2.5751476839903642E-2</v>
      </c>
      <c r="I53" s="143"/>
    </row>
    <row r="54" spans="2:9" ht="15" customHeight="1" x14ac:dyDescent="0.25">
      <c r="B54" s="141" t="s">
        <v>116</v>
      </c>
      <c r="C54" s="142">
        <v>412330</v>
      </c>
      <c r="D54" s="142">
        <v>396985</v>
      </c>
      <c r="E54" s="142">
        <v>446825</v>
      </c>
      <c r="F54" s="142"/>
      <c r="G54" s="143">
        <v>-3.7215337229888679E-2</v>
      </c>
      <c r="H54" s="143">
        <v>0.12554630527601796</v>
      </c>
      <c r="I54" s="143"/>
    </row>
    <row r="55" spans="2:9" ht="15" customHeight="1" x14ac:dyDescent="0.25">
      <c r="B55" s="141" t="s">
        <v>117</v>
      </c>
      <c r="C55" s="142">
        <v>416333</v>
      </c>
      <c r="D55" s="142">
        <v>391913</v>
      </c>
      <c r="E55" s="142">
        <v>425395</v>
      </c>
      <c r="F55" s="142"/>
      <c r="G55" s="143">
        <v>-5.8654970900697267E-2</v>
      </c>
      <c r="H55" s="143">
        <v>8.5432226029756642E-2</v>
      </c>
      <c r="I55" s="143"/>
    </row>
    <row r="56" spans="2:9" ht="15" customHeight="1" x14ac:dyDescent="0.25">
      <c r="B56" s="144" t="s">
        <v>150</v>
      </c>
      <c r="C56" s="145">
        <v>5160203</v>
      </c>
      <c r="D56" s="145">
        <v>4900817</v>
      </c>
      <c r="E56" s="145">
        <v>4973047</v>
      </c>
      <c r="F56" s="145">
        <v>2482139</v>
      </c>
      <c r="G56" s="146">
        <v>-5.0266627107499406E-2</v>
      </c>
      <c r="H56" s="146">
        <v>1.4738358930766138E-2</v>
      </c>
      <c r="I56" s="146"/>
    </row>
    <row r="57" spans="2:9" ht="15" customHeight="1" x14ac:dyDescent="0.25">
      <c r="B57" s="378" t="s">
        <v>130</v>
      </c>
      <c r="C57" s="378"/>
      <c r="D57" s="378"/>
      <c r="E57" s="378"/>
      <c r="F57" s="378"/>
      <c r="G57" s="378"/>
      <c r="H57" s="378"/>
      <c r="I57" s="378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3" location="'grafica zona mensual'!A1" tooltip="GRAFICA" display="GRAFICA"/>
    <hyperlink ref="K42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10:10" ht="22.5" customHeight="1" x14ac:dyDescent="0.25">
      <c r="J25" s="76" t="s">
        <v>100</v>
      </c>
    </row>
    <row r="43" spans="10:10" ht="15.75" x14ac:dyDescent="0.25">
      <c r="J43" s="76" t="s">
        <v>100</v>
      </c>
    </row>
    <row r="63" spans="10:10" ht="15.75" x14ac:dyDescent="0.25">
      <c r="J63" s="76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style="77" customWidth="1"/>
    <col min="2" max="2" width="13" style="77" customWidth="1"/>
    <col min="3" max="3" width="10.7109375" style="77" customWidth="1"/>
    <col min="4" max="4" width="11.7109375" style="77" customWidth="1"/>
    <col min="5" max="6" width="10.7109375" style="77" customWidth="1"/>
    <col min="7" max="7" width="11.7109375" style="77" customWidth="1"/>
    <col min="8" max="9" width="10.7109375" style="77" customWidth="1"/>
    <col min="10" max="10" width="11.7109375" style="77" customWidth="1"/>
    <col min="11" max="12" width="10.7109375" style="77" customWidth="1"/>
    <col min="13" max="13" width="11.7109375" style="77" customWidth="1"/>
    <col min="14" max="15" width="10.7109375" style="77" customWidth="1"/>
    <col min="16" max="16" width="11.7109375" style="77" customWidth="1"/>
    <col min="17" max="17" width="10.7109375" style="77" customWidth="1"/>
    <col min="18" max="16384" width="11.42578125" style="77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74" t="s">
        <v>146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</row>
    <row r="6" spans="2:17" x14ac:dyDescent="0.25">
      <c r="B6" s="131"/>
      <c r="C6" s="382">
        <v>2012</v>
      </c>
      <c r="D6" s="383"/>
      <c r="E6" s="383"/>
      <c r="F6" s="384">
        <v>2013</v>
      </c>
      <c r="G6" s="385"/>
      <c r="H6" s="385"/>
      <c r="I6" s="382">
        <v>2014</v>
      </c>
      <c r="J6" s="383"/>
      <c r="K6" s="383"/>
      <c r="L6" s="385" t="s">
        <v>153</v>
      </c>
      <c r="M6" s="385"/>
      <c r="N6" s="385"/>
      <c r="O6" s="386" t="s">
        <v>154</v>
      </c>
      <c r="P6" s="386"/>
      <c r="Q6" s="386"/>
    </row>
    <row r="7" spans="2:17" ht="38.25" x14ac:dyDescent="0.25">
      <c r="B7" s="131"/>
      <c r="C7" s="131" t="s">
        <v>81</v>
      </c>
      <c r="D7" s="131" t="s">
        <v>145</v>
      </c>
      <c r="E7" s="131" t="s">
        <v>83</v>
      </c>
      <c r="F7" s="132" t="s">
        <v>81</v>
      </c>
      <c r="G7" s="132" t="s">
        <v>145</v>
      </c>
      <c r="H7" s="132" t="s">
        <v>83</v>
      </c>
      <c r="I7" s="131" t="s">
        <v>81</v>
      </c>
      <c r="J7" s="131" t="s">
        <v>145</v>
      </c>
      <c r="K7" s="131" t="s">
        <v>83</v>
      </c>
      <c r="L7" s="132" t="s">
        <v>155</v>
      </c>
      <c r="M7" s="132" t="s">
        <v>156</v>
      </c>
      <c r="N7" s="132" t="s">
        <v>157</v>
      </c>
      <c r="O7" s="148" t="s">
        <v>155</v>
      </c>
      <c r="P7" s="148" t="s">
        <v>156</v>
      </c>
      <c r="Q7" s="148" t="s">
        <v>157</v>
      </c>
    </row>
    <row r="8" spans="2:17" x14ac:dyDescent="0.25">
      <c r="B8" s="141" t="s">
        <v>106</v>
      </c>
      <c r="C8" s="142">
        <v>54504</v>
      </c>
      <c r="D8" s="142">
        <v>57977</v>
      </c>
      <c r="E8" s="142">
        <v>112481</v>
      </c>
      <c r="F8" s="149">
        <v>53538</v>
      </c>
      <c r="G8" s="149">
        <v>55239</v>
      </c>
      <c r="H8" s="149">
        <v>108777</v>
      </c>
      <c r="I8" s="142">
        <v>54322</v>
      </c>
      <c r="J8" s="142">
        <v>57936</v>
      </c>
      <c r="K8" s="142">
        <v>112258</v>
      </c>
      <c r="L8" s="150">
        <v>-1.7723469837076178E-2</v>
      </c>
      <c r="M8" s="150">
        <v>-4.7225623954326723E-2</v>
      </c>
      <c r="N8" s="150">
        <v>-3.2930005956561592E-2</v>
      </c>
      <c r="O8" s="143">
        <v>1.4643804400612748E-2</v>
      </c>
      <c r="P8" s="143">
        <v>4.8824200293271058E-2</v>
      </c>
      <c r="Q8" s="143">
        <v>3.2001250264302117E-2</v>
      </c>
    </row>
    <row r="9" spans="2:17" x14ac:dyDescent="0.25">
      <c r="B9" s="141" t="s">
        <v>107</v>
      </c>
      <c r="C9" s="142">
        <v>54284</v>
      </c>
      <c r="D9" s="142">
        <v>58461</v>
      </c>
      <c r="E9" s="142">
        <v>112745</v>
      </c>
      <c r="F9" s="149">
        <v>50851</v>
      </c>
      <c r="G9" s="149">
        <v>55541</v>
      </c>
      <c r="H9" s="149">
        <v>106392</v>
      </c>
      <c r="I9" s="142">
        <v>57147</v>
      </c>
      <c r="J9" s="142">
        <v>57826</v>
      </c>
      <c r="K9" s="142">
        <v>114973</v>
      </c>
      <c r="L9" s="150">
        <v>-6.3241470783287901E-2</v>
      </c>
      <c r="M9" s="150">
        <v>-4.9947828466841093E-2</v>
      </c>
      <c r="N9" s="150">
        <v>-5.6348396824692837E-2</v>
      </c>
      <c r="O9" s="143">
        <v>0.12381270771469577</v>
      </c>
      <c r="P9" s="143">
        <v>4.1140778884067641E-2</v>
      </c>
      <c r="Q9" s="143">
        <v>8.0654560493270244E-2</v>
      </c>
    </row>
    <row r="10" spans="2:17" x14ac:dyDescent="0.25">
      <c r="B10" s="141" t="s">
        <v>108</v>
      </c>
      <c r="C10" s="142">
        <v>58904</v>
      </c>
      <c r="D10" s="142">
        <v>66108</v>
      </c>
      <c r="E10" s="142">
        <v>125012</v>
      </c>
      <c r="F10" s="149">
        <v>64726</v>
      </c>
      <c r="G10" s="149">
        <v>70005</v>
      </c>
      <c r="H10" s="149">
        <v>134731</v>
      </c>
      <c r="I10" s="142">
        <v>63391</v>
      </c>
      <c r="J10" s="142">
        <v>64894</v>
      </c>
      <c r="K10" s="142">
        <v>128285</v>
      </c>
      <c r="L10" s="150">
        <v>9.8838788537281008E-2</v>
      </c>
      <c r="M10" s="150">
        <v>5.8948992557632973E-2</v>
      </c>
      <c r="N10" s="150">
        <v>7.7744536524493757E-2</v>
      </c>
      <c r="O10" s="143">
        <v>-2.0625405555727228E-2</v>
      </c>
      <c r="P10" s="143">
        <v>-7.3009070780658547E-2</v>
      </c>
      <c r="Q10" s="143">
        <v>-4.7843480713421593E-2</v>
      </c>
    </row>
    <row r="11" spans="2:17" x14ac:dyDescent="0.25">
      <c r="B11" s="141" t="s">
        <v>94</v>
      </c>
      <c r="C11" s="142">
        <v>57085</v>
      </c>
      <c r="D11" s="142">
        <v>60153</v>
      </c>
      <c r="E11" s="142">
        <v>117238</v>
      </c>
      <c r="F11" s="149">
        <v>55456</v>
      </c>
      <c r="G11" s="149">
        <v>54857</v>
      </c>
      <c r="H11" s="149">
        <v>110313</v>
      </c>
      <c r="I11" s="142">
        <v>67434</v>
      </c>
      <c r="J11" s="142">
        <v>63956</v>
      </c>
      <c r="K11" s="142">
        <v>131390</v>
      </c>
      <c r="L11" s="150">
        <v>-2.8536393098011703E-2</v>
      </c>
      <c r="M11" s="150">
        <v>-8.8042159160806599E-2</v>
      </c>
      <c r="N11" s="150">
        <v>-5.9067879015336278E-2</v>
      </c>
      <c r="O11" s="143">
        <v>0.21599105597230239</v>
      </c>
      <c r="P11" s="143">
        <v>0.16586761944692574</v>
      </c>
      <c r="Q11" s="143">
        <v>0.19106542293292716</v>
      </c>
    </row>
    <row r="12" spans="2:17" x14ac:dyDescent="0.25">
      <c r="B12" s="141" t="s">
        <v>110</v>
      </c>
      <c r="C12" s="142">
        <v>50210</v>
      </c>
      <c r="D12" s="142">
        <v>46728</v>
      </c>
      <c r="E12" s="142">
        <v>96938</v>
      </c>
      <c r="F12" s="149">
        <v>55143</v>
      </c>
      <c r="G12" s="149">
        <v>50796</v>
      </c>
      <c r="H12" s="149">
        <v>105939</v>
      </c>
      <c r="I12" s="142">
        <v>58262</v>
      </c>
      <c r="J12" s="142">
        <v>53136</v>
      </c>
      <c r="K12" s="142">
        <v>111398</v>
      </c>
      <c r="L12" s="150">
        <v>9.8247361083449558E-2</v>
      </c>
      <c r="M12" s="150">
        <v>8.7057010785824396E-2</v>
      </c>
      <c r="N12" s="150">
        <v>9.2853163877942624E-2</v>
      </c>
      <c r="O12" s="143">
        <v>5.6562029632047484E-2</v>
      </c>
      <c r="P12" s="143">
        <v>4.6066619418851928E-2</v>
      </c>
      <c r="Q12" s="143">
        <v>5.1529653857408597E-2</v>
      </c>
    </row>
    <row r="13" spans="2:17" x14ac:dyDescent="0.25">
      <c r="B13" s="141" t="s">
        <v>111</v>
      </c>
      <c r="C13" s="142">
        <v>56218</v>
      </c>
      <c r="D13" s="142">
        <v>57858</v>
      </c>
      <c r="E13" s="142">
        <v>114076</v>
      </c>
      <c r="F13" s="149">
        <v>56074</v>
      </c>
      <c r="G13" s="149">
        <v>54134</v>
      </c>
      <c r="H13" s="149">
        <v>110208</v>
      </c>
      <c r="I13" s="142">
        <v>58949</v>
      </c>
      <c r="J13" s="142">
        <v>54865</v>
      </c>
      <c r="K13" s="142">
        <v>113814</v>
      </c>
      <c r="L13" s="150">
        <v>-2.5614571845316014E-3</v>
      </c>
      <c r="M13" s="150">
        <v>-6.4364478550935078E-2</v>
      </c>
      <c r="N13" s="150">
        <v>-3.3907219748238071E-2</v>
      </c>
      <c r="O13" s="143">
        <v>5.1271534044298628E-2</v>
      </c>
      <c r="P13" s="143">
        <v>1.350352828167134E-2</v>
      </c>
      <c r="Q13" s="143">
        <v>3.2719947735191601E-2</v>
      </c>
    </row>
    <row r="14" spans="2:17" x14ac:dyDescent="0.25">
      <c r="B14" s="141" t="s">
        <v>112</v>
      </c>
      <c r="C14" s="142">
        <v>63819</v>
      </c>
      <c r="D14" s="142">
        <v>64973</v>
      </c>
      <c r="E14" s="142">
        <v>128792</v>
      </c>
      <c r="F14" s="149">
        <v>62995</v>
      </c>
      <c r="G14" s="149">
        <v>63196</v>
      </c>
      <c r="H14" s="149">
        <v>126191</v>
      </c>
      <c r="I14" s="142"/>
      <c r="J14" s="142"/>
      <c r="K14" s="142"/>
      <c r="L14" s="150">
        <v>-1.291151537943247E-2</v>
      </c>
      <c r="M14" s="150">
        <v>-2.7349822233850962E-2</v>
      </c>
      <c r="N14" s="150">
        <v>-2.0195353748680089E-2</v>
      </c>
      <c r="O14" s="143"/>
      <c r="P14" s="143"/>
      <c r="Q14" s="143"/>
    </row>
    <row r="15" spans="2:17" x14ac:dyDescent="0.25">
      <c r="B15" s="141" t="s">
        <v>113</v>
      </c>
      <c r="C15" s="142">
        <v>64984</v>
      </c>
      <c r="D15" s="142">
        <v>69837</v>
      </c>
      <c r="E15" s="142">
        <v>134821</v>
      </c>
      <c r="F15" s="149">
        <v>64821</v>
      </c>
      <c r="G15" s="149">
        <v>69735</v>
      </c>
      <c r="H15" s="149">
        <v>134556</v>
      </c>
      <c r="I15" s="142"/>
      <c r="J15" s="142"/>
      <c r="K15" s="142"/>
      <c r="L15" s="150">
        <v>-2.5083097377815999E-3</v>
      </c>
      <c r="M15" s="150">
        <v>-1.4605438377937041E-3</v>
      </c>
      <c r="N15" s="150">
        <v>-1.9655691620741322E-3</v>
      </c>
      <c r="O15" s="143"/>
      <c r="P15" s="143"/>
      <c r="Q15" s="143"/>
    </row>
    <row r="16" spans="2:17" x14ac:dyDescent="0.25">
      <c r="B16" s="141" t="s">
        <v>114</v>
      </c>
      <c r="C16" s="142">
        <v>56467</v>
      </c>
      <c r="D16" s="142">
        <v>54766</v>
      </c>
      <c r="E16" s="142">
        <v>111233</v>
      </c>
      <c r="F16" s="149">
        <v>55372</v>
      </c>
      <c r="G16" s="149">
        <v>58266</v>
      </c>
      <c r="H16" s="149">
        <v>113638</v>
      </c>
      <c r="I16" s="142"/>
      <c r="J16" s="142"/>
      <c r="K16" s="142"/>
      <c r="L16" s="150">
        <v>-1.9391857190925621E-2</v>
      </c>
      <c r="M16" s="150">
        <v>6.3908264251542946E-2</v>
      </c>
      <c r="N16" s="150">
        <v>2.162128145424469E-2</v>
      </c>
      <c r="O16" s="143"/>
      <c r="P16" s="143"/>
      <c r="Q16" s="143"/>
    </row>
    <row r="17" spans="2:17" x14ac:dyDescent="0.25">
      <c r="B17" s="141" t="s">
        <v>115</v>
      </c>
      <c r="C17" s="142">
        <v>62928</v>
      </c>
      <c r="D17" s="142">
        <v>62460</v>
      </c>
      <c r="E17" s="142">
        <v>125388</v>
      </c>
      <c r="F17" s="149">
        <v>60116</v>
      </c>
      <c r="G17" s="149">
        <v>63232</v>
      </c>
      <c r="H17" s="149">
        <v>123348</v>
      </c>
      <c r="I17" s="142"/>
      <c r="J17" s="142"/>
      <c r="K17" s="142"/>
      <c r="L17" s="150">
        <v>-4.4685990338164228E-2</v>
      </c>
      <c r="M17" s="150">
        <v>1.2359910342619296E-2</v>
      </c>
      <c r="N17" s="150">
        <v>-1.6269499473633875E-2</v>
      </c>
      <c r="O17" s="143"/>
      <c r="P17" s="143"/>
      <c r="Q17" s="143"/>
    </row>
    <row r="18" spans="2:17" x14ac:dyDescent="0.25">
      <c r="B18" s="141" t="s">
        <v>116</v>
      </c>
      <c r="C18" s="142">
        <v>54992</v>
      </c>
      <c r="D18" s="142">
        <v>59287</v>
      </c>
      <c r="E18" s="142">
        <v>114279</v>
      </c>
      <c r="F18" s="149">
        <v>61028</v>
      </c>
      <c r="G18" s="149">
        <v>62833</v>
      </c>
      <c r="H18" s="149">
        <v>123861</v>
      </c>
      <c r="I18" s="142"/>
      <c r="J18" s="142"/>
      <c r="K18" s="142"/>
      <c r="L18" s="150">
        <v>0.10976141984288623</v>
      </c>
      <c r="M18" s="150">
        <v>5.9810751092145065E-2</v>
      </c>
      <c r="N18" s="150">
        <v>8.3847426036279593E-2</v>
      </c>
      <c r="O18" s="143"/>
      <c r="P18" s="143"/>
      <c r="Q18" s="143"/>
    </row>
    <row r="19" spans="2:17" x14ac:dyDescent="0.25">
      <c r="B19" s="141" t="s">
        <v>117</v>
      </c>
      <c r="C19" s="142">
        <v>50815</v>
      </c>
      <c r="D19" s="142">
        <v>58466</v>
      </c>
      <c r="E19" s="142">
        <v>109281</v>
      </c>
      <c r="F19" s="149">
        <v>56474</v>
      </c>
      <c r="G19" s="149">
        <v>65785</v>
      </c>
      <c r="H19" s="149">
        <v>122259</v>
      </c>
      <c r="I19" s="142"/>
      <c r="J19" s="142"/>
      <c r="K19" s="142"/>
      <c r="L19" s="150">
        <v>0.11136475450162364</v>
      </c>
      <c r="M19" s="150">
        <v>0.12518386754695032</v>
      </c>
      <c r="N19" s="150">
        <v>0.1187580640733521</v>
      </c>
      <c r="O19" s="143"/>
      <c r="P19" s="143"/>
      <c r="Q19" s="143"/>
    </row>
    <row r="20" spans="2:17" x14ac:dyDescent="0.25">
      <c r="B20" s="144" t="s">
        <v>150</v>
      </c>
      <c r="C20" s="145">
        <v>685210</v>
      </c>
      <c r="D20" s="145">
        <v>717074</v>
      </c>
      <c r="E20" s="145">
        <v>1402284</v>
      </c>
      <c r="F20" s="145">
        <v>696594</v>
      </c>
      <c r="G20" s="145">
        <v>723619</v>
      </c>
      <c r="H20" s="145">
        <v>1420213</v>
      </c>
      <c r="I20" s="145">
        <v>359505</v>
      </c>
      <c r="J20" s="145">
        <v>352613</v>
      </c>
      <c r="K20" s="145">
        <v>712118</v>
      </c>
      <c r="L20" s="146">
        <v>1.661388479444259E-2</v>
      </c>
      <c r="M20" s="146">
        <v>9.1273703969185771E-3</v>
      </c>
      <c r="N20" s="146">
        <v>1.2785569827509891E-2</v>
      </c>
      <c r="O20" s="146"/>
      <c r="P20" s="146"/>
      <c r="Q20" s="146"/>
    </row>
    <row r="21" spans="2:17" ht="15" customHeight="1" x14ac:dyDescent="0.25">
      <c r="B21" s="381" t="s">
        <v>130</v>
      </c>
      <c r="C21" s="381"/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</row>
    <row r="22" spans="2:17" x14ac:dyDescent="0.25"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</row>
    <row r="23" spans="2:17" x14ac:dyDescent="0.25"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</row>
    <row r="24" spans="2:17" ht="18" customHeight="1" x14ac:dyDescent="0.25">
      <c r="B24" s="374" t="s">
        <v>151</v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</row>
    <row r="25" spans="2:17" x14ac:dyDescent="0.25">
      <c r="B25" s="131"/>
      <c r="C25" s="382">
        <v>2012</v>
      </c>
      <c r="D25" s="383"/>
      <c r="E25" s="383"/>
      <c r="F25" s="384">
        <v>2013</v>
      </c>
      <c r="G25" s="385"/>
      <c r="H25" s="385"/>
      <c r="I25" s="382">
        <v>2014</v>
      </c>
      <c r="J25" s="383"/>
      <c r="K25" s="383"/>
      <c r="L25" s="385" t="s">
        <v>153</v>
      </c>
      <c r="M25" s="385"/>
      <c r="N25" s="385"/>
      <c r="O25" s="386" t="s">
        <v>154</v>
      </c>
      <c r="P25" s="386"/>
      <c r="Q25" s="386"/>
    </row>
    <row r="26" spans="2:17" ht="38.25" x14ac:dyDescent="0.25">
      <c r="B26" s="131"/>
      <c r="C26" s="131" t="s">
        <v>81</v>
      </c>
      <c r="D26" s="131" t="s">
        <v>145</v>
      </c>
      <c r="E26" s="131" t="s">
        <v>83</v>
      </c>
      <c r="F26" s="132" t="s">
        <v>81</v>
      </c>
      <c r="G26" s="132" t="s">
        <v>145</v>
      </c>
      <c r="H26" s="132" t="s">
        <v>83</v>
      </c>
      <c r="I26" s="131" t="s">
        <v>81</v>
      </c>
      <c r="J26" s="131" t="s">
        <v>145</v>
      </c>
      <c r="K26" s="131" t="s">
        <v>83</v>
      </c>
      <c r="L26" s="132" t="s">
        <v>155</v>
      </c>
      <c r="M26" s="132" t="s">
        <v>156</v>
      </c>
      <c r="N26" s="132" t="s">
        <v>157</v>
      </c>
      <c r="O26" s="148" t="s">
        <v>155</v>
      </c>
      <c r="P26" s="148" t="s">
        <v>156</v>
      </c>
      <c r="Q26" s="148" t="s">
        <v>157</v>
      </c>
    </row>
    <row r="27" spans="2:17" x14ac:dyDescent="0.25">
      <c r="B27" s="141" t="s">
        <v>106</v>
      </c>
      <c r="C27" s="142">
        <v>196170</v>
      </c>
      <c r="D27" s="142">
        <v>123651</v>
      </c>
      <c r="E27" s="142">
        <v>319821</v>
      </c>
      <c r="F27" s="149">
        <v>184434</v>
      </c>
      <c r="G27" s="149">
        <v>121273</v>
      </c>
      <c r="H27" s="149">
        <v>305707</v>
      </c>
      <c r="I27" s="142">
        <v>190055</v>
      </c>
      <c r="J27" s="142">
        <v>127046</v>
      </c>
      <c r="K27" s="142">
        <v>317101</v>
      </c>
      <c r="L27" s="150">
        <v>-5.982566141611867E-2</v>
      </c>
      <c r="M27" s="150">
        <v>-1.9231546853644477E-2</v>
      </c>
      <c r="N27" s="150">
        <v>-4.4130935742180744E-2</v>
      </c>
      <c r="O27" s="143">
        <v>3.0477027012373092E-2</v>
      </c>
      <c r="P27" s="143">
        <v>4.7603341221871265E-2</v>
      </c>
      <c r="Q27" s="143">
        <v>3.7270981691619687E-2</v>
      </c>
    </row>
    <row r="28" spans="2:17" x14ac:dyDescent="0.25">
      <c r="B28" s="141" t="s">
        <v>107</v>
      </c>
      <c r="C28" s="142">
        <v>190896</v>
      </c>
      <c r="D28" s="142">
        <v>125146</v>
      </c>
      <c r="E28" s="142">
        <v>316042</v>
      </c>
      <c r="F28" s="149">
        <v>179091</v>
      </c>
      <c r="G28" s="149">
        <v>121699</v>
      </c>
      <c r="H28" s="149">
        <v>300790</v>
      </c>
      <c r="I28" s="142">
        <v>196386</v>
      </c>
      <c r="J28" s="142">
        <v>116384</v>
      </c>
      <c r="K28" s="142">
        <v>312770</v>
      </c>
      <c r="L28" s="150">
        <v>-6.1839954739753566E-2</v>
      </c>
      <c r="M28" s="150">
        <v>-2.7543828807952364E-2</v>
      </c>
      <c r="N28" s="150">
        <v>-4.8259408559621852E-2</v>
      </c>
      <c r="O28" s="143">
        <v>9.6571016969026813E-2</v>
      </c>
      <c r="P28" s="143">
        <v>-4.3673325171118882E-2</v>
      </c>
      <c r="Q28" s="143">
        <v>3.98284517437415E-2</v>
      </c>
    </row>
    <row r="29" spans="2:17" x14ac:dyDescent="0.25">
      <c r="B29" s="141" t="s">
        <v>108</v>
      </c>
      <c r="C29" s="142">
        <v>205493</v>
      </c>
      <c r="D29" s="142">
        <v>142938</v>
      </c>
      <c r="E29" s="142">
        <v>348431</v>
      </c>
      <c r="F29" s="149">
        <v>223445</v>
      </c>
      <c r="G29" s="149">
        <v>150150</v>
      </c>
      <c r="H29" s="149">
        <v>373595</v>
      </c>
      <c r="I29" s="142">
        <v>214842</v>
      </c>
      <c r="J29" s="142">
        <v>132879</v>
      </c>
      <c r="K29" s="142">
        <v>347721</v>
      </c>
      <c r="L29" s="150">
        <v>8.7360640021801217E-2</v>
      </c>
      <c r="M29" s="150">
        <v>5.0455442219703661E-2</v>
      </c>
      <c r="N29" s="150">
        <v>7.2220898829323366E-2</v>
      </c>
      <c r="O29" s="143">
        <v>-3.8501644700038029E-2</v>
      </c>
      <c r="P29" s="143">
        <v>-0.115024975024975</v>
      </c>
      <c r="Q29" s="143">
        <v>-6.9256815535539862E-2</v>
      </c>
    </row>
    <row r="30" spans="2:17" x14ac:dyDescent="0.25">
      <c r="B30" s="141" t="s">
        <v>94</v>
      </c>
      <c r="C30" s="142">
        <v>206878</v>
      </c>
      <c r="D30" s="142">
        <v>124627</v>
      </c>
      <c r="E30" s="142">
        <v>331505</v>
      </c>
      <c r="F30" s="149">
        <v>192635</v>
      </c>
      <c r="G30" s="149">
        <v>116074</v>
      </c>
      <c r="H30" s="149">
        <v>308709</v>
      </c>
      <c r="I30" s="142">
        <v>222071</v>
      </c>
      <c r="J30" s="142">
        <v>129528</v>
      </c>
      <c r="K30" s="142">
        <v>351599</v>
      </c>
      <c r="L30" s="150">
        <v>-6.8847339978151401E-2</v>
      </c>
      <c r="M30" s="150">
        <v>-6.8628788304300081E-2</v>
      </c>
      <c r="N30" s="150">
        <v>-6.8765176995822075E-2</v>
      </c>
      <c r="O30" s="143">
        <v>0.15280712227788307</v>
      </c>
      <c r="P30" s="143">
        <v>0.11590881678928966</v>
      </c>
      <c r="Q30" s="143">
        <v>0.13893342921651142</v>
      </c>
    </row>
    <row r="31" spans="2:17" x14ac:dyDescent="0.25">
      <c r="B31" s="141" t="s">
        <v>110</v>
      </c>
      <c r="C31" s="142">
        <v>179750</v>
      </c>
      <c r="D31" s="142">
        <v>100098</v>
      </c>
      <c r="E31" s="142">
        <v>279848</v>
      </c>
      <c r="F31" s="149">
        <v>186666</v>
      </c>
      <c r="G31" s="149">
        <v>111186</v>
      </c>
      <c r="H31" s="149">
        <v>297852</v>
      </c>
      <c r="I31" s="142">
        <v>204398</v>
      </c>
      <c r="J31" s="142">
        <v>113954</v>
      </c>
      <c r="K31" s="142">
        <v>318352</v>
      </c>
      <c r="L31" s="150">
        <v>3.8475660639777365E-2</v>
      </c>
      <c r="M31" s="150">
        <v>0.1107714439848948</v>
      </c>
      <c r="N31" s="150">
        <v>6.4334924673394189E-2</v>
      </c>
      <c r="O31" s="143">
        <v>9.499319640427295E-2</v>
      </c>
      <c r="P31" s="143">
        <v>2.4895220621301339E-2</v>
      </c>
      <c r="Q31" s="143">
        <v>6.8826128412768695E-2</v>
      </c>
    </row>
    <row r="32" spans="2:17" x14ac:dyDescent="0.25">
      <c r="B32" s="141" t="s">
        <v>111</v>
      </c>
      <c r="C32" s="142">
        <v>196623</v>
      </c>
      <c r="D32" s="142">
        <v>122263</v>
      </c>
      <c r="E32" s="142">
        <v>318886</v>
      </c>
      <c r="F32" s="149">
        <v>191657</v>
      </c>
      <c r="G32" s="149">
        <v>116344</v>
      </c>
      <c r="H32" s="149">
        <v>308001</v>
      </c>
      <c r="I32" s="142">
        <v>200087</v>
      </c>
      <c r="J32" s="142">
        <v>115186</v>
      </c>
      <c r="K32" s="142">
        <v>315273</v>
      </c>
      <c r="L32" s="150">
        <v>-2.5256455246842946E-2</v>
      </c>
      <c r="M32" s="150">
        <v>-4.8412029804601575E-2</v>
      </c>
      <c r="N32" s="150">
        <v>-3.4134455573465172E-2</v>
      </c>
      <c r="O32" s="143">
        <v>4.3984827060843168E-2</v>
      </c>
      <c r="P32" s="143">
        <v>-9.9532421096060197E-3</v>
      </c>
      <c r="Q32" s="143">
        <v>2.3610312953529444E-2</v>
      </c>
    </row>
    <row r="33" spans="2:17" x14ac:dyDescent="0.25">
      <c r="B33" s="141" t="s">
        <v>112</v>
      </c>
      <c r="C33" s="142">
        <v>213785</v>
      </c>
      <c r="D33" s="142">
        <v>139018</v>
      </c>
      <c r="E33" s="142">
        <v>352803</v>
      </c>
      <c r="F33" s="149">
        <v>201635</v>
      </c>
      <c r="G33" s="149">
        <v>133299</v>
      </c>
      <c r="H33" s="149">
        <v>334934</v>
      </c>
      <c r="I33" s="142"/>
      <c r="J33" s="142"/>
      <c r="K33" s="142"/>
      <c r="L33" s="150">
        <v>-5.6832799307715676E-2</v>
      </c>
      <c r="M33" s="150">
        <v>-4.1138557596857916E-2</v>
      </c>
      <c r="N33" s="150">
        <v>-5.0648662284617729E-2</v>
      </c>
      <c r="O33" s="143"/>
      <c r="P33" s="143"/>
      <c r="Q33" s="143"/>
    </row>
    <row r="34" spans="2:17" x14ac:dyDescent="0.25">
      <c r="B34" s="141" t="s">
        <v>113</v>
      </c>
      <c r="C34" s="142">
        <v>227214</v>
      </c>
      <c r="D34" s="142">
        <v>149057</v>
      </c>
      <c r="E34" s="142">
        <v>376271</v>
      </c>
      <c r="F34" s="149">
        <v>222198</v>
      </c>
      <c r="G34" s="149">
        <v>147069</v>
      </c>
      <c r="H34" s="149">
        <v>369267</v>
      </c>
      <c r="I34" s="142"/>
      <c r="J34" s="142"/>
      <c r="K34" s="142"/>
      <c r="L34" s="150">
        <v>-2.2076104465393875E-2</v>
      </c>
      <c r="M34" s="150">
        <v>-1.333717973661086E-2</v>
      </c>
      <c r="N34" s="150">
        <v>-1.8614243457508062E-2</v>
      </c>
      <c r="O34" s="143"/>
      <c r="P34" s="143"/>
      <c r="Q34" s="143"/>
    </row>
    <row r="35" spans="2:17" x14ac:dyDescent="0.25">
      <c r="B35" s="141" t="s">
        <v>114</v>
      </c>
      <c r="C35" s="142">
        <v>193383</v>
      </c>
      <c r="D35" s="142">
        <v>114626</v>
      </c>
      <c r="E35" s="142">
        <v>308009</v>
      </c>
      <c r="F35" s="149">
        <v>188730</v>
      </c>
      <c r="G35" s="149">
        <v>118622</v>
      </c>
      <c r="H35" s="149">
        <v>307352</v>
      </c>
      <c r="I35" s="142"/>
      <c r="J35" s="142"/>
      <c r="K35" s="142"/>
      <c r="L35" s="150">
        <v>-2.4061060175920357E-2</v>
      </c>
      <c r="M35" s="150">
        <v>3.4861200774693346E-2</v>
      </c>
      <c r="N35" s="150">
        <v>-2.1330545536006884E-3</v>
      </c>
      <c r="O35" s="143"/>
      <c r="P35" s="143"/>
      <c r="Q35" s="143"/>
    </row>
    <row r="36" spans="2:17" x14ac:dyDescent="0.25">
      <c r="B36" s="141" t="s">
        <v>115</v>
      </c>
      <c r="C36" s="142">
        <v>215867</v>
      </c>
      <c r="D36" s="142">
        <v>129561</v>
      </c>
      <c r="E36" s="142">
        <v>345428</v>
      </c>
      <c r="F36" s="149">
        <v>214264</v>
      </c>
      <c r="G36" s="149">
        <v>132473</v>
      </c>
      <c r="H36" s="149">
        <v>346737</v>
      </c>
      <c r="I36" s="142"/>
      <c r="J36" s="142"/>
      <c r="K36" s="142"/>
      <c r="L36" s="150">
        <v>-7.4258687061941053E-3</v>
      </c>
      <c r="M36" s="150">
        <v>2.2475899383302078E-2</v>
      </c>
      <c r="N36" s="150">
        <v>3.7895017196059033E-3</v>
      </c>
      <c r="O36" s="143"/>
      <c r="P36" s="143"/>
      <c r="Q36" s="143"/>
    </row>
    <row r="37" spans="2:17" x14ac:dyDescent="0.25">
      <c r="B37" s="141" t="s">
        <v>116</v>
      </c>
      <c r="C37" s="142">
        <v>189766</v>
      </c>
      <c r="D37" s="142">
        <v>128115</v>
      </c>
      <c r="E37" s="142">
        <v>317881</v>
      </c>
      <c r="F37" s="149">
        <v>208498</v>
      </c>
      <c r="G37" s="149">
        <v>134769</v>
      </c>
      <c r="H37" s="149">
        <v>343267</v>
      </c>
      <c r="I37" s="142"/>
      <c r="J37" s="142"/>
      <c r="K37" s="142"/>
      <c r="L37" s="150">
        <v>9.8711044128031444E-2</v>
      </c>
      <c r="M37" s="150">
        <v>5.1937712211684861E-2</v>
      </c>
      <c r="N37" s="150">
        <v>7.9860073423702493E-2</v>
      </c>
      <c r="O37" s="143"/>
      <c r="P37" s="143"/>
      <c r="Q37" s="143"/>
    </row>
    <row r="38" spans="2:17" x14ac:dyDescent="0.25">
      <c r="B38" s="141" t="s">
        <v>117</v>
      </c>
      <c r="C38" s="142">
        <v>184570</v>
      </c>
      <c r="D38" s="142">
        <v>126142</v>
      </c>
      <c r="E38" s="142">
        <v>310712</v>
      </c>
      <c r="F38" s="149">
        <v>197419</v>
      </c>
      <c r="G38" s="149">
        <v>134209</v>
      </c>
      <c r="H38" s="149">
        <v>331628</v>
      </c>
      <c r="I38" s="142"/>
      <c r="J38" s="142"/>
      <c r="K38" s="142"/>
      <c r="L38" s="150">
        <v>6.9615863899875396E-2</v>
      </c>
      <c r="M38" s="150">
        <v>6.3951736931394887E-2</v>
      </c>
      <c r="N38" s="150">
        <v>6.7316357269754601E-2</v>
      </c>
      <c r="O38" s="143"/>
      <c r="P38" s="143"/>
      <c r="Q38" s="143"/>
    </row>
    <row r="39" spans="2:17" x14ac:dyDescent="0.25">
      <c r="B39" s="144" t="s">
        <v>150</v>
      </c>
      <c r="C39" s="145">
        <v>2400395</v>
      </c>
      <c r="D39" s="145">
        <v>1525242</v>
      </c>
      <c r="E39" s="145">
        <v>3925637</v>
      </c>
      <c r="F39" s="145">
        <v>2390672</v>
      </c>
      <c r="G39" s="145">
        <v>1537167</v>
      </c>
      <c r="H39" s="145">
        <v>3927839</v>
      </c>
      <c r="I39" s="145">
        <v>1227839</v>
      </c>
      <c r="J39" s="145">
        <v>734977</v>
      </c>
      <c r="K39" s="145">
        <v>1962816</v>
      </c>
      <c r="L39" s="146">
        <v>-4.0505833414916648E-3</v>
      </c>
      <c r="M39" s="146">
        <v>7.8184314357983009E-3</v>
      </c>
      <c r="N39" s="146">
        <v>5.6092807358387731E-4</v>
      </c>
      <c r="O39" s="146"/>
      <c r="P39" s="146"/>
      <c r="Q39" s="146"/>
    </row>
    <row r="40" spans="2:17" ht="15" customHeight="1" x14ac:dyDescent="0.25">
      <c r="B40" s="381" t="s">
        <v>130</v>
      </c>
      <c r="C40" s="381"/>
      <c r="D40" s="381"/>
      <c r="E40" s="381"/>
      <c r="F40" s="381"/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</row>
    <row r="41" spans="2:17" x14ac:dyDescent="0.25"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</row>
    <row r="42" spans="2:17" x14ac:dyDescent="0.25"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</row>
    <row r="43" spans="2:17" x14ac:dyDescent="0.25"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</row>
    <row r="44" spans="2:17" ht="18" customHeight="1" x14ac:dyDescent="0.25">
      <c r="B44" s="374" t="s">
        <v>152</v>
      </c>
      <c r="C44" s="374"/>
      <c r="D44" s="374"/>
      <c r="E44" s="374"/>
      <c r="F44" s="374"/>
      <c r="G44" s="374"/>
      <c r="H44" s="374"/>
      <c r="I44" s="374"/>
      <c r="J44" s="374"/>
      <c r="K44" s="374"/>
      <c r="L44" s="374"/>
      <c r="M44" s="374"/>
      <c r="N44" s="374"/>
      <c r="O44" s="374"/>
      <c r="P44" s="374"/>
      <c r="Q44" s="374"/>
    </row>
    <row r="45" spans="2:17" x14ac:dyDescent="0.25">
      <c r="B45" s="131"/>
      <c r="C45" s="382">
        <v>2012</v>
      </c>
      <c r="D45" s="383"/>
      <c r="E45" s="383"/>
      <c r="F45" s="384">
        <v>2013</v>
      </c>
      <c r="G45" s="385"/>
      <c r="H45" s="385"/>
      <c r="I45" s="382">
        <v>2014</v>
      </c>
      <c r="J45" s="383"/>
      <c r="K45" s="383"/>
      <c r="L45" s="385" t="s">
        <v>153</v>
      </c>
      <c r="M45" s="385"/>
      <c r="N45" s="385"/>
      <c r="O45" s="386" t="s">
        <v>154</v>
      </c>
      <c r="P45" s="386"/>
      <c r="Q45" s="386"/>
    </row>
    <row r="46" spans="2:17" ht="38.25" x14ac:dyDescent="0.25">
      <c r="B46" s="131"/>
      <c r="C46" s="131" t="s">
        <v>81</v>
      </c>
      <c r="D46" s="131" t="s">
        <v>145</v>
      </c>
      <c r="E46" s="131" t="s">
        <v>83</v>
      </c>
      <c r="F46" s="132" t="s">
        <v>81</v>
      </c>
      <c r="G46" s="132" t="s">
        <v>145</v>
      </c>
      <c r="H46" s="132" t="s">
        <v>83</v>
      </c>
      <c r="I46" s="131" t="s">
        <v>81</v>
      </c>
      <c r="J46" s="131" t="s">
        <v>145</v>
      </c>
      <c r="K46" s="131" t="s">
        <v>83</v>
      </c>
      <c r="L46" s="132" t="s">
        <v>155</v>
      </c>
      <c r="M46" s="132" t="s">
        <v>156</v>
      </c>
      <c r="N46" s="132" t="s">
        <v>157</v>
      </c>
      <c r="O46" s="148" t="s">
        <v>155</v>
      </c>
      <c r="P46" s="148" t="s">
        <v>156</v>
      </c>
      <c r="Q46" s="148" t="s">
        <v>157</v>
      </c>
    </row>
    <row r="47" spans="2:17" x14ac:dyDescent="0.25">
      <c r="B47" s="141" t="s">
        <v>106</v>
      </c>
      <c r="C47" s="142">
        <v>261955</v>
      </c>
      <c r="D47" s="142">
        <v>139110</v>
      </c>
      <c r="E47" s="142">
        <v>401065</v>
      </c>
      <c r="F47" s="149">
        <v>250937</v>
      </c>
      <c r="G47" s="149">
        <v>137018</v>
      </c>
      <c r="H47" s="149">
        <v>387955</v>
      </c>
      <c r="I47" s="142">
        <v>263040</v>
      </c>
      <c r="J47" s="142">
        <v>142221</v>
      </c>
      <c r="K47" s="142">
        <v>405261</v>
      </c>
      <c r="L47" s="150">
        <v>-4.2060659273539303E-2</v>
      </c>
      <c r="M47" s="150">
        <v>-1.5038458773632413E-2</v>
      </c>
      <c r="N47" s="150">
        <v>-3.2687968284442648E-2</v>
      </c>
      <c r="O47" s="143">
        <v>4.8231229352387217E-2</v>
      </c>
      <c r="P47" s="143">
        <v>3.7973113021646743E-2</v>
      </c>
      <c r="Q47" s="143">
        <v>4.4608266422652143E-2</v>
      </c>
    </row>
    <row r="48" spans="2:17" x14ac:dyDescent="0.25">
      <c r="B48" s="141" t="s">
        <v>107</v>
      </c>
      <c r="C48" s="142">
        <v>259976</v>
      </c>
      <c r="D48" s="142">
        <v>140857</v>
      </c>
      <c r="E48" s="142">
        <v>400833</v>
      </c>
      <c r="F48" s="149">
        <v>245455</v>
      </c>
      <c r="G48" s="149">
        <v>135229</v>
      </c>
      <c r="H48" s="149">
        <v>380684</v>
      </c>
      <c r="I48" s="142">
        <v>270055</v>
      </c>
      <c r="J48" s="142">
        <v>131002</v>
      </c>
      <c r="K48" s="142">
        <v>401057</v>
      </c>
      <c r="L48" s="150">
        <v>-5.5855155860541017E-2</v>
      </c>
      <c r="M48" s="150">
        <v>-3.9955415776283698E-2</v>
      </c>
      <c r="N48" s="150">
        <v>-5.0267817270534088E-2</v>
      </c>
      <c r="O48" s="143">
        <v>0.10022203662585816</v>
      </c>
      <c r="P48" s="143">
        <v>-3.1258088131983497E-2</v>
      </c>
      <c r="Q48" s="143">
        <v>5.3516827605047723E-2</v>
      </c>
    </row>
    <row r="49" spans="2:17" x14ac:dyDescent="0.25">
      <c r="B49" s="141" t="s">
        <v>108</v>
      </c>
      <c r="C49" s="142">
        <v>274529</v>
      </c>
      <c r="D49" s="142">
        <v>162494</v>
      </c>
      <c r="E49" s="142">
        <v>437023</v>
      </c>
      <c r="F49" s="149">
        <v>297836</v>
      </c>
      <c r="G49" s="149">
        <v>168404</v>
      </c>
      <c r="H49" s="149">
        <v>466240</v>
      </c>
      <c r="I49" s="142">
        <v>293107</v>
      </c>
      <c r="J49" s="142">
        <v>151954</v>
      </c>
      <c r="K49" s="142">
        <v>445061</v>
      </c>
      <c r="L49" s="150">
        <v>8.4898134623300203E-2</v>
      </c>
      <c r="M49" s="150">
        <v>3.6370573682720675E-2</v>
      </c>
      <c r="N49" s="150">
        <v>6.6854604906377846E-2</v>
      </c>
      <c r="O49" s="143">
        <v>-1.5877865671040436E-2</v>
      </c>
      <c r="P49" s="143">
        <v>-9.7681765278734511E-2</v>
      </c>
      <c r="Q49" s="143">
        <v>-4.542510295126978E-2</v>
      </c>
    </row>
    <row r="50" spans="2:17" x14ac:dyDescent="0.25">
      <c r="B50" s="141" t="s">
        <v>94</v>
      </c>
      <c r="C50" s="142">
        <v>269100</v>
      </c>
      <c r="D50" s="142">
        <v>142444</v>
      </c>
      <c r="E50" s="142">
        <v>411544</v>
      </c>
      <c r="F50" s="149">
        <v>253427</v>
      </c>
      <c r="G50" s="149">
        <v>131357</v>
      </c>
      <c r="H50" s="149">
        <v>384784</v>
      </c>
      <c r="I50" s="142">
        <v>289059</v>
      </c>
      <c r="J50" s="142">
        <v>147468</v>
      </c>
      <c r="K50" s="142">
        <v>436527</v>
      </c>
      <c r="L50" s="150">
        <v>-5.8242289111854362E-2</v>
      </c>
      <c r="M50" s="150">
        <v>-7.7834096206228387E-2</v>
      </c>
      <c r="N50" s="150">
        <v>-6.5023423983826767E-2</v>
      </c>
      <c r="O50" s="143">
        <v>0.1406006463399716</v>
      </c>
      <c r="P50" s="143">
        <v>0.12265048684120372</v>
      </c>
      <c r="Q50" s="143">
        <v>0.13447284710382967</v>
      </c>
    </row>
    <row r="51" spans="2:17" x14ac:dyDescent="0.25">
      <c r="B51" s="141" t="s">
        <v>110</v>
      </c>
      <c r="C51" s="142">
        <v>239344</v>
      </c>
      <c r="D51" s="142">
        <v>113982</v>
      </c>
      <c r="E51" s="142">
        <v>353326</v>
      </c>
      <c r="F51" s="149">
        <v>243921</v>
      </c>
      <c r="G51" s="149">
        <v>125962</v>
      </c>
      <c r="H51" s="149">
        <v>369883</v>
      </c>
      <c r="I51" s="142">
        <v>264706</v>
      </c>
      <c r="J51" s="142">
        <v>130683</v>
      </c>
      <c r="K51" s="142">
        <v>395389</v>
      </c>
      <c r="L51" s="150">
        <v>1.9123103148606102E-2</v>
      </c>
      <c r="M51" s="150">
        <v>0.10510431471635862</v>
      </c>
      <c r="N51" s="150">
        <v>4.6860406536739507E-2</v>
      </c>
      <c r="O51" s="143">
        <v>8.5212015365630611E-2</v>
      </c>
      <c r="P51" s="143">
        <v>3.747955732681274E-2</v>
      </c>
      <c r="Q51" s="143">
        <v>6.8956940437922221E-2</v>
      </c>
    </row>
    <row r="52" spans="2:17" x14ac:dyDescent="0.25">
      <c r="B52" s="141" t="s">
        <v>111</v>
      </c>
      <c r="C52" s="142">
        <v>257836</v>
      </c>
      <c r="D52" s="142">
        <v>138200</v>
      </c>
      <c r="E52" s="142">
        <v>396036</v>
      </c>
      <c r="F52" s="149">
        <v>255523</v>
      </c>
      <c r="G52" s="149">
        <v>134718</v>
      </c>
      <c r="H52" s="149">
        <v>390241</v>
      </c>
      <c r="I52" s="142">
        <v>264333</v>
      </c>
      <c r="J52" s="142">
        <v>134511</v>
      </c>
      <c r="K52" s="142">
        <v>398844</v>
      </c>
      <c r="L52" s="150">
        <v>-8.9708186599233297E-3</v>
      </c>
      <c r="M52" s="150">
        <v>-2.5195369030390768E-2</v>
      </c>
      <c r="N52" s="150">
        <v>-1.4632508155824175E-2</v>
      </c>
      <c r="O52" s="143">
        <v>3.447830527975948E-2</v>
      </c>
      <c r="P52" s="143">
        <v>-1.5365430009353087E-3</v>
      </c>
      <c r="Q52" s="143">
        <v>2.2045351462301577E-2</v>
      </c>
    </row>
    <row r="53" spans="2:17" x14ac:dyDescent="0.25">
      <c r="B53" s="141" t="s">
        <v>112</v>
      </c>
      <c r="C53" s="142">
        <v>278569</v>
      </c>
      <c r="D53" s="142">
        <v>158284</v>
      </c>
      <c r="E53" s="142">
        <v>436853</v>
      </c>
      <c r="F53" s="149">
        <v>270777</v>
      </c>
      <c r="G53" s="149">
        <v>154172</v>
      </c>
      <c r="H53" s="149">
        <v>424949</v>
      </c>
      <c r="I53" s="142"/>
      <c r="J53" s="142"/>
      <c r="K53" s="142"/>
      <c r="L53" s="150">
        <v>-2.7971525905610473E-2</v>
      </c>
      <c r="M53" s="150">
        <v>-2.5978620707083455E-2</v>
      </c>
      <c r="N53" s="150">
        <v>-2.7249440887438081E-2</v>
      </c>
      <c r="O53" s="143"/>
      <c r="P53" s="143"/>
      <c r="Q53" s="143"/>
    </row>
    <row r="54" spans="2:17" x14ac:dyDescent="0.25">
      <c r="B54" s="141" t="s">
        <v>113</v>
      </c>
      <c r="C54" s="142">
        <v>294394</v>
      </c>
      <c r="D54" s="142">
        <v>168157</v>
      </c>
      <c r="E54" s="142">
        <v>462551</v>
      </c>
      <c r="F54" s="149">
        <v>297626</v>
      </c>
      <c r="G54" s="149">
        <v>171536</v>
      </c>
      <c r="H54" s="149">
        <v>469162</v>
      </c>
      <c r="I54" s="142"/>
      <c r="J54" s="142"/>
      <c r="K54" s="142"/>
      <c r="L54" s="150">
        <v>1.0978484615854933E-2</v>
      </c>
      <c r="M54" s="150">
        <v>2.0094316620776986E-2</v>
      </c>
      <c r="N54" s="150">
        <v>1.4292478018640198E-2</v>
      </c>
      <c r="O54" s="143"/>
      <c r="P54" s="143"/>
      <c r="Q54" s="143"/>
    </row>
    <row r="55" spans="2:17" x14ac:dyDescent="0.25">
      <c r="B55" s="141" t="s">
        <v>114</v>
      </c>
      <c r="C55" s="142">
        <v>257425</v>
      </c>
      <c r="D55" s="142">
        <v>130200</v>
      </c>
      <c r="E55" s="142">
        <v>387625</v>
      </c>
      <c r="F55" s="149">
        <v>254348</v>
      </c>
      <c r="G55" s="149">
        <v>136572</v>
      </c>
      <c r="H55" s="149">
        <v>390920</v>
      </c>
      <c r="I55" s="142"/>
      <c r="J55" s="142"/>
      <c r="K55" s="142"/>
      <c r="L55" s="150">
        <v>-1.1952996018257722E-2</v>
      </c>
      <c r="M55" s="150">
        <v>4.8940092165898674E-2</v>
      </c>
      <c r="N55" s="150">
        <v>8.5004837149307289E-3</v>
      </c>
      <c r="O55" s="143"/>
      <c r="P55" s="143"/>
      <c r="Q55" s="143"/>
    </row>
    <row r="56" spans="2:17" x14ac:dyDescent="0.25">
      <c r="B56" s="141" t="s">
        <v>115</v>
      </c>
      <c r="C56" s="142">
        <v>278937</v>
      </c>
      <c r="D56" s="142">
        <v>146126</v>
      </c>
      <c r="E56" s="142">
        <v>425063</v>
      </c>
      <c r="F56" s="149">
        <v>283813</v>
      </c>
      <c r="G56" s="149">
        <v>152196</v>
      </c>
      <c r="H56" s="149">
        <v>436009</v>
      </c>
      <c r="I56" s="142"/>
      <c r="J56" s="142"/>
      <c r="K56" s="142"/>
      <c r="L56" s="150">
        <v>1.7480649752453115E-2</v>
      </c>
      <c r="M56" s="150">
        <v>4.1539493313989206E-2</v>
      </c>
      <c r="N56" s="150">
        <v>2.5751476839903642E-2</v>
      </c>
      <c r="O56" s="143"/>
      <c r="P56" s="143"/>
      <c r="Q56" s="143"/>
    </row>
    <row r="57" spans="2:17" x14ac:dyDescent="0.25">
      <c r="B57" s="141" t="s">
        <v>116</v>
      </c>
      <c r="C57" s="142">
        <v>253497</v>
      </c>
      <c r="D57" s="142">
        <v>143488</v>
      </c>
      <c r="E57" s="142">
        <v>396985</v>
      </c>
      <c r="F57" s="149">
        <v>291265</v>
      </c>
      <c r="G57" s="149">
        <v>155560</v>
      </c>
      <c r="H57" s="149">
        <v>446825</v>
      </c>
      <c r="I57" s="142"/>
      <c r="J57" s="142"/>
      <c r="K57" s="142"/>
      <c r="L57" s="150">
        <v>0.1489879564649681</v>
      </c>
      <c r="M57" s="150">
        <v>8.4132471008028453E-2</v>
      </c>
      <c r="N57" s="150">
        <v>0.12554630527601796</v>
      </c>
      <c r="O57" s="143"/>
      <c r="P57" s="143"/>
      <c r="Q57" s="143"/>
    </row>
    <row r="58" spans="2:17" x14ac:dyDescent="0.25">
      <c r="B58" s="141" t="s">
        <v>117</v>
      </c>
      <c r="C58" s="142">
        <v>247916</v>
      </c>
      <c r="D58" s="142">
        <v>143997</v>
      </c>
      <c r="E58" s="142">
        <v>391913</v>
      </c>
      <c r="F58" s="149">
        <v>272952</v>
      </c>
      <c r="G58" s="149">
        <v>152443</v>
      </c>
      <c r="H58" s="149">
        <v>425395</v>
      </c>
      <c r="I58" s="142"/>
      <c r="J58" s="142"/>
      <c r="K58" s="142"/>
      <c r="L58" s="150">
        <v>0.1009858177769889</v>
      </c>
      <c r="M58" s="150">
        <v>5.8653999736105522E-2</v>
      </c>
      <c r="N58" s="150">
        <v>8.5432226029756642E-2</v>
      </c>
      <c r="O58" s="143"/>
      <c r="P58" s="143"/>
      <c r="Q58" s="143"/>
    </row>
    <row r="59" spans="2:17" x14ac:dyDescent="0.25">
      <c r="B59" s="144" t="s">
        <v>150</v>
      </c>
      <c r="C59" s="145">
        <v>3173478</v>
      </c>
      <c r="D59" s="145">
        <v>1727339</v>
      </c>
      <c r="E59" s="145">
        <v>4900817</v>
      </c>
      <c r="F59" s="145">
        <v>3217880</v>
      </c>
      <c r="G59" s="145">
        <v>1755167</v>
      </c>
      <c r="H59" s="145">
        <v>4973047</v>
      </c>
      <c r="I59" s="145">
        <v>1644300</v>
      </c>
      <c r="J59" s="145">
        <v>837839</v>
      </c>
      <c r="K59" s="145">
        <v>2482139</v>
      </c>
      <c r="L59" s="146">
        <v>1.3991589038903074E-2</v>
      </c>
      <c r="M59" s="146">
        <v>1.6110329240525356E-2</v>
      </c>
      <c r="N59" s="146">
        <v>1.4738358930766138E-2</v>
      </c>
      <c r="O59" s="146"/>
      <c r="P59" s="146"/>
      <c r="Q59" s="146"/>
    </row>
    <row r="60" spans="2:17" ht="15" customHeight="1" x14ac:dyDescent="0.25">
      <c r="B60" s="381" t="s">
        <v>130</v>
      </c>
      <c r="C60" s="381"/>
      <c r="D60" s="381"/>
      <c r="E60" s="381"/>
      <c r="F60" s="381"/>
      <c r="G60" s="381"/>
      <c r="H60" s="381"/>
      <c r="I60" s="381"/>
      <c r="J60" s="381"/>
      <c r="K60" s="381"/>
      <c r="L60" s="381"/>
      <c r="M60" s="381"/>
      <c r="N60" s="381"/>
      <c r="O60" s="381"/>
      <c r="P60" s="381"/>
      <c r="Q60" s="381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3.7109375" style="14" customWidth="1"/>
    <col min="3" max="3" width="12.140625" style="14" customWidth="1"/>
    <col min="4" max="4" width="10.7109375" style="14" customWidth="1"/>
    <col min="5" max="5" width="12.140625" style="14" customWidth="1"/>
    <col min="6" max="8" width="10.7109375" style="14" customWidth="1"/>
    <col min="9" max="15" width="11.42578125" style="14"/>
    <col min="16" max="16" width="13.85546875" style="14" customWidth="1"/>
    <col min="17" max="257" width="11.42578125" style="14"/>
    <col min="258" max="258" width="28.85546875" style="14" customWidth="1"/>
    <col min="259" max="263" width="11.7109375" style="14" customWidth="1"/>
    <col min="264" max="264" width="10.7109375" style="14" customWidth="1"/>
    <col min="265" max="271" width="11.42578125" style="14"/>
    <col min="272" max="272" width="13.85546875" style="14" customWidth="1"/>
    <col min="273" max="513" width="11.42578125" style="14"/>
    <col min="514" max="514" width="28.85546875" style="14" customWidth="1"/>
    <col min="515" max="519" width="11.7109375" style="14" customWidth="1"/>
    <col min="520" max="520" width="10.7109375" style="14" customWidth="1"/>
    <col min="521" max="527" width="11.42578125" style="14"/>
    <col min="528" max="528" width="13.85546875" style="14" customWidth="1"/>
    <col min="529" max="769" width="11.42578125" style="14"/>
    <col min="770" max="770" width="28.85546875" style="14" customWidth="1"/>
    <col min="771" max="775" width="11.7109375" style="14" customWidth="1"/>
    <col min="776" max="776" width="10.7109375" style="14" customWidth="1"/>
    <col min="777" max="783" width="11.42578125" style="14"/>
    <col min="784" max="784" width="13.85546875" style="14" customWidth="1"/>
    <col min="785" max="1025" width="11.42578125" style="14"/>
    <col min="1026" max="1026" width="28.85546875" style="14" customWidth="1"/>
    <col min="1027" max="1031" width="11.7109375" style="14" customWidth="1"/>
    <col min="1032" max="1032" width="10.7109375" style="14" customWidth="1"/>
    <col min="1033" max="1039" width="11.42578125" style="14"/>
    <col min="1040" max="1040" width="13.85546875" style="14" customWidth="1"/>
    <col min="1041" max="1281" width="11.42578125" style="14"/>
    <col min="1282" max="1282" width="28.85546875" style="14" customWidth="1"/>
    <col min="1283" max="1287" width="11.7109375" style="14" customWidth="1"/>
    <col min="1288" max="1288" width="10.7109375" style="14" customWidth="1"/>
    <col min="1289" max="1295" width="11.42578125" style="14"/>
    <col min="1296" max="1296" width="13.85546875" style="14" customWidth="1"/>
    <col min="1297" max="1537" width="11.42578125" style="14"/>
    <col min="1538" max="1538" width="28.85546875" style="14" customWidth="1"/>
    <col min="1539" max="1543" width="11.7109375" style="14" customWidth="1"/>
    <col min="1544" max="1544" width="10.7109375" style="14" customWidth="1"/>
    <col min="1545" max="1551" width="11.42578125" style="14"/>
    <col min="1552" max="1552" width="13.85546875" style="14" customWidth="1"/>
    <col min="1553" max="1793" width="11.42578125" style="14"/>
    <col min="1794" max="1794" width="28.85546875" style="14" customWidth="1"/>
    <col min="1795" max="1799" width="11.7109375" style="14" customWidth="1"/>
    <col min="1800" max="1800" width="10.7109375" style="14" customWidth="1"/>
    <col min="1801" max="1807" width="11.42578125" style="14"/>
    <col min="1808" max="1808" width="13.85546875" style="14" customWidth="1"/>
    <col min="1809" max="2049" width="11.42578125" style="14"/>
    <col min="2050" max="2050" width="28.85546875" style="14" customWidth="1"/>
    <col min="2051" max="2055" width="11.7109375" style="14" customWidth="1"/>
    <col min="2056" max="2056" width="10.7109375" style="14" customWidth="1"/>
    <col min="2057" max="2063" width="11.42578125" style="14"/>
    <col min="2064" max="2064" width="13.85546875" style="14" customWidth="1"/>
    <col min="2065" max="2305" width="11.42578125" style="14"/>
    <col min="2306" max="2306" width="28.85546875" style="14" customWidth="1"/>
    <col min="2307" max="2311" width="11.7109375" style="14" customWidth="1"/>
    <col min="2312" max="2312" width="10.7109375" style="14" customWidth="1"/>
    <col min="2313" max="2319" width="11.42578125" style="14"/>
    <col min="2320" max="2320" width="13.85546875" style="14" customWidth="1"/>
    <col min="2321" max="2561" width="11.42578125" style="14"/>
    <col min="2562" max="2562" width="28.85546875" style="14" customWidth="1"/>
    <col min="2563" max="2567" width="11.7109375" style="14" customWidth="1"/>
    <col min="2568" max="2568" width="10.7109375" style="14" customWidth="1"/>
    <col min="2569" max="2575" width="11.42578125" style="14"/>
    <col min="2576" max="2576" width="13.85546875" style="14" customWidth="1"/>
    <col min="2577" max="2817" width="11.42578125" style="14"/>
    <col min="2818" max="2818" width="28.85546875" style="14" customWidth="1"/>
    <col min="2819" max="2823" width="11.7109375" style="14" customWidth="1"/>
    <col min="2824" max="2824" width="10.7109375" style="14" customWidth="1"/>
    <col min="2825" max="2831" width="11.42578125" style="14"/>
    <col min="2832" max="2832" width="13.85546875" style="14" customWidth="1"/>
    <col min="2833" max="3073" width="11.42578125" style="14"/>
    <col min="3074" max="3074" width="28.85546875" style="14" customWidth="1"/>
    <col min="3075" max="3079" width="11.7109375" style="14" customWidth="1"/>
    <col min="3080" max="3080" width="10.7109375" style="14" customWidth="1"/>
    <col min="3081" max="3087" width="11.42578125" style="14"/>
    <col min="3088" max="3088" width="13.85546875" style="14" customWidth="1"/>
    <col min="3089" max="3329" width="11.42578125" style="14"/>
    <col min="3330" max="3330" width="28.85546875" style="14" customWidth="1"/>
    <col min="3331" max="3335" width="11.7109375" style="14" customWidth="1"/>
    <col min="3336" max="3336" width="10.7109375" style="14" customWidth="1"/>
    <col min="3337" max="3343" width="11.42578125" style="14"/>
    <col min="3344" max="3344" width="13.85546875" style="14" customWidth="1"/>
    <col min="3345" max="3585" width="11.42578125" style="14"/>
    <col min="3586" max="3586" width="28.85546875" style="14" customWidth="1"/>
    <col min="3587" max="3591" width="11.7109375" style="14" customWidth="1"/>
    <col min="3592" max="3592" width="10.7109375" style="14" customWidth="1"/>
    <col min="3593" max="3599" width="11.42578125" style="14"/>
    <col min="3600" max="3600" width="13.85546875" style="14" customWidth="1"/>
    <col min="3601" max="3841" width="11.42578125" style="14"/>
    <col min="3842" max="3842" width="28.85546875" style="14" customWidth="1"/>
    <col min="3843" max="3847" width="11.7109375" style="14" customWidth="1"/>
    <col min="3848" max="3848" width="10.7109375" style="14" customWidth="1"/>
    <col min="3849" max="3855" width="11.42578125" style="14"/>
    <col min="3856" max="3856" width="13.85546875" style="14" customWidth="1"/>
    <col min="3857" max="4097" width="11.42578125" style="14"/>
    <col min="4098" max="4098" width="28.85546875" style="14" customWidth="1"/>
    <col min="4099" max="4103" width="11.7109375" style="14" customWidth="1"/>
    <col min="4104" max="4104" width="10.7109375" style="14" customWidth="1"/>
    <col min="4105" max="4111" width="11.42578125" style="14"/>
    <col min="4112" max="4112" width="13.85546875" style="14" customWidth="1"/>
    <col min="4113" max="4353" width="11.42578125" style="14"/>
    <col min="4354" max="4354" width="28.85546875" style="14" customWidth="1"/>
    <col min="4355" max="4359" width="11.7109375" style="14" customWidth="1"/>
    <col min="4360" max="4360" width="10.7109375" style="14" customWidth="1"/>
    <col min="4361" max="4367" width="11.42578125" style="14"/>
    <col min="4368" max="4368" width="13.85546875" style="14" customWidth="1"/>
    <col min="4369" max="4609" width="11.42578125" style="14"/>
    <col min="4610" max="4610" width="28.85546875" style="14" customWidth="1"/>
    <col min="4611" max="4615" width="11.7109375" style="14" customWidth="1"/>
    <col min="4616" max="4616" width="10.7109375" style="14" customWidth="1"/>
    <col min="4617" max="4623" width="11.42578125" style="14"/>
    <col min="4624" max="4624" width="13.85546875" style="14" customWidth="1"/>
    <col min="4625" max="4865" width="11.42578125" style="14"/>
    <col min="4866" max="4866" width="28.85546875" style="14" customWidth="1"/>
    <col min="4867" max="4871" width="11.7109375" style="14" customWidth="1"/>
    <col min="4872" max="4872" width="10.7109375" style="14" customWidth="1"/>
    <col min="4873" max="4879" width="11.42578125" style="14"/>
    <col min="4880" max="4880" width="13.85546875" style="14" customWidth="1"/>
    <col min="4881" max="5121" width="11.42578125" style="14"/>
    <col min="5122" max="5122" width="28.85546875" style="14" customWidth="1"/>
    <col min="5123" max="5127" width="11.7109375" style="14" customWidth="1"/>
    <col min="5128" max="5128" width="10.7109375" style="14" customWidth="1"/>
    <col min="5129" max="5135" width="11.42578125" style="14"/>
    <col min="5136" max="5136" width="13.85546875" style="14" customWidth="1"/>
    <col min="5137" max="5377" width="11.42578125" style="14"/>
    <col min="5378" max="5378" width="28.85546875" style="14" customWidth="1"/>
    <col min="5379" max="5383" width="11.7109375" style="14" customWidth="1"/>
    <col min="5384" max="5384" width="10.7109375" style="14" customWidth="1"/>
    <col min="5385" max="5391" width="11.42578125" style="14"/>
    <col min="5392" max="5392" width="13.85546875" style="14" customWidth="1"/>
    <col min="5393" max="5633" width="11.42578125" style="14"/>
    <col min="5634" max="5634" width="28.85546875" style="14" customWidth="1"/>
    <col min="5635" max="5639" width="11.7109375" style="14" customWidth="1"/>
    <col min="5640" max="5640" width="10.7109375" style="14" customWidth="1"/>
    <col min="5641" max="5647" width="11.42578125" style="14"/>
    <col min="5648" max="5648" width="13.85546875" style="14" customWidth="1"/>
    <col min="5649" max="5889" width="11.42578125" style="14"/>
    <col min="5890" max="5890" width="28.85546875" style="14" customWidth="1"/>
    <col min="5891" max="5895" width="11.7109375" style="14" customWidth="1"/>
    <col min="5896" max="5896" width="10.7109375" style="14" customWidth="1"/>
    <col min="5897" max="5903" width="11.42578125" style="14"/>
    <col min="5904" max="5904" width="13.85546875" style="14" customWidth="1"/>
    <col min="5905" max="6145" width="11.42578125" style="14"/>
    <col min="6146" max="6146" width="28.85546875" style="14" customWidth="1"/>
    <col min="6147" max="6151" width="11.7109375" style="14" customWidth="1"/>
    <col min="6152" max="6152" width="10.7109375" style="14" customWidth="1"/>
    <col min="6153" max="6159" width="11.42578125" style="14"/>
    <col min="6160" max="6160" width="13.85546875" style="14" customWidth="1"/>
    <col min="6161" max="6401" width="11.42578125" style="14"/>
    <col min="6402" max="6402" width="28.85546875" style="14" customWidth="1"/>
    <col min="6403" max="6407" width="11.7109375" style="14" customWidth="1"/>
    <col min="6408" max="6408" width="10.7109375" style="14" customWidth="1"/>
    <col min="6409" max="6415" width="11.42578125" style="14"/>
    <col min="6416" max="6416" width="13.85546875" style="14" customWidth="1"/>
    <col min="6417" max="6657" width="11.42578125" style="14"/>
    <col min="6658" max="6658" width="28.85546875" style="14" customWidth="1"/>
    <col min="6659" max="6663" width="11.7109375" style="14" customWidth="1"/>
    <col min="6664" max="6664" width="10.7109375" style="14" customWidth="1"/>
    <col min="6665" max="6671" width="11.42578125" style="14"/>
    <col min="6672" max="6672" width="13.85546875" style="14" customWidth="1"/>
    <col min="6673" max="6913" width="11.42578125" style="14"/>
    <col min="6914" max="6914" width="28.85546875" style="14" customWidth="1"/>
    <col min="6915" max="6919" width="11.7109375" style="14" customWidth="1"/>
    <col min="6920" max="6920" width="10.7109375" style="14" customWidth="1"/>
    <col min="6921" max="6927" width="11.42578125" style="14"/>
    <col min="6928" max="6928" width="13.85546875" style="14" customWidth="1"/>
    <col min="6929" max="7169" width="11.42578125" style="14"/>
    <col min="7170" max="7170" width="28.85546875" style="14" customWidth="1"/>
    <col min="7171" max="7175" width="11.7109375" style="14" customWidth="1"/>
    <col min="7176" max="7176" width="10.7109375" style="14" customWidth="1"/>
    <col min="7177" max="7183" width="11.42578125" style="14"/>
    <col min="7184" max="7184" width="13.85546875" style="14" customWidth="1"/>
    <col min="7185" max="7425" width="11.42578125" style="14"/>
    <col min="7426" max="7426" width="28.85546875" style="14" customWidth="1"/>
    <col min="7427" max="7431" width="11.7109375" style="14" customWidth="1"/>
    <col min="7432" max="7432" width="10.7109375" style="14" customWidth="1"/>
    <col min="7433" max="7439" width="11.42578125" style="14"/>
    <col min="7440" max="7440" width="13.85546875" style="14" customWidth="1"/>
    <col min="7441" max="7681" width="11.42578125" style="14"/>
    <col min="7682" max="7682" width="28.85546875" style="14" customWidth="1"/>
    <col min="7683" max="7687" width="11.7109375" style="14" customWidth="1"/>
    <col min="7688" max="7688" width="10.7109375" style="14" customWidth="1"/>
    <col min="7689" max="7695" width="11.42578125" style="14"/>
    <col min="7696" max="7696" width="13.85546875" style="14" customWidth="1"/>
    <col min="7697" max="7937" width="11.42578125" style="14"/>
    <col min="7938" max="7938" width="28.85546875" style="14" customWidth="1"/>
    <col min="7939" max="7943" width="11.7109375" style="14" customWidth="1"/>
    <col min="7944" max="7944" width="10.7109375" style="14" customWidth="1"/>
    <col min="7945" max="7951" width="11.42578125" style="14"/>
    <col min="7952" max="7952" width="13.85546875" style="14" customWidth="1"/>
    <col min="7953" max="8193" width="11.42578125" style="14"/>
    <col min="8194" max="8194" width="28.85546875" style="14" customWidth="1"/>
    <col min="8195" max="8199" width="11.7109375" style="14" customWidth="1"/>
    <col min="8200" max="8200" width="10.7109375" style="14" customWidth="1"/>
    <col min="8201" max="8207" width="11.42578125" style="14"/>
    <col min="8208" max="8208" width="13.85546875" style="14" customWidth="1"/>
    <col min="8209" max="8449" width="11.42578125" style="14"/>
    <col min="8450" max="8450" width="28.85546875" style="14" customWidth="1"/>
    <col min="8451" max="8455" width="11.7109375" style="14" customWidth="1"/>
    <col min="8456" max="8456" width="10.7109375" style="14" customWidth="1"/>
    <col min="8457" max="8463" width="11.42578125" style="14"/>
    <col min="8464" max="8464" width="13.85546875" style="14" customWidth="1"/>
    <col min="8465" max="8705" width="11.42578125" style="14"/>
    <col min="8706" max="8706" width="28.85546875" style="14" customWidth="1"/>
    <col min="8707" max="8711" width="11.7109375" style="14" customWidth="1"/>
    <col min="8712" max="8712" width="10.7109375" style="14" customWidth="1"/>
    <col min="8713" max="8719" width="11.42578125" style="14"/>
    <col min="8720" max="8720" width="13.85546875" style="14" customWidth="1"/>
    <col min="8721" max="8961" width="11.42578125" style="14"/>
    <col min="8962" max="8962" width="28.85546875" style="14" customWidth="1"/>
    <col min="8963" max="8967" width="11.7109375" style="14" customWidth="1"/>
    <col min="8968" max="8968" width="10.7109375" style="14" customWidth="1"/>
    <col min="8969" max="8975" width="11.42578125" style="14"/>
    <col min="8976" max="8976" width="13.85546875" style="14" customWidth="1"/>
    <col min="8977" max="9217" width="11.42578125" style="14"/>
    <col min="9218" max="9218" width="28.85546875" style="14" customWidth="1"/>
    <col min="9219" max="9223" width="11.7109375" style="14" customWidth="1"/>
    <col min="9224" max="9224" width="10.7109375" style="14" customWidth="1"/>
    <col min="9225" max="9231" width="11.42578125" style="14"/>
    <col min="9232" max="9232" width="13.85546875" style="14" customWidth="1"/>
    <col min="9233" max="9473" width="11.42578125" style="14"/>
    <col min="9474" max="9474" width="28.85546875" style="14" customWidth="1"/>
    <col min="9475" max="9479" width="11.7109375" style="14" customWidth="1"/>
    <col min="9480" max="9480" width="10.7109375" style="14" customWidth="1"/>
    <col min="9481" max="9487" width="11.42578125" style="14"/>
    <col min="9488" max="9488" width="13.85546875" style="14" customWidth="1"/>
    <col min="9489" max="9729" width="11.42578125" style="14"/>
    <col min="9730" max="9730" width="28.85546875" style="14" customWidth="1"/>
    <col min="9731" max="9735" width="11.7109375" style="14" customWidth="1"/>
    <col min="9736" max="9736" width="10.7109375" style="14" customWidth="1"/>
    <col min="9737" max="9743" width="11.42578125" style="14"/>
    <col min="9744" max="9744" width="13.85546875" style="14" customWidth="1"/>
    <col min="9745" max="9985" width="11.42578125" style="14"/>
    <col min="9986" max="9986" width="28.85546875" style="14" customWidth="1"/>
    <col min="9987" max="9991" width="11.7109375" style="14" customWidth="1"/>
    <col min="9992" max="9992" width="10.7109375" style="14" customWidth="1"/>
    <col min="9993" max="9999" width="11.42578125" style="14"/>
    <col min="10000" max="10000" width="13.85546875" style="14" customWidth="1"/>
    <col min="10001" max="10241" width="11.42578125" style="14"/>
    <col min="10242" max="10242" width="28.85546875" style="14" customWidth="1"/>
    <col min="10243" max="10247" width="11.7109375" style="14" customWidth="1"/>
    <col min="10248" max="10248" width="10.7109375" style="14" customWidth="1"/>
    <col min="10249" max="10255" width="11.42578125" style="14"/>
    <col min="10256" max="10256" width="13.85546875" style="14" customWidth="1"/>
    <col min="10257" max="10497" width="11.42578125" style="14"/>
    <col min="10498" max="10498" width="28.85546875" style="14" customWidth="1"/>
    <col min="10499" max="10503" width="11.7109375" style="14" customWidth="1"/>
    <col min="10504" max="10504" width="10.7109375" style="14" customWidth="1"/>
    <col min="10505" max="10511" width="11.42578125" style="14"/>
    <col min="10512" max="10512" width="13.85546875" style="14" customWidth="1"/>
    <col min="10513" max="10753" width="11.42578125" style="14"/>
    <col min="10754" max="10754" width="28.85546875" style="14" customWidth="1"/>
    <col min="10755" max="10759" width="11.7109375" style="14" customWidth="1"/>
    <col min="10760" max="10760" width="10.7109375" style="14" customWidth="1"/>
    <col min="10761" max="10767" width="11.42578125" style="14"/>
    <col min="10768" max="10768" width="13.85546875" style="14" customWidth="1"/>
    <col min="10769" max="11009" width="11.42578125" style="14"/>
    <col min="11010" max="11010" width="28.85546875" style="14" customWidth="1"/>
    <col min="11011" max="11015" width="11.7109375" style="14" customWidth="1"/>
    <col min="11016" max="11016" width="10.7109375" style="14" customWidth="1"/>
    <col min="11017" max="11023" width="11.42578125" style="14"/>
    <col min="11024" max="11024" width="13.85546875" style="14" customWidth="1"/>
    <col min="11025" max="11265" width="11.42578125" style="14"/>
    <col min="11266" max="11266" width="28.85546875" style="14" customWidth="1"/>
    <col min="11267" max="11271" width="11.7109375" style="14" customWidth="1"/>
    <col min="11272" max="11272" width="10.7109375" style="14" customWidth="1"/>
    <col min="11273" max="11279" width="11.42578125" style="14"/>
    <col min="11280" max="11280" width="13.85546875" style="14" customWidth="1"/>
    <col min="11281" max="11521" width="11.42578125" style="14"/>
    <col min="11522" max="11522" width="28.85546875" style="14" customWidth="1"/>
    <col min="11523" max="11527" width="11.7109375" style="14" customWidth="1"/>
    <col min="11528" max="11528" width="10.7109375" style="14" customWidth="1"/>
    <col min="11529" max="11535" width="11.42578125" style="14"/>
    <col min="11536" max="11536" width="13.85546875" style="14" customWidth="1"/>
    <col min="11537" max="11777" width="11.42578125" style="14"/>
    <col min="11778" max="11778" width="28.85546875" style="14" customWidth="1"/>
    <col min="11779" max="11783" width="11.7109375" style="14" customWidth="1"/>
    <col min="11784" max="11784" width="10.7109375" style="14" customWidth="1"/>
    <col min="11785" max="11791" width="11.42578125" style="14"/>
    <col min="11792" max="11792" width="13.85546875" style="14" customWidth="1"/>
    <col min="11793" max="12033" width="11.42578125" style="14"/>
    <col min="12034" max="12034" width="28.85546875" style="14" customWidth="1"/>
    <col min="12035" max="12039" width="11.7109375" style="14" customWidth="1"/>
    <col min="12040" max="12040" width="10.7109375" style="14" customWidth="1"/>
    <col min="12041" max="12047" width="11.42578125" style="14"/>
    <col min="12048" max="12048" width="13.85546875" style="14" customWidth="1"/>
    <col min="12049" max="12289" width="11.42578125" style="14"/>
    <col min="12290" max="12290" width="28.85546875" style="14" customWidth="1"/>
    <col min="12291" max="12295" width="11.7109375" style="14" customWidth="1"/>
    <col min="12296" max="12296" width="10.7109375" style="14" customWidth="1"/>
    <col min="12297" max="12303" width="11.42578125" style="14"/>
    <col min="12304" max="12304" width="13.85546875" style="14" customWidth="1"/>
    <col min="12305" max="12545" width="11.42578125" style="14"/>
    <col min="12546" max="12546" width="28.85546875" style="14" customWidth="1"/>
    <col min="12547" max="12551" width="11.7109375" style="14" customWidth="1"/>
    <col min="12552" max="12552" width="10.7109375" style="14" customWidth="1"/>
    <col min="12553" max="12559" width="11.42578125" style="14"/>
    <col min="12560" max="12560" width="13.85546875" style="14" customWidth="1"/>
    <col min="12561" max="12801" width="11.42578125" style="14"/>
    <col min="12802" max="12802" width="28.85546875" style="14" customWidth="1"/>
    <col min="12803" max="12807" width="11.7109375" style="14" customWidth="1"/>
    <col min="12808" max="12808" width="10.7109375" style="14" customWidth="1"/>
    <col min="12809" max="12815" width="11.42578125" style="14"/>
    <col min="12816" max="12816" width="13.85546875" style="14" customWidth="1"/>
    <col min="12817" max="13057" width="11.42578125" style="14"/>
    <col min="13058" max="13058" width="28.85546875" style="14" customWidth="1"/>
    <col min="13059" max="13063" width="11.7109375" style="14" customWidth="1"/>
    <col min="13064" max="13064" width="10.7109375" style="14" customWidth="1"/>
    <col min="13065" max="13071" width="11.42578125" style="14"/>
    <col min="13072" max="13072" width="13.85546875" style="14" customWidth="1"/>
    <col min="13073" max="13313" width="11.42578125" style="14"/>
    <col min="13314" max="13314" width="28.85546875" style="14" customWidth="1"/>
    <col min="13315" max="13319" width="11.7109375" style="14" customWidth="1"/>
    <col min="13320" max="13320" width="10.7109375" style="14" customWidth="1"/>
    <col min="13321" max="13327" width="11.42578125" style="14"/>
    <col min="13328" max="13328" width="13.85546875" style="14" customWidth="1"/>
    <col min="13329" max="13569" width="11.42578125" style="14"/>
    <col min="13570" max="13570" width="28.85546875" style="14" customWidth="1"/>
    <col min="13571" max="13575" width="11.7109375" style="14" customWidth="1"/>
    <col min="13576" max="13576" width="10.7109375" style="14" customWidth="1"/>
    <col min="13577" max="13583" width="11.42578125" style="14"/>
    <col min="13584" max="13584" width="13.85546875" style="14" customWidth="1"/>
    <col min="13585" max="13825" width="11.42578125" style="14"/>
    <col min="13826" max="13826" width="28.85546875" style="14" customWidth="1"/>
    <col min="13827" max="13831" width="11.7109375" style="14" customWidth="1"/>
    <col min="13832" max="13832" width="10.7109375" style="14" customWidth="1"/>
    <col min="13833" max="13839" width="11.42578125" style="14"/>
    <col min="13840" max="13840" width="13.85546875" style="14" customWidth="1"/>
    <col min="13841" max="14081" width="11.42578125" style="14"/>
    <col min="14082" max="14082" width="28.85546875" style="14" customWidth="1"/>
    <col min="14083" max="14087" width="11.7109375" style="14" customWidth="1"/>
    <col min="14088" max="14088" width="10.7109375" style="14" customWidth="1"/>
    <col min="14089" max="14095" width="11.42578125" style="14"/>
    <col min="14096" max="14096" width="13.85546875" style="14" customWidth="1"/>
    <col min="14097" max="14337" width="11.42578125" style="14"/>
    <col min="14338" max="14338" width="28.85546875" style="14" customWidth="1"/>
    <col min="14339" max="14343" width="11.7109375" style="14" customWidth="1"/>
    <col min="14344" max="14344" width="10.7109375" style="14" customWidth="1"/>
    <col min="14345" max="14351" width="11.42578125" style="14"/>
    <col min="14352" max="14352" width="13.85546875" style="14" customWidth="1"/>
    <col min="14353" max="14593" width="11.42578125" style="14"/>
    <col min="14594" max="14594" width="28.85546875" style="14" customWidth="1"/>
    <col min="14595" max="14599" width="11.7109375" style="14" customWidth="1"/>
    <col min="14600" max="14600" width="10.7109375" style="14" customWidth="1"/>
    <col min="14601" max="14607" width="11.42578125" style="14"/>
    <col min="14608" max="14608" width="13.85546875" style="14" customWidth="1"/>
    <col min="14609" max="14849" width="11.42578125" style="14"/>
    <col min="14850" max="14850" width="28.85546875" style="14" customWidth="1"/>
    <col min="14851" max="14855" width="11.7109375" style="14" customWidth="1"/>
    <col min="14856" max="14856" width="10.7109375" style="14" customWidth="1"/>
    <col min="14857" max="14863" width="11.42578125" style="14"/>
    <col min="14864" max="14864" width="13.85546875" style="14" customWidth="1"/>
    <col min="14865" max="15105" width="11.42578125" style="14"/>
    <col min="15106" max="15106" width="28.85546875" style="14" customWidth="1"/>
    <col min="15107" max="15111" width="11.7109375" style="14" customWidth="1"/>
    <col min="15112" max="15112" width="10.7109375" style="14" customWidth="1"/>
    <col min="15113" max="15119" width="11.42578125" style="14"/>
    <col min="15120" max="15120" width="13.85546875" style="14" customWidth="1"/>
    <col min="15121" max="15361" width="11.42578125" style="14"/>
    <col min="15362" max="15362" width="28.85546875" style="14" customWidth="1"/>
    <col min="15363" max="15367" width="11.7109375" style="14" customWidth="1"/>
    <col min="15368" max="15368" width="10.7109375" style="14" customWidth="1"/>
    <col min="15369" max="15375" width="11.42578125" style="14"/>
    <col min="15376" max="15376" width="13.85546875" style="14" customWidth="1"/>
    <col min="15377" max="15617" width="11.42578125" style="14"/>
    <col min="15618" max="15618" width="28.85546875" style="14" customWidth="1"/>
    <col min="15619" max="15623" width="11.7109375" style="14" customWidth="1"/>
    <col min="15624" max="15624" width="10.7109375" style="14" customWidth="1"/>
    <col min="15625" max="15631" width="11.42578125" style="14"/>
    <col min="15632" max="15632" width="13.85546875" style="14" customWidth="1"/>
    <col min="15633" max="15873" width="11.42578125" style="14"/>
    <col min="15874" max="15874" width="28.85546875" style="14" customWidth="1"/>
    <col min="15875" max="15879" width="11.7109375" style="14" customWidth="1"/>
    <col min="15880" max="15880" width="10.7109375" style="14" customWidth="1"/>
    <col min="15881" max="15887" width="11.42578125" style="14"/>
    <col min="15888" max="15888" width="13.85546875" style="14" customWidth="1"/>
    <col min="15889" max="16129" width="11.42578125" style="14"/>
    <col min="16130" max="16130" width="28.85546875" style="14" customWidth="1"/>
    <col min="16131" max="16135" width="11.7109375" style="14" customWidth="1"/>
    <col min="16136" max="16136" width="10.7109375" style="14" customWidth="1"/>
    <col min="16137" max="16143" width="11.42578125" style="14"/>
    <col min="16144" max="16144" width="13.85546875" style="14" customWidth="1"/>
    <col min="16145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87" t="s">
        <v>158</v>
      </c>
      <c r="C5" s="387"/>
      <c r="D5" s="387"/>
      <c r="E5" s="387"/>
      <c r="F5" s="387"/>
      <c r="G5" s="387"/>
    </row>
    <row r="6" spans="2:7" ht="30" customHeight="1" x14ac:dyDescent="0.25">
      <c r="B6" s="41" t="s">
        <v>159</v>
      </c>
      <c r="C6" s="42" t="str">
        <f>actualizaciones!A3</f>
        <v>I semestre 2013</v>
      </c>
      <c r="D6" s="43" t="s">
        <v>74</v>
      </c>
      <c r="E6" s="42" t="str">
        <f>actualizaciones!A2</f>
        <v xml:space="preserve">I semestre 2014 </v>
      </c>
      <c r="F6" s="43" t="s">
        <v>74</v>
      </c>
      <c r="G6" s="44" t="s">
        <v>75</v>
      </c>
    </row>
    <row r="7" spans="2:7" ht="15" customHeight="1" x14ac:dyDescent="0.25">
      <c r="B7" s="151" t="s">
        <v>160</v>
      </c>
      <c r="C7" s="152"/>
      <c r="D7" s="152"/>
      <c r="E7" s="152"/>
      <c r="F7" s="152"/>
      <c r="G7" s="152"/>
    </row>
    <row r="8" spans="2:7" ht="15" customHeight="1" x14ac:dyDescent="0.2">
      <c r="B8" s="153" t="s">
        <v>161</v>
      </c>
      <c r="C8" s="120">
        <v>676360</v>
      </c>
      <c r="D8" s="154">
        <f>C8/$C$8</f>
        <v>1</v>
      </c>
      <c r="E8" s="120">
        <v>712118</v>
      </c>
      <c r="F8" s="154">
        <f>E8/$E$8</f>
        <v>1</v>
      </c>
      <c r="G8" s="154">
        <f>(E8-C8)/C8</f>
        <v>5.2868294990833287E-2</v>
      </c>
    </row>
    <row r="9" spans="2:7" ht="15" customHeight="1" x14ac:dyDescent="0.25">
      <c r="B9" s="151" t="s">
        <v>162</v>
      </c>
      <c r="C9" s="152"/>
      <c r="D9" s="152"/>
      <c r="E9" s="152"/>
      <c r="F9" s="152"/>
      <c r="G9" s="155"/>
    </row>
    <row r="10" spans="2:7" ht="15" customHeight="1" x14ac:dyDescent="0.2">
      <c r="B10" s="156" t="s">
        <v>163</v>
      </c>
      <c r="C10" s="46">
        <v>335788</v>
      </c>
      <c r="D10" s="47">
        <f>C10/$C$8</f>
        <v>0.496463421846354</v>
      </c>
      <c r="E10" s="46">
        <v>359505</v>
      </c>
      <c r="F10" s="47">
        <f>E10/$E$8</f>
        <v>0.5048390856571523</v>
      </c>
      <c r="G10" s="47">
        <f>(E10-C10)/C10</f>
        <v>7.063087424208131E-2</v>
      </c>
    </row>
    <row r="11" spans="2:7" ht="15" customHeight="1" x14ac:dyDescent="0.2">
      <c r="B11" s="107" t="s">
        <v>164</v>
      </c>
      <c r="C11" s="49">
        <v>231247</v>
      </c>
      <c r="D11" s="50">
        <f>C11/$C$8</f>
        <v>0.34189928440475487</v>
      </c>
      <c r="E11" s="49">
        <v>249822</v>
      </c>
      <c r="F11" s="50">
        <f>E11/$E$8</f>
        <v>0.35081545474205117</v>
      </c>
      <c r="G11" s="51">
        <f>(E11-C11)/C11</f>
        <v>8.0325366383131452E-2</v>
      </c>
    </row>
    <row r="12" spans="2:7" ht="15" customHeight="1" x14ac:dyDescent="0.2">
      <c r="B12" s="107" t="s">
        <v>165</v>
      </c>
      <c r="C12" s="49">
        <v>95788</v>
      </c>
      <c r="D12" s="50">
        <f>C12/$C$8</f>
        <v>0.14162280442367969</v>
      </c>
      <c r="E12" s="49">
        <v>99723</v>
      </c>
      <c r="F12" s="50">
        <f>E12/$E$8</f>
        <v>0.14003718484857847</v>
      </c>
      <c r="G12" s="51">
        <f>(E12-C12)/C12</f>
        <v>4.1080302334321625E-2</v>
      </c>
    </row>
    <row r="13" spans="2:7" ht="15" customHeight="1" x14ac:dyDescent="0.2">
      <c r="B13" s="107" t="s">
        <v>166</v>
      </c>
      <c r="C13" s="49">
        <v>8753</v>
      </c>
      <c r="D13" s="50">
        <f>C13/$C$8</f>
        <v>1.2941333017919452E-2</v>
      </c>
      <c r="E13" s="49">
        <v>9960</v>
      </c>
      <c r="F13" s="50">
        <f>E13/$E$8</f>
        <v>1.3986446066522683E-2</v>
      </c>
      <c r="G13" s="51">
        <f>(E13-C13)/C13</f>
        <v>0.13789557865874558</v>
      </c>
    </row>
    <row r="14" spans="2:7" ht="15" customHeight="1" x14ac:dyDescent="0.25">
      <c r="B14" s="151" t="s">
        <v>167</v>
      </c>
      <c r="C14" s="152"/>
      <c r="D14" s="152"/>
      <c r="E14" s="152"/>
      <c r="F14" s="152"/>
      <c r="G14" s="155"/>
    </row>
    <row r="15" spans="2:7" ht="15" customHeight="1" x14ac:dyDescent="0.2">
      <c r="B15" s="156" t="s">
        <v>168</v>
      </c>
      <c r="C15" s="46">
        <v>340572</v>
      </c>
      <c r="D15" s="47">
        <f>C15/$C$8</f>
        <v>0.50353657815364594</v>
      </c>
      <c r="E15" s="46">
        <v>352613</v>
      </c>
      <c r="F15" s="47">
        <f>E15/$E$8</f>
        <v>0.49516091434284765</v>
      </c>
      <c r="G15" s="47">
        <f>(E15-C15)/C15</f>
        <v>3.5355225914050478E-2</v>
      </c>
    </row>
    <row r="16" spans="2:7" ht="15" customHeight="1" x14ac:dyDescent="0.2">
      <c r="B16" s="388" t="s">
        <v>67</v>
      </c>
      <c r="C16" s="388"/>
      <c r="D16" s="388"/>
      <c r="E16" s="388"/>
      <c r="F16" s="388"/>
      <c r="G16" s="388"/>
    </row>
    <row r="17" spans="2:12" ht="15" customHeight="1" x14ac:dyDescent="0.25">
      <c r="B17" s="108"/>
      <c r="C17" s="108"/>
      <c r="D17" s="108"/>
      <c r="E17" s="108"/>
      <c r="F17" s="108"/>
      <c r="G17" s="108"/>
    </row>
    <row r="18" spans="2:12" ht="30" customHeight="1" x14ac:dyDescent="0.25">
      <c r="B18" s="108"/>
      <c r="C18" s="108"/>
      <c r="D18" s="108"/>
      <c r="E18" s="108"/>
      <c r="F18" s="108"/>
      <c r="G18" s="76" t="s">
        <v>98</v>
      </c>
    </row>
    <row r="19" spans="2:12" x14ac:dyDescent="0.25">
      <c r="B19" s="108"/>
      <c r="C19" s="108"/>
      <c r="D19" s="108"/>
      <c r="E19" s="108"/>
      <c r="F19" s="108"/>
      <c r="G19" s="108"/>
    </row>
    <row r="24" spans="2:12" x14ac:dyDescent="0.25"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5" customHeight="1" x14ac:dyDescent="0.25"/>
    <row r="30" spans="2:12" ht="30" customHeight="1" x14ac:dyDescent="0.25">
      <c r="I30" s="76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T123"/>
  <sheetViews>
    <sheetView showGridLines="0" showRowColHeaders="0" zoomScaleNormal="100" workbookViewId="0">
      <selection activeCell="V16" sqref="V16"/>
    </sheetView>
  </sheetViews>
  <sheetFormatPr baseColWidth="10" defaultRowHeight="15" outlineLevelRow="1" x14ac:dyDescent="0.25"/>
  <cols>
    <col min="1" max="1" width="15.7109375" customWidth="1"/>
    <col min="3" max="7" width="9.7109375" customWidth="1"/>
    <col min="8" max="8" width="9" bestFit="1" customWidth="1"/>
    <col min="9" max="9" width="7.42578125" bestFit="1" customWidth="1"/>
    <col min="10" max="10" width="9" bestFit="1" customWidth="1"/>
    <col min="11" max="11" width="6.42578125" bestFit="1" customWidth="1"/>
    <col min="12" max="12" width="9" bestFit="1" customWidth="1"/>
    <col min="13" max="13" width="8" bestFit="1" customWidth="1"/>
    <col min="14" max="18" width="9.7109375" customWidth="1"/>
    <col min="20" max="20" width="12.85546875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4" t="s">
        <v>169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</row>
    <row r="6" spans="2:20" ht="30" customHeight="1" x14ac:dyDescent="0.25">
      <c r="B6" s="157"/>
      <c r="C6" s="132" t="s">
        <v>170</v>
      </c>
      <c r="D6" s="132" t="s">
        <v>85</v>
      </c>
      <c r="E6" s="131" t="s">
        <v>165</v>
      </c>
      <c r="F6" s="131" t="s">
        <v>85</v>
      </c>
      <c r="G6" s="132" t="s">
        <v>171</v>
      </c>
      <c r="H6" s="132" t="s">
        <v>85</v>
      </c>
      <c r="I6" s="132" t="s">
        <v>172</v>
      </c>
      <c r="J6" s="132" t="s">
        <v>85</v>
      </c>
      <c r="K6" s="131" t="s">
        <v>173</v>
      </c>
      <c r="L6" s="131" t="s">
        <v>85</v>
      </c>
      <c r="M6" s="131" t="s">
        <v>81</v>
      </c>
      <c r="N6" s="131" t="s">
        <v>85</v>
      </c>
      <c r="O6" s="132" t="s">
        <v>145</v>
      </c>
      <c r="P6" s="132" t="s">
        <v>85</v>
      </c>
      <c r="Q6" s="131" t="s">
        <v>83</v>
      </c>
      <c r="R6" s="131" t="s">
        <v>85</v>
      </c>
      <c r="T6" s="76" t="s">
        <v>174</v>
      </c>
    </row>
    <row r="7" spans="2:20" x14ac:dyDescent="0.25">
      <c r="B7" s="58" t="s">
        <v>92</v>
      </c>
      <c r="C7" s="128">
        <v>1303</v>
      </c>
      <c r="D7" s="117">
        <f t="shared" ref="D7:D12" si="0">C7/C20-1</f>
        <v>-4.681784930504751E-2</v>
      </c>
      <c r="E7" s="116">
        <v>17402</v>
      </c>
      <c r="F7" s="158">
        <f t="shared" ref="F7:F12" si="1">E7/E20-1</f>
        <v>5.2243318418188522E-2</v>
      </c>
      <c r="G7" s="128">
        <f t="shared" ref="G7:G65" si="2">I7+K7</f>
        <v>40244</v>
      </c>
      <c r="H7" s="117">
        <f t="shared" ref="H7:H12" si="3">G7/G20-1</f>
        <v>5.4363488695014173E-2</v>
      </c>
      <c r="I7" s="128">
        <v>35752</v>
      </c>
      <c r="J7" s="117">
        <f t="shared" ref="J7:J12" si="4">I7/I20-1</f>
        <v>0.1399056242826171</v>
      </c>
      <c r="K7" s="116">
        <v>4492</v>
      </c>
      <c r="L7" s="158">
        <f t="shared" ref="L7:L12" si="5">K7/K20-1</f>
        <v>-0.33989713445995595</v>
      </c>
      <c r="M7" s="116">
        <v>58949</v>
      </c>
      <c r="N7" s="158">
        <f t="shared" ref="N7:N12" si="6">M7/M20-1</f>
        <v>5.1271534044298628E-2</v>
      </c>
      <c r="O7" s="128">
        <v>54865</v>
      </c>
      <c r="P7" s="117">
        <f t="shared" ref="P7:P12" si="7">O7/O20-1</f>
        <v>1.350352828167134E-2</v>
      </c>
      <c r="Q7" s="116">
        <v>113814</v>
      </c>
      <c r="R7" s="158">
        <f t="shared" ref="R7:R12" si="8">Q7/Q20-1</f>
        <v>3.2719947735191601E-2</v>
      </c>
    </row>
    <row r="8" spans="2:20" x14ac:dyDescent="0.25">
      <c r="B8" s="58" t="s">
        <v>93</v>
      </c>
      <c r="C8" s="128">
        <v>1721</v>
      </c>
      <c r="D8" s="117">
        <f t="shared" si="0"/>
        <v>0.29691032403918616</v>
      </c>
      <c r="E8" s="116">
        <v>15945</v>
      </c>
      <c r="F8" s="158">
        <f t="shared" si="1"/>
        <v>8.9437004646078178E-2</v>
      </c>
      <c r="G8" s="128">
        <f t="shared" si="2"/>
        <v>40596</v>
      </c>
      <c r="H8" s="117">
        <f t="shared" si="3"/>
        <v>3.6140888208269439E-2</v>
      </c>
      <c r="I8" s="128">
        <v>36053</v>
      </c>
      <c r="J8" s="117">
        <f t="shared" si="4"/>
        <v>0.11733349862088205</v>
      </c>
      <c r="K8" s="116">
        <v>4543</v>
      </c>
      <c r="L8" s="158">
        <f t="shared" si="5"/>
        <v>-0.34283234485751479</v>
      </c>
      <c r="M8" s="116">
        <v>58262</v>
      </c>
      <c r="N8" s="158">
        <f t="shared" si="6"/>
        <v>5.6562029632047484E-2</v>
      </c>
      <c r="O8" s="128">
        <v>53136</v>
      </c>
      <c r="P8" s="117">
        <f t="shared" si="7"/>
        <v>4.6066619418851928E-2</v>
      </c>
      <c r="Q8" s="116">
        <v>111398</v>
      </c>
      <c r="R8" s="158">
        <f t="shared" si="8"/>
        <v>5.1529653857408597E-2</v>
      </c>
    </row>
    <row r="9" spans="2:20" x14ac:dyDescent="0.25">
      <c r="B9" s="58" t="s">
        <v>94</v>
      </c>
      <c r="C9" s="128">
        <v>1853</v>
      </c>
      <c r="D9" s="117">
        <f t="shared" si="0"/>
        <v>0.43310131477184832</v>
      </c>
      <c r="E9" s="116">
        <v>20358</v>
      </c>
      <c r="F9" s="158">
        <f t="shared" si="1"/>
        <v>0.29512055474266807</v>
      </c>
      <c r="G9" s="128">
        <f t="shared" si="2"/>
        <v>45223</v>
      </c>
      <c r="H9" s="117">
        <f t="shared" si="3"/>
        <v>0.1763344084902716</v>
      </c>
      <c r="I9" s="128">
        <v>38467</v>
      </c>
      <c r="J9" s="117">
        <f t="shared" si="4"/>
        <v>0.26995708154506448</v>
      </c>
      <c r="K9" s="116">
        <v>6756</v>
      </c>
      <c r="L9" s="158">
        <f t="shared" si="5"/>
        <v>-0.17144959529065484</v>
      </c>
      <c r="M9" s="116">
        <v>67434</v>
      </c>
      <c r="N9" s="158">
        <f t="shared" si="6"/>
        <v>0.21599105597230239</v>
      </c>
      <c r="O9" s="128">
        <v>63956</v>
      </c>
      <c r="P9" s="117">
        <f t="shared" si="7"/>
        <v>0.16586761944692574</v>
      </c>
      <c r="Q9" s="116">
        <v>131390</v>
      </c>
      <c r="R9" s="158">
        <f t="shared" si="8"/>
        <v>0.19106542293292716</v>
      </c>
    </row>
    <row r="10" spans="2:20" x14ac:dyDescent="0.25">
      <c r="B10" s="58" t="s">
        <v>95</v>
      </c>
      <c r="C10" s="128">
        <v>1932</v>
      </c>
      <c r="D10" s="117">
        <f t="shared" si="0"/>
        <v>2.9302077783697422E-2</v>
      </c>
      <c r="E10" s="116">
        <v>16891</v>
      </c>
      <c r="F10" s="158">
        <f t="shared" si="1"/>
        <v>-9.5335011515183976E-2</v>
      </c>
      <c r="G10" s="128">
        <f t="shared" si="2"/>
        <v>44568</v>
      </c>
      <c r="H10" s="117">
        <f t="shared" si="3"/>
        <v>8.8279234007877516E-3</v>
      </c>
      <c r="I10" s="128">
        <v>37340</v>
      </c>
      <c r="J10" s="117">
        <f t="shared" si="4"/>
        <v>5.3998362830609326E-2</v>
      </c>
      <c r="K10" s="116">
        <v>7228</v>
      </c>
      <c r="L10" s="158">
        <f t="shared" si="5"/>
        <v>-0.17403725288538452</v>
      </c>
      <c r="M10" s="116">
        <v>63391</v>
      </c>
      <c r="N10" s="158">
        <f t="shared" si="6"/>
        <v>-2.0625405555727228E-2</v>
      </c>
      <c r="O10" s="128">
        <v>64894</v>
      </c>
      <c r="P10" s="117">
        <f t="shared" si="7"/>
        <v>-7.3009070780658547E-2</v>
      </c>
      <c r="Q10" s="116">
        <v>128285</v>
      </c>
      <c r="R10" s="158">
        <f t="shared" si="8"/>
        <v>-4.7843480713421593E-2</v>
      </c>
    </row>
    <row r="11" spans="2:20" x14ac:dyDescent="0.25">
      <c r="B11" s="58" t="s">
        <v>96</v>
      </c>
      <c r="C11" s="128">
        <v>1571</v>
      </c>
      <c r="D11" s="117">
        <f t="shared" si="0"/>
        <v>9.5536959553695899E-2</v>
      </c>
      <c r="E11" s="116">
        <v>14372</v>
      </c>
      <c r="F11" s="158">
        <f t="shared" si="1"/>
        <v>-2.5296710749406537E-2</v>
      </c>
      <c r="G11" s="128">
        <f t="shared" si="2"/>
        <v>41204</v>
      </c>
      <c r="H11" s="117">
        <f t="shared" si="3"/>
        <v>0.1883940932164283</v>
      </c>
      <c r="I11" s="128">
        <v>32872</v>
      </c>
      <c r="J11" s="117">
        <f t="shared" si="4"/>
        <v>0.22155332590115195</v>
      </c>
      <c r="K11" s="116">
        <v>8332</v>
      </c>
      <c r="L11" s="158">
        <f t="shared" si="5"/>
        <v>7.3434681783045574E-2</v>
      </c>
      <c r="M11" s="116">
        <v>57147</v>
      </c>
      <c r="N11" s="158">
        <f t="shared" si="6"/>
        <v>0.12381270771469577</v>
      </c>
      <c r="O11" s="128">
        <v>57826</v>
      </c>
      <c r="P11" s="117">
        <f t="shared" si="7"/>
        <v>4.1140778884067641E-2</v>
      </c>
      <c r="Q11" s="116">
        <v>114973</v>
      </c>
      <c r="R11" s="158">
        <f t="shared" si="8"/>
        <v>8.0654560493270244E-2</v>
      </c>
    </row>
    <row r="12" spans="2:20" x14ac:dyDescent="0.25">
      <c r="B12" s="58" t="s">
        <v>97</v>
      </c>
      <c r="C12" s="128">
        <v>1580</v>
      </c>
      <c r="D12" s="117">
        <f t="shared" si="0"/>
        <v>8.5910652920962116E-2</v>
      </c>
      <c r="E12" s="116">
        <v>14755</v>
      </c>
      <c r="F12" s="158">
        <f t="shared" si="1"/>
        <v>-4.677304735448029E-2</v>
      </c>
      <c r="G12" s="128">
        <f t="shared" si="2"/>
        <v>37987</v>
      </c>
      <c r="H12" s="117">
        <f t="shared" si="3"/>
        <v>3.7782755982952665E-2</v>
      </c>
      <c r="I12" s="128">
        <v>32874</v>
      </c>
      <c r="J12" s="117">
        <f t="shared" si="4"/>
        <v>0.12825616913203142</v>
      </c>
      <c r="K12" s="116">
        <v>5113</v>
      </c>
      <c r="L12" s="158">
        <f t="shared" si="5"/>
        <v>-0.31525378331324494</v>
      </c>
      <c r="M12" s="116">
        <v>54322</v>
      </c>
      <c r="N12" s="158">
        <f t="shared" si="6"/>
        <v>1.4643804400612748E-2</v>
      </c>
      <c r="O12" s="128">
        <v>57936</v>
      </c>
      <c r="P12" s="117">
        <f t="shared" si="7"/>
        <v>4.8824200293271058E-2</v>
      </c>
      <c r="Q12" s="116">
        <v>112258</v>
      </c>
      <c r="R12" s="158">
        <f t="shared" si="8"/>
        <v>3.2001250264302117E-2</v>
      </c>
    </row>
    <row r="13" spans="2:20" ht="30" customHeight="1" x14ac:dyDescent="0.25">
      <c r="B13" s="119" t="str">
        <f>actualizaciones!$A$2</f>
        <v xml:space="preserve">I semestre 2014 </v>
      </c>
      <c r="C13" s="120">
        <v>9960</v>
      </c>
      <c r="D13" s="121">
        <v>0.13789557865874547</v>
      </c>
      <c r="E13" s="120">
        <v>99723</v>
      </c>
      <c r="F13" s="121">
        <v>4.1080302334321583E-2</v>
      </c>
      <c r="G13" s="120">
        <f t="shared" si="2"/>
        <v>249822</v>
      </c>
      <c r="H13" s="121">
        <v>8.0325366383131369E-2</v>
      </c>
      <c r="I13" s="120">
        <v>213358</v>
      </c>
      <c r="J13" s="121">
        <v>0.15082931039132652</v>
      </c>
      <c r="K13" s="120">
        <v>36464</v>
      </c>
      <c r="L13" s="121">
        <v>-0.20474570356800137</v>
      </c>
      <c r="M13" s="120">
        <v>359505</v>
      </c>
      <c r="N13" s="121">
        <v>7.0630874242081365E-2</v>
      </c>
      <c r="O13" s="120">
        <v>352613</v>
      </c>
      <c r="P13" s="121">
        <v>3.5355225914050381E-2</v>
      </c>
      <c r="Q13" s="120">
        <v>712118</v>
      </c>
      <c r="R13" s="121">
        <v>5.2868294990833231E-2</v>
      </c>
      <c r="T13" s="76" t="s">
        <v>175</v>
      </c>
    </row>
    <row r="14" spans="2:20" outlineLevel="1" x14ac:dyDescent="0.25">
      <c r="B14" s="58" t="s">
        <v>86</v>
      </c>
      <c r="C14" s="128">
        <v>1695</v>
      </c>
      <c r="D14" s="117">
        <f>C14/C27-1</f>
        <v>0.41959798994974884</v>
      </c>
      <c r="E14" s="116">
        <v>15025</v>
      </c>
      <c r="F14" s="158">
        <f>E14/E27-1</f>
        <v>0.1247941308579128</v>
      </c>
      <c r="G14" s="128">
        <f t="shared" si="2"/>
        <v>39754</v>
      </c>
      <c r="H14" s="117">
        <f t="shared" ref="H14:J29" si="9">G14/G27-1</f>
        <v>9.6268924247856047E-2</v>
      </c>
      <c r="I14" s="128">
        <v>34807</v>
      </c>
      <c r="J14" s="117">
        <f t="shared" ref="J14:J26" si="10">I14/I27-1</f>
        <v>0.19521324084884273</v>
      </c>
      <c r="K14" s="116">
        <v>4947</v>
      </c>
      <c r="L14" s="158">
        <f t="shared" ref="L14:L77" si="11">K14/K27-1</f>
        <v>-0.30723988236941602</v>
      </c>
      <c r="M14" s="116">
        <v>56474</v>
      </c>
      <c r="N14" s="158">
        <f t="shared" ref="N14:N77" si="12">M14/M27-1</f>
        <v>0.11136475450162364</v>
      </c>
      <c r="O14" s="128">
        <v>65785</v>
      </c>
      <c r="P14" s="117">
        <f t="shared" ref="P14:P77" si="13">O14/O27-1</f>
        <v>0.12518386754695032</v>
      </c>
      <c r="Q14" s="116">
        <v>122259</v>
      </c>
      <c r="R14" s="158">
        <f t="shared" ref="R14:R77" si="14">Q14/Q27-1</f>
        <v>0.1187580640733521</v>
      </c>
    </row>
    <row r="15" spans="2:20" outlineLevel="1" x14ac:dyDescent="0.25">
      <c r="B15" s="58" t="s">
        <v>87</v>
      </c>
      <c r="C15" s="128">
        <v>1956</v>
      </c>
      <c r="D15" s="117">
        <f t="shared" ref="D15:D26" si="15">C15/C28-1</f>
        <v>0.11389521640091127</v>
      </c>
      <c r="E15" s="116">
        <v>16520</v>
      </c>
      <c r="F15" s="158">
        <f t="shared" ref="F15:F26" si="16">E15/E28-1</f>
        <v>1.4368168979491669E-2</v>
      </c>
      <c r="G15" s="128">
        <f t="shared" si="2"/>
        <v>42552</v>
      </c>
      <c r="H15" s="117">
        <f t="shared" si="9"/>
        <v>0.15161028416779421</v>
      </c>
      <c r="I15" s="128">
        <v>37174</v>
      </c>
      <c r="J15" s="117">
        <f t="shared" si="10"/>
        <v>0.27042821503024506</v>
      </c>
      <c r="K15" s="116">
        <v>5378</v>
      </c>
      <c r="L15" s="158">
        <f t="shared" si="11"/>
        <v>-0.30055924047340354</v>
      </c>
      <c r="M15" s="116">
        <v>61028</v>
      </c>
      <c r="N15" s="158">
        <f t="shared" si="12"/>
        <v>0.10976141984288623</v>
      </c>
      <c r="O15" s="128">
        <v>62833</v>
      </c>
      <c r="P15" s="117">
        <f t="shared" si="13"/>
        <v>5.9810751092145065E-2</v>
      </c>
      <c r="Q15" s="116">
        <v>123861</v>
      </c>
      <c r="R15" s="158">
        <f t="shared" si="14"/>
        <v>8.3847426036279593E-2</v>
      </c>
    </row>
    <row r="16" spans="2:20" outlineLevel="1" x14ac:dyDescent="0.25">
      <c r="B16" s="58" t="s">
        <v>88</v>
      </c>
      <c r="C16" s="128">
        <v>1520</v>
      </c>
      <c r="D16" s="117">
        <f t="shared" si="15"/>
        <v>0.17920868890612884</v>
      </c>
      <c r="E16" s="116">
        <v>18561</v>
      </c>
      <c r="F16" s="158">
        <f t="shared" si="16"/>
        <v>-3.9633673099808586E-2</v>
      </c>
      <c r="G16" s="128">
        <f t="shared" si="2"/>
        <v>40035</v>
      </c>
      <c r="H16" s="117">
        <f t="shared" si="9"/>
        <v>-5.381452070334658E-2</v>
      </c>
      <c r="I16" s="128">
        <v>38821</v>
      </c>
      <c r="J16" s="117">
        <f t="shared" si="10"/>
        <v>0.13293060176268012</v>
      </c>
      <c r="K16" s="116">
        <v>1214</v>
      </c>
      <c r="L16" s="158">
        <f t="shared" si="11"/>
        <v>-0.84911757394978871</v>
      </c>
      <c r="M16" s="116">
        <v>60116</v>
      </c>
      <c r="N16" s="158">
        <f t="shared" si="12"/>
        <v>-4.4685990338164228E-2</v>
      </c>
      <c r="O16" s="128">
        <v>63232</v>
      </c>
      <c r="P16" s="117">
        <f t="shared" si="13"/>
        <v>1.2359910342619296E-2</v>
      </c>
      <c r="Q16" s="116">
        <v>123348</v>
      </c>
      <c r="R16" s="158">
        <f t="shared" si="14"/>
        <v>-1.6269499473633875E-2</v>
      </c>
    </row>
    <row r="17" spans="2:18" outlineLevel="1" x14ac:dyDescent="0.25">
      <c r="B17" s="58" t="s">
        <v>89</v>
      </c>
      <c r="C17" s="128">
        <v>945</v>
      </c>
      <c r="D17" s="117">
        <f t="shared" si="15"/>
        <v>-0.17177914110429449</v>
      </c>
      <c r="E17" s="116">
        <v>15279</v>
      </c>
      <c r="F17" s="158">
        <f t="shared" si="16"/>
        <v>-8.6238861312122439E-2</v>
      </c>
      <c r="G17" s="128">
        <f t="shared" si="2"/>
        <v>39148</v>
      </c>
      <c r="H17" s="117">
        <f t="shared" si="9"/>
        <v>1.4065535552389541E-2</v>
      </c>
      <c r="I17" s="128">
        <v>34238</v>
      </c>
      <c r="J17" s="117">
        <f t="shared" si="10"/>
        <v>0.1067722644254081</v>
      </c>
      <c r="K17" s="116">
        <v>4910</v>
      </c>
      <c r="L17" s="158">
        <f t="shared" si="11"/>
        <v>-0.35984354628422421</v>
      </c>
      <c r="M17" s="116">
        <v>55372</v>
      </c>
      <c r="N17" s="158">
        <f t="shared" si="12"/>
        <v>-1.9391857190925621E-2</v>
      </c>
      <c r="O17" s="128">
        <v>58266</v>
      </c>
      <c r="P17" s="117">
        <f t="shared" si="13"/>
        <v>6.3908264251542946E-2</v>
      </c>
      <c r="Q17" s="116">
        <v>113638</v>
      </c>
      <c r="R17" s="158">
        <f t="shared" si="14"/>
        <v>2.162128145424469E-2</v>
      </c>
    </row>
    <row r="18" spans="2:18" outlineLevel="1" x14ac:dyDescent="0.25">
      <c r="B18" s="58" t="s">
        <v>90</v>
      </c>
      <c r="C18" s="128">
        <v>1612</v>
      </c>
      <c r="D18" s="117">
        <f t="shared" si="15"/>
        <v>0.14245216158752649</v>
      </c>
      <c r="E18" s="116">
        <v>17520</v>
      </c>
      <c r="F18" s="158">
        <f t="shared" si="16"/>
        <v>-7.3653042880558295E-2</v>
      </c>
      <c r="G18" s="128">
        <f t="shared" si="2"/>
        <v>45689</v>
      </c>
      <c r="H18" s="117">
        <f t="shared" si="9"/>
        <v>2.3040752351097149E-2</v>
      </c>
      <c r="I18" s="128">
        <v>40649</v>
      </c>
      <c r="J18" s="117">
        <f t="shared" si="10"/>
        <v>0.10396241275359164</v>
      </c>
      <c r="K18" s="116">
        <v>5040</v>
      </c>
      <c r="L18" s="158">
        <f t="shared" si="11"/>
        <v>-0.35706084959816298</v>
      </c>
      <c r="M18" s="116">
        <v>64821</v>
      </c>
      <c r="N18" s="158">
        <f t="shared" si="12"/>
        <v>-2.5083097377815999E-3</v>
      </c>
      <c r="O18" s="128">
        <v>69735</v>
      </c>
      <c r="P18" s="117">
        <f t="shared" si="13"/>
        <v>-1.4605438377937041E-3</v>
      </c>
      <c r="Q18" s="116">
        <v>134556</v>
      </c>
      <c r="R18" s="158">
        <f t="shared" si="14"/>
        <v>-1.9655691620741322E-3</v>
      </c>
    </row>
    <row r="19" spans="2:18" outlineLevel="1" x14ac:dyDescent="0.25">
      <c r="B19" s="58" t="s">
        <v>91</v>
      </c>
      <c r="C19" s="128">
        <v>1494</v>
      </c>
      <c r="D19" s="117">
        <f t="shared" si="15"/>
        <v>0.18477398889770025</v>
      </c>
      <c r="E19" s="116">
        <v>18166</v>
      </c>
      <c r="F19" s="158">
        <f t="shared" si="16"/>
        <v>5.6900162904351959E-2</v>
      </c>
      <c r="G19" s="128">
        <f t="shared" si="2"/>
        <v>43335</v>
      </c>
      <c r="H19" s="117">
        <f t="shared" si="9"/>
        <v>-4.4853427374917376E-2</v>
      </c>
      <c r="I19" s="128">
        <v>38129</v>
      </c>
      <c r="J19" s="117">
        <f t="shared" si="10"/>
        <v>3.1070849107625698E-2</v>
      </c>
      <c r="K19" s="116">
        <v>5206</v>
      </c>
      <c r="L19" s="158">
        <f t="shared" si="11"/>
        <v>-0.37949940405244342</v>
      </c>
      <c r="M19" s="116">
        <v>62995</v>
      </c>
      <c r="N19" s="158">
        <f t="shared" si="12"/>
        <v>-1.291151537943247E-2</v>
      </c>
      <c r="O19" s="128">
        <v>63196</v>
      </c>
      <c r="P19" s="117">
        <f t="shared" si="13"/>
        <v>-2.7349822233850962E-2</v>
      </c>
      <c r="Q19" s="116">
        <v>126191</v>
      </c>
      <c r="R19" s="158">
        <f t="shared" si="14"/>
        <v>-2.0195353748680089E-2</v>
      </c>
    </row>
    <row r="20" spans="2:18" outlineLevel="1" x14ac:dyDescent="0.25">
      <c r="B20" s="58" t="s">
        <v>92</v>
      </c>
      <c r="C20" s="128">
        <v>1367</v>
      </c>
      <c r="D20" s="117">
        <f t="shared" si="15"/>
        <v>0.21511111111111103</v>
      </c>
      <c r="E20" s="116">
        <v>16538</v>
      </c>
      <c r="F20" s="158">
        <f t="shared" si="16"/>
        <v>5.9992308678374462E-2</v>
      </c>
      <c r="G20" s="128">
        <f t="shared" si="2"/>
        <v>38169</v>
      </c>
      <c r="H20" s="117">
        <f t="shared" si="9"/>
        <v>-3.3475981869286686E-2</v>
      </c>
      <c r="I20" s="128">
        <v>31364</v>
      </c>
      <c r="J20" s="117">
        <f t="shared" si="10"/>
        <v>-2.7231561317536124E-2</v>
      </c>
      <c r="K20" s="116">
        <v>6805</v>
      </c>
      <c r="L20" s="158">
        <f t="shared" si="11"/>
        <v>-6.1249827562422365E-2</v>
      </c>
      <c r="M20" s="116">
        <v>56074</v>
      </c>
      <c r="N20" s="158">
        <f t="shared" si="12"/>
        <v>-2.5614571845316014E-3</v>
      </c>
      <c r="O20" s="128">
        <v>54134</v>
      </c>
      <c r="P20" s="117">
        <f t="shared" si="13"/>
        <v>-6.4364478550935078E-2</v>
      </c>
      <c r="Q20" s="116">
        <v>110208</v>
      </c>
      <c r="R20" s="158">
        <f t="shared" si="14"/>
        <v>-3.3907219748238071E-2</v>
      </c>
    </row>
    <row r="21" spans="2:18" outlineLevel="1" x14ac:dyDescent="0.25">
      <c r="B21" s="58" t="s">
        <v>93</v>
      </c>
      <c r="C21" s="128">
        <v>1327</v>
      </c>
      <c r="D21" s="117">
        <f t="shared" si="15"/>
        <v>0.1954954954954955</v>
      </c>
      <c r="E21" s="116">
        <v>14636</v>
      </c>
      <c r="F21" s="158">
        <f t="shared" si="16"/>
        <v>0.24107521411006538</v>
      </c>
      <c r="G21" s="128">
        <f t="shared" si="2"/>
        <v>39180</v>
      </c>
      <c r="H21" s="117">
        <f t="shared" si="9"/>
        <v>5.0205055351542516E-2</v>
      </c>
      <c r="I21" s="128">
        <v>32267</v>
      </c>
      <c r="J21" s="117">
        <f t="shared" si="10"/>
        <v>4.1139648941662443E-2</v>
      </c>
      <c r="K21" s="116">
        <v>6913</v>
      </c>
      <c r="L21" s="158">
        <f t="shared" si="11"/>
        <v>9.4695170229611936E-2</v>
      </c>
      <c r="M21" s="116">
        <v>55143</v>
      </c>
      <c r="N21" s="158">
        <f t="shared" si="12"/>
        <v>9.8247361083449558E-2</v>
      </c>
      <c r="O21" s="128">
        <v>50796</v>
      </c>
      <c r="P21" s="117">
        <f t="shared" si="13"/>
        <v>8.7057010785824396E-2</v>
      </c>
      <c r="Q21" s="116">
        <v>105939</v>
      </c>
      <c r="R21" s="158">
        <f t="shared" si="14"/>
        <v>9.2853163877942624E-2</v>
      </c>
    </row>
    <row r="22" spans="2:18" outlineLevel="1" x14ac:dyDescent="0.25">
      <c r="B22" s="58" t="s">
        <v>94</v>
      </c>
      <c r="C22" s="128">
        <v>1293</v>
      </c>
      <c r="D22" s="117">
        <f t="shared" si="15"/>
        <v>-0.30221262817053429</v>
      </c>
      <c r="E22" s="116">
        <v>15719</v>
      </c>
      <c r="F22" s="158">
        <f t="shared" si="16"/>
        <v>0.1100988700564971</v>
      </c>
      <c r="G22" s="128">
        <f t="shared" si="2"/>
        <v>38444</v>
      </c>
      <c r="H22" s="117">
        <f t="shared" si="9"/>
        <v>-6.3985196727697646E-2</v>
      </c>
      <c r="I22" s="128">
        <v>30290</v>
      </c>
      <c r="J22" s="117">
        <f t="shared" si="10"/>
        <v>-0.1040052061764184</v>
      </c>
      <c r="K22" s="116">
        <v>8154</v>
      </c>
      <c r="L22" s="158">
        <f t="shared" si="11"/>
        <v>0.12221304706853831</v>
      </c>
      <c r="M22" s="116">
        <v>55456</v>
      </c>
      <c r="N22" s="158">
        <f t="shared" si="12"/>
        <v>-2.8536393098011703E-2</v>
      </c>
      <c r="O22" s="128">
        <v>54857</v>
      </c>
      <c r="P22" s="117">
        <f t="shared" si="13"/>
        <v>-8.8042159160806599E-2</v>
      </c>
      <c r="Q22" s="116">
        <v>110313</v>
      </c>
      <c r="R22" s="158">
        <f t="shared" si="14"/>
        <v>-5.9067879015336278E-2</v>
      </c>
    </row>
    <row r="23" spans="2:18" outlineLevel="1" x14ac:dyDescent="0.25">
      <c r="B23" s="58" t="s">
        <v>95</v>
      </c>
      <c r="C23" s="128">
        <v>1877</v>
      </c>
      <c r="D23" s="117">
        <f t="shared" si="15"/>
        <v>-7.0792079207920744E-2</v>
      </c>
      <c r="E23" s="116">
        <v>18671</v>
      </c>
      <c r="F23" s="158">
        <f t="shared" si="16"/>
        <v>0.10257470178339445</v>
      </c>
      <c r="G23" s="128">
        <f t="shared" si="2"/>
        <v>44178</v>
      </c>
      <c r="H23" s="117">
        <f t="shared" si="9"/>
        <v>0.10583229036295361</v>
      </c>
      <c r="I23" s="128">
        <v>35427</v>
      </c>
      <c r="J23" s="117">
        <f t="shared" si="10"/>
        <v>7.8743034621357344E-2</v>
      </c>
      <c r="K23" s="116">
        <v>8751</v>
      </c>
      <c r="L23" s="158">
        <f t="shared" si="11"/>
        <v>0.23097482064988051</v>
      </c>
      <c r="M23" s="116">
        <v>64726</v>
      </c>
      <c r="N23" s="158">
        <f t="shared" si="12"/>
        <v>9.8838788537281008E-2</v>
      </c>
      <c r="O23" s="128">
        <v>70005</v>
      </c>
      <c r="P23" s="117">
        <f t="shared" si="13"/>
        <v>5.8948992557632973E-2</v>
      </c>
      <c r="Q23" s="116">
        <v>134731</v>
      </c>
      <c r="R23" s="158">
        <f t="shared" si="14"/>
        <v>7.7744536524493757E-2</v>
      </c>
    </row>
    <row r="24" spans="2:18" outlineLevel="1" x14ac:dyDescent="0.25">
      <c r="B24" s="58" t="s">
        <v>96</v>
      </c>
      <c r="C24" s="128">
        <v>1434</v>
      </c>
      <c r="D24" s="117">
        <f t="shared" si="15"/>
        <v>-5.0331125827814516E-2</v>
      </c>
      <c r="E24" s="116">
        <v>14745</v>
      </c>
      <c r="F24" s="158">
        <f t="shared" si="16"/>
        <v>-4.215928283746917E-2</v>
      </c>
      <c r="G24" s="128">
        <f t="shared" si="2"/>
        <v>34672</v>
      </c>
      <c r="H24" s="117">
        <f t="shared" si="9"/>
        <v>-7.2445157838416319E-2</v>
      </c>
      <c r="I24" s="128">
        <v>26910</v>
      </c>
      <c r="J24" s="117">
        <f t="shared" si="10"/>
        <v>-0.11047203490678303</v>
      </c>
      <c r="K24" s="116">
        <v>7762</v>
      </c>
      <c r="L24" s="158">
        <f t="shared" si="11"/>
        <v>8.894500561167229E-2</v>
      </c>
      <c r="M24" s="116">
        <v>50851</v>
      </c>
      <c r="N24" s="158">
        <f t="shared" si="12"/>
        <v>-6.3241470783287901E-2</v>
      </c>
      <c r="O24" s="128">
        <v>55541</v>
      </c>
      <c r="P24" s="117">
        <f t="shared" si="13"/>
        <v>-4.9947828466841093E-2</v>
      </c>
      <c r="Q24" s="116">
        <v>106392</v>
      </c>
      <c r="R24" s="158">
        <f t="shared" si="14"/>
        <v>-5.6348396824692837E-2</v>
      </c>
    </row>
    <row r="25" spans="2:18" outlineLevel="1" x14ac:dyDescent="0.25">
      <c r="B25" s="58" t="s">
        <v>97</v>
      </c>
      <c r="C25" s="128">
        <v>1455</v>
      </c>
      <c r="D25" s="117">
        <f t="shared" si="15"/>
        <v>0.29218472468916512</v>
      </c>
      <c r="E25" s="116">
        <v>15479</v>
      </c>
      <c r="F25" s="158">
        <f t="shared" si="16"/>
        <v>1.8690358670615304E-2</v>
      </c>
      <c r="G25" s="128">
        <f t="shared" si="2"/>
        <v>36604</v>
      </c>
      <c r="H25" s="117">
        <f t="shared" si="9"/>
        <v>-4.1353481916035939E-2</v>
      </c>
      <c r="I25" s="128">
        <v>29137</v>
      </c>
      <c r="J25" s="117">
        <f t="shared" si="10"/>
        <v>-5.3993506493506538E-2</v>
      </c>
      <c r="K25" s="116">
        <v>7467</v>
      </c>
      <c r="L25" s="158">
        <f t="shared" si="11"/>
        <v>1.1377488825680571E-2</v>
      </c>
      <c r="M25" s="116">
        <v>53538</v>
      </c>
      <c r="N25" s="158">
        <f t="shared" si="12"/>
        <v>-1.7723469837076178E-2</v>
      </c>
      <c r="O25" s="128">
        <v>55239</v>
      </c>
      <c r="P25" s="117">
        <f t="shared" si="13"/>
        <v>-4.7225623954326723E-2</v>
      </c>
      <c r="Q25" s="116">
        <v>108777</v>
      </c>
      <c r="R25" s="158">
        <f t="shared" si="14"/>
        <v>-3.2930005956561592E-2</v>
      </c>
    </row>
    <row r="26" spans="2:18" x14ac:dyDescent="0.25">
      <c r="B26" s="159">
        <v>2013</v>
      </c>
      <c r="C26" s="124">
        <v>17975</v>
      </c>
      <c r="D26" s="125">
        <f t="shared" si="15"/>
        <v>7.0195284591569429E-2</v>
      </c>
      <c r="E26" s="124">
        <v>196859</v>
      </c>
      <c r="F26" s="125">
        <f t="shared" si="16"/>
        <v>3.1371973741427528E-2</v>
      </c>
      <c r="G26" s="124">
        <f t="shared" si="2"/>
        <v>481760</v>
      </c>
      <c r="H26" s="125">
        <f t="shared" si="9"/>
        <v>8.8306183945738859E-3</v>
      </c>
      <c r="I26" s="124">
        <v>409213</v>
      </c>
      <c r="J26" s="125">
        <f t="shared" si="10"/>
        <v>5.3808991599668232E-2</v>
      </c>
      <c r="K26" s="124">
        <v>72547</v>
      </c>
      <c r="L26" s="125">
        <f t="shared" si="11"/>
        <v>-0.18692070608013445</v>
      </c>
      <c r="M26" s="124">
        <v>696594</v>
      </c>
      <c r="N26" s="125">
        <f t="shared" si="12"/>
        <v>1.661388479444259E-2</v>
      </c>
      <c r="O26" s="124">
        <v>723619</v>
      </c>
      <c r="P26" s="125">
        <f t="shared" si="13"/>
        <v>9.1273703969185771E-3</v>
      </c>
      <c r="Q26" s="124">
        <v>1420213</v>
      </c>
      <c r="R26" s="125">
        <f t="shared" si="14"/>
        <v>1.2785569827509891E-2</v>
      </c>
    </row>
    <row r="27" spans="2:18" hidden="1" outlineLevel="1" x14ac:dyDescent="0.25">
      <c r="B27" s="58" t="s">
        <v>86</v>
      </c>
      <c r="C27" s="128">
        <v>1194</v>
      </c>
      <c r="D27" s="117">
        <f>C27/C40-1</f>
        <v>-0.38516992790937177</v>
      </c>
      <c r="E27" s="116">
        <v>13358</v>
      </c>
      <c r="F27" s="158">
        <f>E27/E40-1</f>
        <v>-5.080650891778582E-2</v>
      </c>
      <c r="G27" s="128">
        <f t="shared" si="2"/>
        <v>36263</v>
      </c>
      <c r="H27" s="117">
        <f t="shared" si="9"/>
        <v>3.0901751193995963E-2</v>
      </c>
      <c r="I27" s="128">
        <v>29122</v>
      </c>
      <c r="J27" s="117">
        <f t="shared" si="9"/>
        <v>-1.4717325844977536E-2</v>
      </c>
      <c r="K27" s="116">
        <v>7141</v>
      </c>
      <c r="L27" s="158">
        <f t="shared" si="11"/>
        <v>0.27086670226018872</v>
      </c>
      <c r="M27" s="116">
        <v>50815</v>
      </c>
      <c r="N27" s="158">
        <f t="shared" si="12"/>
        <v>-7.3450411205094879E-3</v>
      </c>
      <c r="O27" s="128">
        <v>58466</v>
      </c>
      <c r="P27" s="117">
        <f t="shared" si="13"/>
        <v>-0.12215849373892673</v>
      </c>
      <c r="Q27" s="116">
        <v>109281</v>
      </c>
      <c r="R27" s="158">
        <f t="shared" si="14"/>
        <v>-7.2262358544225913E-2</v>
      </c>
    </row>
    <row r="28" spans="2:18" hidden="1" outlineLevel="1" x14ac:dyDescent="0.25">
      <c r="B28" s="58" t="s">
        <v>87</v>
      </c>
      <c r="C28" s="128">
        <v>1756</v>
      </c>
      <c r="D28" s="117">
        <f t="shared" ref="D28:D39" si="17">C28/C41-1</f>
        <v>-0.15291847563917027</v>
      </c>
      <c r="E28" s="116">
        <v>16286</v>
      </c>
      <c r="F28" s="158">
        <f t="shared" ref="F28:F39" si="18">E28/E41-1</f>
        <v>-3.1287175826790414E-2</v>
      </c>
      <c r="G28" s="128">
        <f t="shared" si="2"/>
        <v>36950</v>
      </c>
      <c r="H28" s="117">
        <f t="shared" si="9"/>
        <v>-4.7754039636110579E-2</v>
      </c>
      <c r="I28" s="128">
        <v>29261</v>
      </c>
      <c r="J28" s="117">
        <f t="shared" si="9"/>
        <v>-8.4277398760718492E-2</v>
      </c>
      <c r="K28" s="116">
        <v>7689</v>
      </c>
      <c r="L28" s="158">
        <f t="shared" si="11"/>
        <v>0.12264564169951808</v>
      </c>
      <c r="M28" s="116">
        <v>54992</v>
      </c>
      <c r="N28" s="158">
        <f t="shared" si="12"/>
        <v>-4.6734156150325945E-2</v>
      </c>
      <c r="O28" s="128">
        <v>59287</v>
      </c>
      <c r="P28" s="117">
        <f t="shared" si="13"/>
        <v>-0.1006628945891419</v>
      </c>
      <c r="Q28" s="116">
        <v>114279</v>
      </c>
      <c r="R28" s="158">
        <f t="shared" si="14"/>
        <v>-7.5494899321257858E-2</v>
      </c>
    </row>
    <row r="29" spans="2:18" hidden="1" outlineLevel="1" x14ac:dyDescent="0.25">
      <c r="B29" s="58" t="s">
        <v>88</v>
      </c>
      <c r="C29" s="128">
        <v>1289</v>
      </c>
      <c r="D29" s="117">
        <f t="shared" si="17"/>
        <v>-0.18572331017056221</v>
      </c>
      <c r="E29" s="116">
        <v>19327</v>
      </c>
      <c r="F29" s="158">
        <f t="shared" si="18"/>
        <v>-1.3434609621247873E-3</v>
      </c>
      <c r="G29" s="128">
        <f t="shared" si="2"/>
        <v>42312</v>
      </c>
      <c r="H29" s="117">
        <f t="shared" si="9"/>
        <v>-3.3906431947393623E-2</v>
      </c>
      <c r="I29" s="128">
        <v>34266</v>
      </c>
      <c r="J29" s="117">
        <f t="shared" si="9"/>
        <v>-4.2768947118473566E-2</v>
      </c>
      <c r="K29" s="116">
        <v>8046</v>
      </c>
      <c r="L29" s="158">
        <f t="shared" si="11"/>
        <v>5.7499999999999218E-3</v>
      </c>
      <c r="M29" s="116">
        <v>62928</v>
      </c>
      <c r="N29" s="158">
        <f t="shared" si="12"/>
        <v>-2.7883768711476353E-2</v>
      </c>
      <c r="O29" s="128">
        <v>62460</v>
      </c>
      <c r="P29" s="117">
        <f t="shared" si="13"/>
        <v>-0.13974051731261883</v>
      </c>
      <c r="Q29" s="116">
        <v>125388</v>
      </c>
      <c r="R29" s="158">
        <f t="shared" si="14"/>
        <v>-8.7018254101165704E-2</v>
      </c>
    </row>
    <row r="30" spans="2:18" hidden="1" outlineLevel="1" x14ac:dyDescent="0.25">
      <c r="B30" s="58" t="s">
        <v>89</v>
      </c>
      <c r="C30" s="128">
        <v>1141</v>
      </c>
      <c r="D30" s="117">
        <f t="shared" si="17"/>
        <v>-0.19591261451726572</v>
      </c>
      <c r="E30" s="116">
        <v>16721</v>
      </c>
      <c r="F30" s="158">
        <f t="shared" si="18"/>
        <v>-2.3249021554997418E-2</v>
      </c>
      <c r="G30" s="128">
        <f t="shared" si="2"/>
        <v>38605</v>
      </c>
      <c r="H30" s="117">
        <f t="shared" ref="H30:J45" si="19">G30/G43-1</f>
        <v>-2.5150880028282141E-2</v>
      </c>
      <c r="I30" s="128">
        <v>30935</v>
      </c>
      <c r="J30" s="117">
        <f t="shared" si="19"/>
        <v>-2.7659908848027714E-2</v>
      </c>
      <c r="K30" s="116">
        <v>7670</v>
      </c>
      <c r="L30" s="158">
        <f t="shared" si="11"/>
        <v>-1.4898535833547388E-2</v>
      </c>
      <c r="M30" s="116">
        <v>56467</v>
      </c>
      <c r="N30" s="158">
        <f t="shared" si="12"/>
        <v>-2.8758664579714099E-2</v>
      </c>
      <c r="O30" s="128">
        <v>54766</v>
      </c>
      <c r="P30" s="117">
        <f t="shared" si="13"/>
        <v>-0.13232358439747771</v>
      </c>
      <c r="Q30" s="116">
        <v>111233</v>
      </c>
      <c r="R30" s="158">
        <f t="shared" si="14"/>
        <v>-8.2667392397964612E-2</v>
      </c>
    </row>
    <row r="31" spans="2:18" hidden="1" outlineLevel="1" x14ac:dyDescent="0.25">
      <c r="B31" s="58" t="s">
        <v>90</v>
      </c>
      <c r="C31" s="128">
        <v>1411</v>
      </c>
      <c r="D31" s="117">
        <f t="shared" si="17"/>
        <v>-0.22727272727272729</v>
      </c>
      <c r="E31" s="116">
        <v>18913</v>
      </c>
      <c r="F31" s="158">
        <f t="shared" si="18"/>
        <v>-3.9851761600162461E-2</v>
      </c>
      <c r="G31" s="128">
        <f t="shared" si="2"/>
        <v>44660</v>
      </c>
      <c r="H31" s="117">
        <f t="shared" si="19"/>
        <v>1.4607992366585609E-2</v>
      </c>
      <c r="I31" s="128">
        <v>36821</v>
      </c>
      <c r="J31" s="117">
        <f t="shared" si="19"/>
        <v>1.2985226553687834E-2</v>
      </c>
      <c r="K31" s="116">
        <v>7839</v>
      </c>
      <c r="L31" s="158">
        <f t="shared" si="11"/>
        <v>2.2300469483568008E-2</v>
      </c>
      <c r="M31" s="116">
        <v>64984</v>
      </c>
      <c r="N31" s="158">
        <f t="shared" si="12"/>
        <v>-8.4984971239376872E-3</v>
      </c>
      <c r="O31" s="128">
        <v>69837</v>
      </c>
      <c r="P31" s="117">
        <f t="shared" si="13"/>
        <v>-9.9887867812906816E-2</v>
      </c>
      <c r="Q31" s="116">
        <v>134821</v>
      </c>
      <c r="R31" s="158">
        <f t="shared" si="14"/>
        <v>-5.8038958135375296E-2</v>
      </c>
    </row>
    <row r="32" spans="2:18" hidden="1" outlineLevel="1" x14ac:dyDescent="0.25">
      <c r="B32" s="58" t="s">
        <v>91</v>
      </c>
      <c r="C32" s="128">
        <v>1261</v>
      </c>
      <c r="D32" s="117">
        <f t="shared" si="17"/>
        <v>-0.1720288903479974</v>
      </c>
      <c r="E32" s="116">
        <v>17188</v>
      </c>
      <c r="F32" s="158">
        <f t="shared" si="18"/>
        <v>-9.4558288995416961E-2</v>
      </c>
      <c r="G32" s="128">
        <f t="shared" si="2"/>
        <v>45370</v>
      </c>
      <c r="H32" s="117">
        <f t="shared" si="19"/>
        <v>3.6838978015448554E-2</v>
      </c>
      <c r="I32" s="128">
        <v>36980</v>
      </c>
      <c r="J32" s="117">
        <f t="shared" si="19"/>
        <v>5.1045929968167369E-2</v>
      </c>
      <c r="K32" s="116">
        <v>8390</v>
      </c>
      <c r="L32" s="158">
        <f t="shared" si="11"/>
        <v>-2.1460228598087272E-2</v>
      </c>
      <c r="M32" s="116">
        <v>63819</v>
      </c>
      <c r="N32" s="158">
        <f t="shared" si="12"/>
        <v>-6.9245611851114219E-3</v>
      </c>
      <c r="O32" s="128">
        <v>64973</v>
      </c>
      <c r="P32" s="117">
        <f t="shared" si="13"/>
        <v>-0.16719432944101931</v>
      </c>
      <c r="Q32" s="116">
        <v>128792</v>
      </c>
      <c r="R32" s="158">
        <f t="shared" si="14"/>
        <v>-9.4805349976455067E-2</v>
      </c>
    </row>
    <row r="33" spans="2:18" hidden="1" outlineLevel="1" x14ac:dyDescent="0.25">
      <c r="B33" s="58" t="s">
        <v>92</v>
      </c>
      <c r="C33" s="128">
        <v>1125</v>
      </c>
      <c r="D33" s="117">
        <f t="shared" si="17"/>
        <v>7.0409134157944919E-2</v>
      </c>
      <c r="E33" s="116">
        <v>15602</v>
      </c>
      <c r="F33" s="158">
        <f t="shared" si="18"/>
        <v>4.2287393947491481E-2</v>
      </c>
      <c r="G33" s="128">
        <f t="shared" si="2"/>
        <v>39491</v>
      </c>
      <c r="H33" s="117">
        <f t="shared" si="19"/>
        <v>4.9204282791785126E-2</v>
      </c>
      <c r="I33" s="128">
        <v>32242</v>
      </c>
      <c r="J33" s="117">
        <f t="shared" si="19"/>
        <v>4.7396290160153232E-2</v>
      </c>
      <c r="K33" s="116">
        <v>7249</v>
      </c>
      <c r="L33" s="158">
        <f t="shared" si="11"/>
        <v>5.7322053675612494E-2</v>
      </c>
      <c r="M33" s="116">
        <v>56218</v>
      </c>
      <c r="N33" s="158">
        <f t="shared" si="12"/>
        <v>4.7690042676904243E-2</v>
      </c>
      <c r="O33" s="128">
        <v>57858</v>
      </c>
      <c r="P33" s="117">
        <f t="shared" si="13"/>
        <v>-7.9954202843240174E-2</v>
      </c>
      <c r="Q33" s="116">
        <v>114076</v>
      </c>
      <c r="R33" s="158">
        <f t="shared" si="14"/>
        <v>-2.118495001930587E-2</v>
      </c>
    </row>
    <row r="34" spans="2:18" hidden="1" outlineLevel="1" x14ac:dyDescent="0.25">
      <c r="B34" s="58" t="s">
        <v>93</v>
      </c>
      <c r="C34" s="128">
        <v>1110</v>
      </c>
      <c r="D34" s="117">
        <f t="shared" si="17"/>
        <v>-7.4228523769808152E-2</v>
      </c>
      <c r="E34" s="116">
        <v>11793</v>
      </c>
      <c r="F34" s="158">
        <f t="shared" si="18"/>
        <v>-4.8107191863750121E-2</v>
      </c>
      <c r="G34" s="128">
        <f t="shared" si="2"/>
        <v>37307</v>
      </c>
      <c r="H34" s="117">
        <f t="shared" si="19"/>
        <v>-1.9796153125919425E-3</v>
      </c>
      <c r="I34" s="128">
        <v>30992</v>
      </c>
      <c r="J34" s="117">
        <f t="shared" si="19"/>
        <v>-1.2568077084206264E-3</v>
      </c>
      <c r="K34" s="116">
        <v>6315</v>
      </c>
      <c r="L34" s="158">
        <f t="shared" si="11"/>
        <v>-5.5118110236220819E-3</v>
      </c>
      <c r="M34" s="116">
        <v>50210</v>
      </c>
      <c r="N34" s="158">
        <f t="shared" si="12"/>
        <v>-1.4891404579254086E-2</v>
      </c>
      <c r="O34" s="128">
        <v>46728</v>
      </c>
      <c r="P34" s="117">
        <f t="shared" si="13"/>
        <v>-8.62729761439186E-2</v>
      </c>
      <c r="Q34" s="116">
        <v>96938</v>
      </c>
      <c r="R34" s="158">
        <f t="shared" si="14"/>
        <v>-5.0641961041631989E-2</v>
      </c>
    </row>
    <row r="35" spans="2:18" hidden="1" outlineLevel="1" x14ac:dyDescent="0.25">
      <c r="B35" s="58" t="s">
        <v>94</v>
      </c>
      <c r="C35" s="128">
        <v>1853</v>
      </c>
      <c r="D35" s="117">
        <f t="shared" si="17"/>
        <v>-6.5557236510337846E-2</v>
      </c>
      <c r="E35" s="116">
        <v>14160</v>
      </c>
      <c r="F35" s="158">
        <f t="shared" si="18"/>
        <v>-0.25575528224534849</v>
      </c>
      <c r="G35" s="128">
        <f t="shared" si="2"/>
        <v>41072</v>
      </c>
      <c r="H35" s="117">
        <f t="shared" si="19"/>
        <v>-9.8527249182414733E-2</v>
      </c>
      <c r="I35" s="128">
        <v>33806</v>
      </c>
      <c r="J35" s="117">
        <f t="shared" si="19"/>
        <v>-9.7495862032142666E-2</v>
      </c>
      <c r="K35" s="116">
        <v>7266</v>
      </c>
      <c r="L35" s="158">
        <f t="shared" si="11"/>
        <v>-0.10329507589781561</v>
      </c>
      <c r="M35" s="116">
        <v>57085</v>
      </c>
      <c r="N35" s="158">
        <f t="shared" si="12"/>
        <v>-0.14248159831756047</v>
      </c>
      <c r="O35" s="128">
        <v>60153</v>
      </c>
      <c r="P35" s="117">
        <f t="shared" si="13"/>
        <v>-0.18719850824921969</v>
      </c>
      <c r="Q35" s="116">
        <v>117238</v>
      </c>
      <c r="R35" s="158">
        <f t="shared" si="14"/>
        <v>-0.16602289136914294</v>
      </c>
    </row>
    <row r="36" spans="2:18" hidden="1" outlineLevel="1" x14ac:dyDescent="0.25">
      <c r="B36" s="58" t="s">
        <v>95</v>
      </c>
      <c r="C36" s="128">
        <v>2020</v>
      </c>
      <c r="D36" s="117">
        <f t="shared" si="17"/>
        <v>6.1481870730425658E-2</v>
      </c>
      <c r="E36" s="116">
        <v>16934</v>
      </c>
      <c r="F36" s="158">
        <f t="shared" si="18"/>
        <v>-8.9814565976887972E-2</v>
      </c>
      <c r="G36" s="128">
        <f t="shared" si="2"/>
        <v>39950</v>
      </c>
      <c r="H36" s="117">
        <f t="shared" si="19"/>
        <v>-2.2726705127245062E-3</v>
      </c>
      <c r="I36" s="128">
        <v>32841</v>
      </c>
      <c r="J36" s="117">
        <f t="shared" si="19"/>
        <v>5.9115412888997021E-3</v>
      </c>
      <c r="K36" s="116">
        <v>7109</v>
      </c>
      <c r="L36" s="158">
        <f t="shared" si="11"/>
        <v>-3.8414716623833334E-2</v>
      </c>
      <c r="M36" s="116">
        <v>58904</v>
      </c>
      <c r="N36" s="158">
        <f t="shared" si="12"/>
        <v>-2.7168078746139468E-2</v>
      </c>
      <c r="O36" s="128">
        <v>66108</v>
      </c>
      <c r="P36" s="117">
        <f t="shared" si="13"/>
        <v>-6.5360308775501585E-2</v>
      </c>
      <c r="Q36" s="116">
        <v>125012</v>
      </c>
      <c r="R36" s="158">
        <f t="shared" si="14"/>
        <v>-4.7745277269957365E-2</v>
      </c>
    </row>
    <row r="37" spans="2:18" hidden="1" outlineLevel="1" x14ac:dyDescent="0.25">
      <c r="B37" s="58" t="s">
        <v>96</v>
      </c>
      <c r="C37" s="128">
        <v>1510</v>
      </c>
      <c r="D37" s="117">
        <f t="shared" si="17"/>
        <v>-0.12463768115942031</v>
      </c>
      <c r="E37" s="116">
        <v>15394</v>
      </c>
      <c r="F37" s="158">
        <f t="shared" si="18"/>
        <v>-5.2385349338257892E-2</v>
      </c>
      <c r="G37" s="128">
        <f t="shared" si="2"/>
        <v>37380</v>
      </c>
      <c r="H37" s="117">
        <f t="shared" si="19"/>
        <v>-7.7511148863877999E-3</v>
      </c>
      <c r="I37" s="128">
        <v>30252</v>
      </c>
      <c r="J37" s="117">
        <f t="shared" si="19"/>
        <v>3.0836566199143878E-3</v>
      </c>
      <c r="K37" s="116">
        <v>7128</v>
      </c>
      <c r="L37" s="158">
        <f t="shared" si="11"/>
        <v>-5.1244509516837455E-2</v>
      </c>
      <c r="M37" s="116">
        <v>54284</v>
      </c>
      <c r="N37" s="158">
        <f t="shared" si="12"/>
        <v>-2.4406024226303891E-2</v>
      </c>
      <c r="O37" s="128">
        <v>58461</v>
      </c>
      <c r="P37" s="117">
        <f t="shared" si="13"/>
        <v>-0.11834167822887132</v>
      </c>
      <c r="Q37" s="116">
        <v>112745</v>
      </c>
      <c r="R37" s="158">
        <f t="shared" si="14"/>
        <v>-7.5481754817548152E-2</v>
      </c>
    </row>
    <row r="38" spans="2:18" hidden="1" outlineLevel="1" x14ac:dyDescent="0.25">
      <c r="B38" s="58" t="s">
        <v>97</v>
      </c>
      <c r="C38" s="128">
        <v>1126</v>
      </c>
      <c r="D38" s="117">
        <f t="shared" si="17"/>
        <v>-0.36918767507002803</v>
      </c>
      <c r="E38" s="116">
        <v>15195</v>
      </c>
      <c r="F38" s="158">
        <f t="shared" si="18"/>
        <v>-9.4025757214404981E-2</v>
      </c>
      <c r="G38" s="128">
        <f t="shared" si="2"/>
        <v>38183</v>
      </c>
      <c r="H38" s="117">
        <f t="shared" si="19"/>
        <v>3.6536641783198043E-3</v>
      </c>
      <c r="I38" s="128">
        <v>30800</v>
      </c>
      <c r="J38" s="117">
        <f t="shared" si="19"/>
        <v>-5.4249547920434127E-3</v>
      </c>
      <c r="K38" s="116">
        <v>7383</v>
      </c>
      <c r="L38" s="158">
        <f t="shared" si="11"/>
        <v>4.3386093838326811E-2</v>
      </c>
      <c r="M38" s="116">
        <v>54504</v>
      </c>
      <c r="N38" s="158">
        <f t="shared" si="12"/>
        <v>-3.704881539195426E-2</v>
      </c>
      <c r="O38" s="128">
        <v>57977</v>
      </c>
      <c r="P38" s="117">
        <f t="shared" si="13"/>
        <v>-5.4039060842891895E-2</v>
      </c>
      <c r="Q38" s="116">
        <v>112481</v>
      </c>
      <c r="R38" s="158">
        <f t="shared" si="14"/>
        <v>-4.5881754177623191E-2</v>
      </c>
    </row>
    <row r="39" spans="2:18" collapsed="1" x14ac:dyDescent="0.25">
      <c r="B39" s="160">
        <v>2012</v>
      </c>
      <c r="C39" s="118">
        <v>16796</v>
      </c>
      <c r="D39" s="127">
        <f t="shared" si="17"/>
        <v>-0.16070357785328804</v>
      </c>
      <c r="E39" s="118">
        <v>190871</v>
      </c>
      <c r="F39" s="127">
        <f t="shared" si="18"/>
        <v>-6.4559604791123437E-2</v>
      </c>
      <c r="G39" s="118">
        <f t="shared" si="2"/>
        <v>477543</v>
      </c>
      <c r="H39" s="127">
        <f t="shared" si="19"/>
        <v>-8.1974703524475556E-3</v>
      </c>
      <c r="I39" s="118">
        <v>388318</v>
      </c>
      <c r="J39" s="127">
        <f t="shared" si="19"/>
        <v>-1.3677823130634037E-2</v>
      </c>
      <c r="K39" s="118">
        <v>89225</v>
      </c>
      <c r="L39" s="127">
        <f t="shared" si="11"/>
        <v>1.6380557485732528E-2</v>
      </c>
      <c r="M39" s="118">
        <v>685210</v>
      </c>
      <c r="N39" s="127">
        <f t="shared" si="12"/>
        <v>-2.8823067525008961E-2</v>
      </c>
      <c r="O39" s="118">
        <v>717074</v>
      </c>
      <c r="P39" s="127">
        <f t="shared" si="13"/>
        <v>-0.11495728289069307</v>
      </c>
      <c r="Q39" s="118">
        <v>1402284</v>
      </c>
      <c r="R39" s="127">
        <f t="shared" si="14"/>
        <v>-7.4864094579616847E-2</v>
      </c>
    </row>
    <row r="40" spans="2:18" hidden="1" outlineLevel="1" x14ac:dyDescent="0.25">
      <c r="B40" s="58" t="s">
        <v>86</v>
      </c>
      <c r="C40" s="128">
        <v>1942</v>
      </c>
      <c r="D40" s="117">
        <f>C40/C53-1</f>
        <v>0.10529311326124069</v>
      </c>
      <c r="E40" s="116">
        <v>14073</v>
      </c>
      <c r="F40" s="158">
        <f>E40/E53-1</f>
        <v>1.8159455939806168E-2</v>
      </c>
      <c r="G40" s="128">
        <f t="shared" si="2"/>
        <v>35176</v>
      </c>
      <c r="H40" s="117">
        <f t="shared" si="19"/>
        <v>-5.7676337432023383E-2</v>
      </c>
      <c r="I40" s="128">
        <v>29557</v>
      </c>
      <c r="J40" s="117">
        <f t="shared" si="19"/>
        <v>-4.608681620138777E-2</v>
      </c>
      <c r="K40" s="116">
        <v>5619</v>
      </c>
      <c r="L40" s="158">
        <f t="shared" si="11"/>
        <v>-0.11428121059268603</v>
      </c>
      <c r="M40" s="116">
        <v>51191</v>
      </c>
      <c r="N40" s="158">
        <f t="shared" si="12"/>
        <v>-3.2452559159295347E-2</v>
      </c>
      <c r="O40" s="128">
        <v>66602</v>
      </c>
      <c r="P40" s="117">
        <f t="shared" si="13"/>
        <v>3.0926877592718727E-2</v>
      </c>
      <c r="Q40" s="116">
        <v>117793</v>
      </c>
      <c r="R40" s="158">
        <f t="shared" si="14"/>
        <v>2.3912451494314535E-3</v>
      </c>
    </row>
    <row r="41" spans="2:18" hidden="1" outlineLevel="1" x14ac:dyDescent="0.25">
      <c r="B41" s="58" t="s">
        <v>87</v>
      </c>
      <c r="C41" s="128">
        <v>2073</v>
      </c>
      <c r="D41" s="117">
        <f t="shared" ref="D41:D52" si="20">C41/C54-1</f>
        <v>0.21441124780316345</v>
      </c>
      <c r="E41" s="116">
        <v>16812</v>
      </c>
      <c r="F41" s="158">
        <f t="shared" ref="F41:F52" si="21">E41/E54-1</f>
        <v>0.10919047304875629</v>
      </c>
      <c r="G41" s="128">
        <f t="shared" si="2"/>
        <v>38803</v>
      </c>
      <c r="H41" s="117">
        <f t="shared" si="19"/>
        <v>-3.6066671819046103E-4</v>
      </c>
      <c r="I41" s="128">
        <v>31954</v>
      </c>
      <c r="J41" s="117">
        <f t="shared" si="19"/>
        <v>5.7449202462108717E-2</v>
      </c>
      <c r="K41" s="116">
        <v>6849</v>
      </c>
      <c r="L41" s="158">
        <f t="shared" si="11"/>
        <v>-0.20351203628328873</v>
      </c>
      <c r="M41" s="116">
        <v>57688</v>
      </c>
      <c r="N41" s="158">
        <f t="shared" si="12"/>
        <v>3.6044611267757487E-2</v>
      </c>
      <c r="O41" s="128">
        <v>65923</v>
      </c>
      <c r="P41" s="117">
        <f t="shared" si="13"/>
        <v>1.6060171698956571E-2</v>
      </c>
      <c r="Q41" s="116">
        <v>123611</v>
      </c>
      <c r="R41" s="158">
        <f t="shared" si="14"/>
        <v>2.5289892337552411E-2</v>
      </c>
    </row>
    <row r="42" spans="2:18" hidden="1" outlineLevel="1" x14ac:dyDescent="0.25">
      <c r="B42" s="58" t="s">
        <v>88</v>
      </c>
      <c r="C42" s="128">
        <v>1583</v>
      </c>
      <c r="D42" s="117">
        <f t="shared" si="20"/>
        <v>0.23094867807153974</v>
      </c>
      <c r="E42" s="116">
        <v>19353</v>
      </c>
      <c r="F42" s="158">
        <f t="shared" si="21"/>
        <v>0.11256108077033633</v>
      </c>
      <c r="G42" s="128">
        <f t="shared" si="2"/>
        <v>43797</v>
      </c>
      <c r="H42" s="117">
        <f t="shared" si="19"/>
        <v>-3.846407165909238E-2</v>
      </c>
      <c r="I42" s="128">
        <v>35797</v>
      </c>
      <c r="J42" s="117">
        <f t="shared" si="19"/>
        <v>3.0485347458115042E-2</v>
      </c>
      <c r="K42" s="116">
        <v>8000</v>
      </c>
      <c r="L42" s="158">
        <f t="shared" si="11"/>
        <v>-0.26001294977337897</v>
      </c>
      <c r="M42" s="116">
        <v>64733</v>
      </c>
      <c r="N42" s="158">
        <f t="shared" si="12"/>
        <v>7.8312315117545772E-3</v>
      </c>
      <c r="O42" s="128">
        <v>72606</v>
      </c>
      <c r="P42" s="117">
        <f t="shared" si="13"/>
        <v>3.198021490704428E-2</v>
      </c>
      <c r="Q42" s="116">
        <v>137339</v>
      </c>
      <c r="R42" s="158">
        <f t="shared" si="14"/>
        <v>2.0455322247484808E-2</v>
      </c>
    </row>
    <row r="43" spans="2:18" hidden="1" outlineLevel="1" x14ac:dyDescent="0.25">
      <c r="B43" s="58" t="s">
        <v>89</v>
      </c>
      <c r="C43" s="128">
        <v>1419</v>
      </c>
      <c r="D43" s="117">
        <f t="shared" si="20"/>
        <v>0.54239130434782612</v>
      </c>
      <c r="E43" s="116">
        <v>17119</v>
      </c>
      <c r="F43" s="158">
        <f t="shared" si="21"/>
        <v>0.18774717269132024</v>
      </c>
      <c r="G43" s="128">
        <f t="shared" si="2"/>
        <v>39601</v>
      </c>
      <c r="H43" s="117">
        <f t="shared" si="19"/>
        <v>7.4187598329083615E-2</v>
      </c>
      <c r="I43" s="128">
        <v>31815</v>
      </c>
      <c r="J43" s="117">
        <f t="shared" si="19"/>
        <v>1.7233661593554217E-2</v>
      </c>
      <c r="K43" s="116">
        <v>7786</v>
      </c>
      <c r="L43" s="158">
        <f t="shared" si="11"/>
        <v>0.39284436493738828</v>
      </c>
      <c r="M43" s="116">
        <v>58139</v>
      </c>
      <c r="N43" s="158">
        <f t="shared" si="12"/>
        <v>0.11379528343454859</v>
      </c>
      <c r="O43" s="128">
        <v>63118</v>
      </c>
      <c r="P43" s="117">
        <f t="shared" si="13"/>
        <v>0.24199134199134198</v>
      </c>
      <c r="Q43" s="116">
        <v>121257</v>
      </c>
      <c r="R43" s="158">
        <f t="shared" si="14"/>
        <v>0.17703530416719238</v>
      </c>
    </row>
    <row r="44" spans="2:18" hidden="1" outlineLevel="1" x14ac:dyDescent="0.25">
      <c r="B44" s="58" t="s">
        <v>90</v>
      </c>
      <c r="C44" s="128">
        <v>1826</v>
      </c>
      <c r="D44" s="117">
        <f t="shared" si="20"/>
        <v>0.59336823734729505</v>
      </c>
      <c r="E44" s="116">
        <v>19698</v>
      </c>
      <c r="F44" s="158">
        <f t="shared" si="21"/>
        <v>9.8605688789737966E-2</v>
      </c>
      <c r="G44" s="128">
        <f t="shared" si="2"/>
        <v>44017</v>
      </c>
      <c r="H44" s="117">
        <f t="shared" si="19"/>
        <v>-3.4248979770942101E-2</v>
      </c>
      <c r="I44" s="128">
        <v>36349</v>
      </c>
      <c r="J44" s="117">
        <f t="shared" si="19"/>
        <v>-4.1151177820570317E-2</v>
      </c>
      <c r="K44" s="116">
        <v>7668</v>
      </c>
      <c r="L44" s="158">
        <f t="shared" si="11"/>
        <v>-1.3039509714429798E-4</v>
      </c>
      <c r="M44" s="116">
        <v>65541</v>
      </c>
      <c r="N44" s="158">
        <f t="shared" si="12"/>
        <v>1.3719182107835515E-2</v>
      </c>
      <c r="O44" s="128">
        <v>77587</v>
      </c>
      <c r="P44" s="117">
        <f t="shared" si="13"/>
        <v>5.2369584678403802E-2</v>
      </c>
      <c r="Q44" s="116">
        <v>143128</v>
      </c>
      <c r="R44" s="158">
        <f t="shared" si="14"/>
        <v>3.4311316664257907E-2</v>
      </c>
    </row>
    <row r="45" spans="2:18" hidden="1" outlineLevel="1" x14ac:dyDescent="0.25">
      <c r="B45" s="58" t="s">
        <v>91</v>
      </c>
      <c r="C45" s="128">
        <v>1523</v>
      </c>
      <c r="D45" s="117">
        <f t="shared" si="20"/>
        <v>0.71509009009009006</v>
      </c>
      <c r="E45" s="116">
        <v>18983</v>
      </c>
      <c r="F45" s="158">
        <f t="shared" si="21"/>
        <v>0.12551879520929687</v>
      </c>
      <c r="G45" s="128">
        <f t="shared" si="2"/>
        <v>43758</v>
      </c>
      <c r="H45" s="117">
        <f t="shared" si="19"/>
        <v>1.1231281198003318E-2</v>
      </c>
      <c r="I45" s="128">
        <v>35184</v>
      </c>
      <c r="J45" s="117">
        <f t="shared" si="19"/>
        <v>-2.0599042422892788E-2</v>
      </c>
      <c r="K45" s="116">
        <v>8574</v>
      </c>
      <c r="L45" s="158">
        <f t="shared" si="11"/>
        <v>0.1668481219379423</v>
      </c>
      <c r="M45" s="116">
        <v>64264</v>
      </c>
      <c r="N45" s="158">
        <f t="shared" si="12"/>
        <v>5.3059351751712391E-2</v>
      </c>
      <c r="O45" s="128">
        <v>78017</v>
      </c>
      <c r="P45" s="117">
        <f t="shared" si="13"/>
        <v>3.2243979888859409E-2</v>
      </c>
      <c r="Q45" s="116">
        <v>142281</v>
      </c>
      <c r="R45" s="158">
        <f t="shared" si="14"/>
        <v>4.1542831207999731E-2</v>
      </c>
    </row>
    <row r="46" spans="2:18" hidden="1" outlineLevel="1" x14ac:dyDescent="0.25">
      <c r="B46" s="58" t="s">
        <v>92</v>
      </c>
      <c r="C46" s="128">
        <v>1051</v>
      </c>
      <c r="D46" s="117">
        <f t="shared" si="20"/>
        <v>0.31869510664993728</v>
      </c>
      <c r="E46" s="116">
        <v>14969</v>
      </c>
      <c r="F46" s="158">
        <f t="shared" si="21"/>
        <v>0.27689158065341646</v>
      </c>
      <c r="G46" s="128">
        <f t="shared" si="2"/>
        <v>37639</v>
      </c>
      <c r="H46" s="117">
        <f t="shared" ref="H46:J61" si="22">G46/G59-1</f>
        <v>2.4525014970874892E-2</v>
      </c>
      <c r="I46" s="128">
        <v>30783</v>
      </c>
      <c r="J46" s="117">
        <f t="shared" si="22"/>
        <v>1.5437902028698769E-2</v>
      </c>
      <c r="K46" s="116">
        <v>6856</v>
      </c>
      <c r="L46" s="158">
        <f t="shared" si="11"/>
        <v>6.741398100576057E-2</v>
      </c>
      <c r="M46" s="116">
        <v>53659</v>
      </c>
      <c r="N46" s="158">
        <f t="shared" si="12"/>
        <v>8.934589305290519E-2</v>
      </c>
      <c r="O46" s="128">
        <v>62886</v>
      </c>
      <c r="P46" s="117">
        <f t="shared" si="13"/>
        <v>8.1760789912786125E-2</v>
      </c>
      <c r="Q46" s="116">
        <v>116545</v>
      </c>
      <c r="R46" s="158">
        <f t="shared" si="14"/>
        <v>8.5239917683977318E-2</v>
      </c>
    </row>
    <row r="47" spans="2:18" hidden="1" outlineLevel="1" x14ac:dyDescent="0.25">
      <c r="B47" s="58" t="s">
        <v>93</v>
      </c>
      <c r="C47" s="128">
        <v>1199</v>
      </c>
      <c r="D47" s="117">
        <f t="shared" si="20"/>
        <v>0.72022955523672882</v>
      </c>
      <c r="E47" s="116">
        <v>12389</v>
      </c>
      <c r="F47" s="158">
        <f t="shared" si="21"/>
        <v>-0.11177229710352743</v>
      </c>
      <c r="G47" s="128">
        <f t="shared" si="2"/>
        <v>37381</v>
      </c>
      <c r="H47" s="117">
        <f t="shared" si="22"/>
        <v>9.1926155284220323E-2</v>
      </c>
      <c r="I47" s="128">
        <v>31031</v>
      </c>
      <c r="J47" s="117">
        <f t="shared" si="22"/>
        <v>9.7199632274945102E-2</v>
      </c>
      <c r="K47" s="116">
        <v>6350</v>
      </c>
      <c r="L47" s="158">
        <f t="shared" si="11"/>
        <v>6.6868279569892497E-2</v>
      </c>
      <c r="M47" s="116">
        <v>50969</v>
      </c>
      <c r="N47" s="158">
        <f t="shared" si="12"/>
        <v>4.2758648908529207E-2</v>
      </c>
      <c r="O47" s="128">
        <v>51140</v>
      </c>
      <c r="P47" s="117">
        <f t="shared" si="13"/>
        <v>-3.1384358959789416E-2</v>
      </c>
      <c r="Q47" s="116">
        <v>102109</v>
      </c>
      <c r="R47" s="158">
        <f t="shared" si="14"/>
        <v>4.2586254376646426E-3</v>
      </c>
    </row>
    <row r="48" spans="2:18" hidden="1" outlineLevel="1" x14ac:dyDescent="0.25">
      <c r="B48" s="58" t="s">
        <v>94</v>
      </c>
      <c r="C48" s="128">
        <v>1983</v>
      </c>
      <c r="D48" s="117">
        <f t="shared" si="20"/>
        <v>0.5022727272727272</v>
      </c>
      <c r="E48" s="116">
        <v>19026</v>
      </c>
      <c r="F48" s="158">
        <f t="shared" si="21"/>
        <v>0.34042553191489366</v>
      </c>
      <c r="G48" s="128">
        <f t="shared" si="2"/>
        <v>45561</v>
      </c>
      <c r="H48" s="117">
        <f t="shared" si="22"/>
        <v>5.3945268222720832E-2</v>
      </c>
      <c r="I48" s="128">
        <v>37458</v>
      </c>
      <c r="J48" s="117">
        <f t="shared" si="22"/>
        <v>3.3837491720026591E-2</v>
      </c>
      <c r="K48" s="116">
        <v>8103</v>
      </c>
      <c r="L48" s="158">
        <f t="shared" si="11"/>
        <v>0.1580677433185651</v>
      </c>
      <c r="M48" s="116">
        <v>66570</v>
      </c>
      <c r="N48" s="158">
        <f t="shared" si="12"/>
        <v>0.13324140748684954</v>
      </c>
      <c r="O48" s="128">
        <v>74007</v>
      </c>
      <c r="P48" s="117">
        <f t="shared" si="13"/>
        <v>0.10090146376294173</v>
      </c>
      <c r="Q48" s="116">
        <v>140577</v>
      </c>
      <c r="R48" s="158">
        <f t="shared" si="14"/>
        <v>0.1159827573888399</v>
      </c>
    </row>
    <row r="49" spans="2:18" hidden="1" outlineLevel="1" x14ac:dyDescent="0.25">
      <c r="B49" s="58" t="s">
        <v>95</v>
      </c>
      <c r="C49" s="128">
        <v>1903</v>
      </c>
      <c r="D49" s="117">
        <f t="shared" si="20"/>
        <v>0.29192124915139162</v>
      </c>
      <c r="E49" s="116">
        <v>18605</v>
      </c>
      <c r="F49" s="158">
        <f t="shared" si="21"/>
        <v>0.12997266929851192</v>
      </c>
      <c r="G49" s="128">
        <f t="shared" si="2"/>
        <v>40041</v>
      </c>
      <c r="H49" s="117">
        <f t="shared" si="22"/>
        <v>0.145698017110647</v>
      </c>
      <c r="I49" s="128">
        <v>32648</v>
      </c>
      <c r="J49" s="117">
        <f t="shared" si="22"/>
        <v>0.13353239358377889</v>
      </c>
      <c r="K49" s="116">
        <v>7393</v>
      </c>
      <c r="L49" s="158">
        <f t="shared" si="11"/>
        <v>0.20270050431104614</v>
      </c>
      <c r="M49" s="116">
        <v>60549</v>
      </c>
      <c r="N49" s="158">
        <f t="shared" si="12"/>
        <v>0.14487492200351704</v>
      </c>
      <c r="O49" s="128">
        <v>70731</v>
      </c>
      <c r="P49" s="117">
        <f t="shared" si="13"/>
        <v>5.3626491486794547E-2</v>
      </c>
      <c r="Q49" s="116">
        <v>131280</v>
      </c>
      <c r="R49" s="158">
        <f t="shared" si="14"/>
        <v>9.3835924611308297E-2</v>
      </c>
    </row>
    <row r="50" spans="2:18" hidden="1" outlineLevel="1" x14ac:dyDescent="0.25">
      <c r="B50" s="58" t="s">
        <v>96</v>
      </c>
      <c r="C50" s="128">
        <v>1725</v>
      </c>
      <c r="D50" s="117">
        <f t="shared" si="20"/>
        <v>0.25</v>
      </c>
      <c r="E50" s="116">
        <v>16245</v>
      </c>
      <c r="F50" s="158">
        <f t="shared" si="21"/>
        <v>0.11672509795834185</v>
      </c>
      <c r="G50" s="128">
        <f t="shared" si="2"/>
        <v>37672</v>
      </c>
      <c r="H50" s="117">
        <f t="shared" si="22"/>
        <v>0.17530340373755959</v>
      </c>
      <c r="I50" s="128">
        <v>30159</v>
      </c>
      <c r="J50" s="117">
        <f t="shared" si="22"/>
        <v>0.1146880544056772</v>
      </c>
      <c r="K50" s="116">
        <v>7513</v>
      </c>
      <c r="L50" s="158">
        <f t="shared" si="11"/>
        <v>0.50350210126075656</v>
      </c>
      <c r="M50" s="116">
        <v>55642</v>
      </c>
      <c r="N50" s="158">
        <f t="shared" si="12"/>
        <v>0.1596915381408921</v>
      </c>
      <c r="O50" s="128">
        <v>66308</v>
      </c>
      <c r="P50" s="117">
        <f t="shared" si="13"/>
        <v>7.979416362688907E-2</v>
      </c>
      <c r="Q50" s="116">
        <v>121950</v>
      </c>
      <c r="R50" s="158">
        <f t="shared" si="14"/>
        <v>0.11483892200241352</v>
      </c>
    </row>
    <row r="51" spans="2:18" hidden="1" outlineLevel="1" x14ac:dyDescent="0.25">
      <c r="B51" s="58" t="s">
        <v>97</v>
      </c>
      <c r="C51" s="128">
        <v>1785</v>
      </c>
      <c r="D51" s="117">
        <f t="shared" si="20"/>
        <v>0.15533980582524265</v>
      </c>
      <c r="E51" s="116">
        <v>16772</v>
      </c>
      <c r="F51" s="158">
        <f t="shared" si="21"/>
        <v>-5.3392030703239612E-2</v>
      </c>
      <c r="G51" s="128">
        <f t="shared" si="2"/>
        <v>38044</v>
      </c>
      <c r="H51" s="117">
        <f t="shared" si="22"/>
        <v>0.10857276065038746</v>
      </c>
      <c r="I51" s="128">
        <v>30968</v>
      </c>
      <c r="J51" s="117">
        <f t="shared" si="22"/>
        <v>8.7894330077987748E-2</v>
      </c>
      <c r="K51" s="116">
        <v>7076</v>
      </c>
      <c r="L51" s="158">
        <f t="shared" si="11"/>
        <v>0.20915926179084066</v>
      </c>
      <c r="M51" s="116">
        <v>56601</v>
      </c>
      <c r="N51" s="158">
        <f t="shared" si="12"/>
        <v>5.6363263096993244E-2</v>
      </c>
      <c r="O51" s="128">
        <v>61289</v>
      </c>
      <c r="P51" s="117">
        <f t="shared" si="13"/>
        <v>-3.9387480016300436E-2</v>
      </c>
      <c r="Q51" s="116">
        <v>117890</v>
      </c>
      <c r="R51" s="158">
        <f t="shared" si="14"/>
        <v>4.3191944319023179E-3</v>
      </c>
    </row>
    <row r="52" spans="2:18" collapsed="1" x14ac:dyDescent="0.25">
      <c r="B52" s="160">
        <v>2011</v>
      </c>
      <c r="C52" s="118">
        <v>20012</v>
      </c>
      <c r="D52" s="127">
        <f t="shared" si="20"/>
        <v>0.34164655403593458</v>
      </c>
      <c r="E52" s="118">
        <v>204044</v>
      </c>
      <c r="F52" s="127">
        <f t="shared" si="21"/>
        <v>0.10786304553203974</v>
      </c>
      <c r="G52" s="118">
        <f t="shared" si="2"/>
        <v>481490</v>
      </c>
      <c r="H52" s="127">
        <f t="shared" si="22"/>
        <v>4.0087961082837298E-2</v>
      </c>
      <c r="I52" s="118">
        <v>393703</v>
      </c>
      <c r="J52" s="127">
        <f t="shared" si="22"/>
        <v>3.5507347390735911E-2</v>
      </c>
      <c r="K52" s="118">
        <v>87787</v>
      </c>
      <c r="L52" s="127">
        <f t="shared" si="11"/>
        <v>6.1139382804095366E-2</v>
      </c>
      <c r="M52" s="118">
        <v>705546</v>
      </c>
      <c r="N52" s="127">
        <f t="shared" si="12"/>
        <v>6.5737599429629645E-2</v>
      </c>
      <c r="O52" s="118">
        <v>810214</v>
      </c>
      <c r="P52" s="127">
        <f t="shared" si="13"/>
        <v>5.1595017015764633E-2</v>
      </c>
      <c r="Q52" s="118">
        <v>1515760</v>
      </c>
      <c r="R52" s="127">
        <f t="shared" si="14"/>
        <v>5.8131027973707283E-2</v>
      </c>
    </row>
    <row r="53" spans="2:18" hidden="1" outlineLevel="1" x14ac:dyDescent="0.25">
      <c r="B53" s="58" t="s">
        <v>86</v>
      </c>
      <c r="C53" s="128">
        <v>1757</v>
      </c>
      <c r="D53" s="117">
        <f>C53/C66-1</f>
        <v>0.14016872160934457</v>
      </c>
      <c r="E53" s="116">
        <v>13822</v>
      </c>
      <c r="F53" s="158">
        <f>E53/E66-1</f>
        <v>-8.8739451476793296E-2</v>
      </c>
      <c r="G53" s="128">
        <f t="shared" si="2"/>
        <v>37329</v>
      </c>
      <c r="H53" s="117">
        <f t="shared" si="22"/>
        <v>0.1233861988022511</v>
      </c>
      <c r="I53" s="128">
        <v>30985</v>
      </c>
      <c r="J53" s="117">
        <f t="shared" si="22"/>
        <v>0.12374424255612371</v>
      </c>
      <c r="K53" s="116">
        <v>6344</v>
      </c>
      <c r="L53" s="158">
        <f t="shared" si="11"/>
        <v>0.12164073550212162</v>
      </c>
      <c r="M53" s="116">
        <v>52908</v>
      </c>
      <c r="N53" s="158">
        <f t="shared" si="12"/>
        <v>5.9473747446834091E-2</v>
      </c>
      <c r="O53" s="128">
        <v>64604</v>
      </c>
      <c r="P53" s="117">
        <f t="shared" si="13"/>
        <v>6.5545109681675706E-2</v>
      </c>
      <c r="Q53" s="116">
        <v>117512</v>
      </c>
      <c r="R53" s="158">
        <f t="shared" si="14"/>
        <v>6.2802980970986244E-2</v>
      </c>
    </row>
    <row r="54" spans="2:18" hidden="1" outlineLevel="1" x14ac:dyDescent="0.25">
      <c r="B54" s="58" t="s">
        <v>87</v>
      </c>
      <c r="C54" s="128">
        <v>1707</v>
      </c>
      <c r="D54" s="117">
        <f t="shared" ref="D54:F69" si="23">C54/C67-1</f>
        <v>8.51875397329942E-2</v>
      </c>
      <c r="E54" s="116">
        <v>15157</v>
      </c>
      <c r="F54" s="158">
        <f t="shared" si="23"/>
        <v>6.4695139084012254E-2</v>
      </c>
      <c r="G54" s="128">
        <f t="shared" si="2"/>
        <v>38817</v>
      </c>
      <c r="H54" s="117">
        <f t="shared" si="22"/>
        <v>0.19363468634686343</v>
      </c>
      <c r="I54" s="128">
        <v>30218</v>
      </c>
      <c r="J54" s="117">
        <f t="shared" si="22"/>
        <v>0.17201256641973384</v>
      </c>
      <c r="K54" s="116">
        <v>8599</v>
      </c>
      <c r="L54" s="158">
        <f t="shared" si="11"/>
        <v>0.27638414724654892</v>
      </c>
      <c r="M54" s="116">
        <v>55681</v>
      </c>
      <c r="N54" s="158">
        <f t="shared" si="12"/>
        <v>0.1521239835295578</v>
      </c>
      <c r="O54" s="128">
        <v>64881</v>
      </c>
      <c r="P54" s="117">
        <f t="shared" si="13"/>
        <v>0.12198454009372783</v>
      </c>
      <c r="Q54" s="116">
        <v>120562</v>
      </c>
      <c r="R54" s="158">
        <f t="shared" si="14"/>
        <v>0.13570594219827425</v>
      </c>
    </row>
    <row r="55" spans="2:18" hidden="1" outlineLevel="1" x14ac:dyDescent="0.25">
      <c r="B55" s="58" t="s">
        <v>88</v>
      </c>
      <c r="C55" s="128">
        <v>1286</v>
      </c>
      <c r="D55" s="117">
        <f t="shared" si="23"/>
        <v>0.24011571841851498</v>
      </c>
      <c r="E55" s="116">
        <v>17395</v>
      </c>
      <c r="F55" s="158">
        <f t="shared" si="23"/>
        <v>0.10353359132144901</v>
      </c>
      <c r="G55" s="128">
        <f t="shared" si="2"/>
        <v>45549</v>
      </c>
      <c r="H55" s="117">
        <f t="shared" si="22"/>
        <v>0.20803606948680553</v>
      </c>
      <c r="I55" s="128">
        <v>34738</v>
      </c>
      <c r="J55" s="117">
        <f t="shared" si="22"/>
        <v>6.3104419145550317E-2</v>
      </c>
      <c r="K55" s="116">
        <v>10811</v>
      </c>
      <c r="L55" s="158">
        <f t="shared" si="11"/>
        <v>1.1497315569695763</v>
      </c>
      <c r="M55" s="116">
        <v>64230</v>
      </c>
      <c r="N55" s="158">
        <f t="shared" si="12"/>
        <v>0.17842399779836704</v>
      </c>
      <c r="O55" s="128">
        <v>70356</v>
      </c>
      <c r="P55" s="117">
        <f t="shared" si="13"/>
        <v>4.9228245470136489E-2</v>
      </c>
      <c r="Q55" s="116">
        <v>134586</v>
      </c>
      <c r="R55" s="158">
        <f t="shared" si="14"/>
        <v>0.10715695952615989</v>
      </c>
    </row>
    <row r="56" spans="2:18" hidden="1" outlineLevel="1" x14ac:dyDescent="0.25">
      <c r="B56" s="58" t="s">
        <v>89</v>
      </c>
      <c r="C56" s="128">
        <v>920</v>
      </c>
      <c r="D56" s="117">
        <f t="shared" si="23"/>
        <v>0.12058465286236286</v>
      </c>
      <c r="E56" s="116">
        <v>14413</v>
      </c>
      <c r="F56" s="158">
        <f t="shared" si="23"/>
        <v>0.14162376237623753</v>
      </c>
      <c r="G56" s="128">
        <f t="shared" si="2"/>
        <v>36866</v>
      </c>
      <c r="H56" s="117">
        <f t="shared" si="22"/>
        <v>3.0496156533892371E-2</v>
      </c>
      <c r="I56" s="128">
        <v>31276</v>
      </c>
      <c r="J56" s="117">
        <f t="shared" si="22"/>
        <v>4.9812030075187863E-2</v>
      </c>
      <c r="K56" s="116">
        <v>5590</v>
      </c>
      <c r="L56" s="158">
        <f t="shared" si="11"/>
        <v>-6.5686110646832718E-2</v>
      </c>
      <c r="M56" s="116">
        <v>52199</v>
      </c>
      <c r="N56" s="158">
        <f t="shared" si="12"/>
        <v>6.0502630990837192E-2</v>
      </c>
      <c r="O56" s="128">
        <v>50820</v>
      </c>
      <c r="P56" s="117">
        <f t="shared" si="13"/>
        <v>-8.9459444932184273E-2</v>
      </c>
      <c r="Q56" s="116">
        <v>103019</v>
      </c>
      <c r="R56" s="158">
        <f t="shared" si="14"/>
        <v>-1.918426414303942E-2</v>
      </c>
    </row>
    <row r="57" spans="2:18" hidden="1" outlineLevel="1" x14ac:dyDescent="0.25">
      <c r="B57" s="58" t="s">
        <v>90</v>
      </c>
      <c r="C57" s="128">
        <v>1146</v>
      </c>
      <c r="D57" s="117">
        <f t="shared" si="23"/>
        <v>0.6632801161103048</v>
      </c>
      <c r="E57" s="116">
        <v>17930</v>
      </c>
      <c r="F57" s="158">
        <f t="shared" si="23"/>
        <v>-5.8220127529803323E-3</v>
      </c>
      <c r="G57" s="128">
        <f t="shared" si="2"/>
        <v>45578</v>
      </c>
      <c r="H57" s="117">
        <f t="shared" si="22"/>
        <v>0.15859579552098424</v>
      </c>
      <c r="I57" s="128">
        <v>37909</v>
      </c>
      <c r="J57" s="117">
        <f t="shared" si="22"/>
        <v>0.16406681815390289</v>
      </c>
      <c r="K57" s="116">
        <v>7669</v>
      </c>
      <c r="L57" s="158">
        <f t="shared" si="11"/>
        <v>0.13228997490033967</v>
      </c>
      <c r="M57" s="116">
        <v>64654</v>
      </c>
      <c r="N57" s="158">
        <f t="shared" si="12"/>
        <v>0.1135146306598005</v>
      </c>
      <c r="O57" s="128">
        <v>73726</v>
      </c>
      <c r="P57" s="117">
        <f t="shared" si="13"/>
        <v>-3.6727334491814423E-2</v>
      </c>
      <c r="Q57" s="116">
        <v>138380</v>
      </c>
      <c r="R57" s="158">
        <f t="shared" si="14"/>
        <v>2.8083209509658147E-2</v>
      </c>
    </row>
    <row r="58" spans="2:18" hidden="1" outlineLevel="1" x14ac:dyDescent="0.25">
      <c r="B58" s="58" t="s">
        <v>91</v>
      </c>
      <c r="C58" s="128">
        <v>888</v>
      </c>
      <c r="D58" s="117">
        <f t="shared" si="23"/>
        <v>-1.442841287458374E-2</v>
      </c>
      <c r="E58" s="116">
        <v>16866</v>
      </c>
      <c r="F58" s="158">
        <f t="shared" si="23"/>
        <v>0.10567719942310205</v>
      </c>
      <c r="G58" s="128">
        <f t="shared" si="2"/>
        <v>43272</v>
      </c>
      <c r="H58" s="117">
        <f t="shared" si="22"/>
        <v>0.11661032694243034</v>
      </c>
      <c r="I58" s="128">
        <v>35924</v>
      </c>
      <c r="J58" s="117">
        <f t="shared" si="22"/>
        <v>0.11364622729245455</v>
      </c>
      <c r="K58" s="116">
        <v>7348</v>
      </c>
      <c r="L58" s="158">
        <f t="shared" si="11"/>
        <v>0.13133179368745185</v>
      </c>
      <c r="M58" s="116">
        <v>61026</v>
      </c>
      <c r="N58" s="158">
        <f t="shared" si="12"/>
        <v>0.11142274349821513</v>
      </c>
      <c r="O58" s="128">
        <v>75580</v>
      </c>
      <c r="P58" s="117">
        <f t="shared" si="13"/>
        <v>2.5634066575294101E-2</v>
      </c>
      <c r="Q58" s="116">
        <v>136606</v>
      </c>
      <c r="R58" s="158">
        <f t="shared" si="14"/>
        <v>6.2263314644748435E-2</v>
      </c>
    </row>
    <row r="59" spans="2:18" hidden="1" outlineLevel="1" x14ac:dyDescent="0.25">
      <c r="B59" s="58" t="s">
        <v>92</v>
      </c>
      <c r="C59" s="128">
        <v>797</v>
      </c>
      <c r="D59" s="117">
        <f t="shared" si="23"/>
        <v>0.17899408284023677</v>
      </c>
      <c r="E59" s="116">
        <v>11723</v>
      </c>
      <c r="F59" s="158">
        <f t="shared" si="23"/>
        <v>-0.12285821174710065</v>
      </c>
      <c r="G59" s="128">
        <f t="shared" si="2"/>
        <v>36738</v>
      </c>
      <c r="H59" s="117">
        <f t="shared" si="22"/>
        <v>0.1234175279799401</v>
      </c>
      <c r="I59" s="128">
        <v>30315</v>
      </c>
      <c r="J59" s="117">
        <f t="shared" si="22"/>
        <v>0.14039047511567548</v>
      </c>
      <c r="K59" s="116">
        <v>6423</v>
      </c>
      <c r="L59" s="158">
        <f t="shared" si="11"/>
        <v>4.9681320477202195E-2</v>
      </c>
      <c r="M59" s="116">
        <v>49258</v>
      </c>
      <c r="N59" s="158">
        <f t="shared" si="12"/>
        <v>5.3804847784695076E-2</v>
      </c>
      <c r="O59" s="128">
        <v>58133</v>
      </c>
      <c r="P59" s="117">
        <f t="shared" si="13"/>
        <v>6.8169707660364232E-2</v>
      </c>
      <c r="Q59" s="116">
        <v>107391</v>
      </c>
      <c r="R59" s="158">
        <f t="shared" si="14"/>
        <v>6.1532530692129717E-2</v>
      </c>
    </row>
    <row r="60" spans="2:18" hidden="1" outlineLevel="1" x14ac:dyDescent="0.25">
      <c r="B60" s="58" t="s">
        <v>93</v>
      </c>
      <c r="C60" s="128">
        <v>697</v>
      </c>
      <c r="D60" s="117">
        <f t="shared" si="23"/>
        <v>3.2592592592592506E-2</v>
      </c>
      <c r="E60" s="116">
        <v>13948</v>
      </c>
      <c r="F60" s="158">
        <f t="shared" si="23"/>
        <v>0.16001330671989344</v>
      </c>
      <c r="G60" s="128">
        <f t="shared" si="2"/>
        <v>34234</v>
      </c>
      <c r="H60" s="117">
        <f t="shared" si="22"/>
        <v>3.8621401049725446E-2</v>
      </c>
      <c r="I60" s="128">
        <v>28282</v>
      </c>
      <c r="J60" s="117">
        <f t="shared" si="22"/>
        <v>4.2346957579331379E-2</v>
      </c>
      <c r="K60" s="116">
        <v>5952</v>
      </c>
      <c r="L60" s="158">
        <f t="shared" si="11"/>
        <v>2.1276595744680771E-2</v>
      </c>
      <c r="M60" s="116">
        <v>48879</v>
      </c>
      <c r="N60" s="158">
        <f t="shared" si="12"/>
        <v>7.0499342969776668E-2</v>
      </c>
      <c r="O60" s="128">
        <v>52797</v>
      </c>
      <c r="P60" s="117">
        <f t="shared" si="13"/>
        <v>-3.7569725473039495E-2</v>
      </c>
      <c r="Q60" s="116">
        <v>101676</v>
      </c>
      <c r="R60" s="158">
        <f t="shared" si="14"/>
        <v>1.1520324717960939E-2</v>
      </c>
    </row>
    <row r="61" spans="2:18" hidden="1" outlineLevel="1" x14ac:dyDescent="0.25">
      <c r="B61" s="58" t="s">
        <v>94</v>
      </c>
      <c r="C61" s="128">
        <v>1320</v>
      </c>
      <c r="D61" s="117">
        <f t="shared" si="23"/>
        <v>-6.7720090293453827E-3</v>
      </c>
      <c r="E61" s="116">
        <v>14194</v>
      </c>
      <c r="F61" s="158">
        <f t="shared" si="23"/>
        <v>-0.15872451398767184</v>
      </c>
      <c r="G61" s="128">
        <f t="shared" si="2"/>
        <v>43229</v>
      </c>
      <c r="H61" s="117">
        <f t="shared" si="22"/>
        <v>0.14811962179963878</v>
      </c>
      <c r="I61" s="128">
        <v>36232</v>
      </c>
      <c r="J61" s="117">
        <f t="shared" si="22"/>
        <v>0.18385884659369389</v>
      </c>
      <c r="K61" s="116">
        <v>6997</v>
      </c>
      <c r="L61" s="158">
        <f t="shared" si="11"/>
        <v>-7.0952178231871166E-3</v>
      </c>
      <c r="M61" s="116">
        <v>58743</v>
      </c>
      <c r="N61" s="158">
        <f t="shared" si="12"/>
        <v>5.1742968148532853E-2</v>
      </c>
      <c r="O61" s="128">
        <v>67224</v>
      </c>
      <c r="P61" s="117">
        <f t="shared" si="13"/>
        <v>-8.7879681509879237E-3</v>
      </c>
      <c r="Q61" s="116">
        <v>125967</v>
      </c>
      <c r="R61" s="158">
        <f t="shared" si="14"/>
        <v>1.8548915284662071E-2</v>
      </c>
    </row>
    <row r="62" spans="2:18" hidden="1" outlineLevel="1" x14ac:dyDescent="0.25">
      <c r="B62" s="58" t="s">
        <v>95</v>
      </c>
      <c r="C62" s="128">
        <v>1473</v>
      </c>
      <c r="D62" s="117">
        <f t="shared" si="23"/>
        <v>-2.7722772277227747E-2</v>
      </c>
      <c r="E62" s="116">
        <v>16465</v>
      </c>
      <c r="F62" s="158">
        <f t="shared" si="23"/>
        <v>1.4042002833035694E-2</v>
      </c>
      <c r="G62" s="128">
        <f t="shared" si="2"/>
        <v>34949</v>
      </c>
      <c r="H62" s="117">
        <f t="shared" ref="H62:J104" si="24">G62/G75-1</f>
        <v>0.12059125304604335</v>
      </c>
      <c r="I62" s="128">
        <v>28802</v>
      </c>
      <c r="J62" s="117">
        <f t="shared" si="24"/>
        <v>9.8181263583330125E-2</v>
      </c>
      <c r="K62" s="116">
        <v>6147</v>
      </c>
      <c r="L62" s="158">
        <f t="shared" si="11"/>
        <v>0.23906470469663366</v>
      </c>
      <c r="M62" s="116">
        <v>52887</v>
      </c>
      <c r="N62" s="158">
        <f t="shared" si="12"/>
        <v>8.0649775234981513E-2</v>
      </c>
      <c r="O62" s="128">
        <v>67131</v>
      </c>
      <c r="P62" s="117">
        <f t="shared" si="13"/>
        <v>-0.1197204337734884</v>
      </c>
      <c r="Q62" s="116">
        <v>120018</v>
      </c>
      <c r="R62" s="158">
        <f t="shared" si="14"/>
        <v>-4.1397432927852029E-2</v>
      </c>
    </row>
    <row r="63" spans="2:18" hidden="1" outlineLevel="1" x14ac:dyDescent="0.25">
      <c r="B63" s="58" t="s">
        <v>96</v>
      </c>
      <c r="C63" s="128">
        <v>1380</v>
      </c>
      <c r="D63" s="117">
        <f t="shared" si="23"/>
        <v>-7.1956960322797525E-2</v>
      </c>
      <c r="E63" s="116">
        <v>14547</v>
      </c>
      <c r="F63" s="158">
        <f t="shared" si="23"/>
        <v>-2.434607645875253E-2</v>
      </c>
      <c r="G63" s="128">
        <f t="shared" si="2"/>
        <v>32053</v>
      </c>
      <c r="H63" s="117">
        <f t="shared" si="24"/>
        <v>3.1937155918998039E-2</v>
      </c>
      <c r="I63" s="128">
        <v>27056</v>
      </c>
      <c r="J63" s="117">
        <f t="shared" si="24"/>
        <v>3.7463092910004159E-2</v>
      </c>
      <c r="K63" s="116">
        <v>4997</v>
      </c>
      <c r="L63" s="158">
        <f t="shared" si="11"/>
        <v>3.0108390204737212E-3</v>
      </c>
      <c r="M63" s="116">
        <v>47980</v>
      </c>
      <c r="N63" s="158">
        <f t="shared" si="12"/>
        <v>1.0999199292005546E-2</v>
      </c>
      <c r="O63" s="128">
        <v>61408</v>
      </c>
      <c r="P63" s="117">
        <f t="shared" si="13"/>
        <v>-8.781937017231134E-2</v>
      </c>
      <c r="Q63" s="116">
        <v>109388</v>
      </c>
      <c r="R63" s="158">
        <f t="shared" si="14"/>
        <v>-4.6960218857272307E-2</v>
      </c>
    </row>
    <row r="64" spans="2:18" hidden="1" outlineLevel="1" x14ac:dyDescent="0.25">
      <c r="B64" s="58" t="s">
        <v>97</v>
      </c>
      <c r="C64" s="128">
        <v>1545</v>
      </c>
      <c r="D64" s="117">
        <f t="shared" si="23"/>
        <v>0.13854089904200451</v>
      </c>
      <c r="E64" s="116">
        <v>17718</v>
      </c>
      <c r="F64" s="158">
        <f t="shared" si="23"/>
        <v>0.16673251679178192</v>
      </c>
      <c r="G64" s="128">
        <f t="shared" si="2"/>
        <v>34318</v>
      </c>
      <c r="H64" s="117">
        <f t="shared" si="24"/>
        <v>0.24638628604634261</v>
      </c>
      <c r="I64" s="128">
        <v>28466</v>
      </c>
      <c r="J64" s="117">
        <f t="shared" si="24"/>
        <v>0.27655948697250987</v>
      </c>
      <c r="K64" s="116">
        <v>5852</v>
      </c>
      <c r="L64" s="158">
        <f t="shared" si="11"/>
        <v>0.11786055396370587</v>
      </c>
      <c r="M64" s="116">
        <v>53581</v>
      </c>
      <c r="N64" s="158">
        <f t="shared" si="12"/>
        <v>0.21562266034439737</v>
      </c>
      <c r="O64" s="128">
        <v>63802</v>
      </c>
      <c r="P64" s="117">
        <f t="shared" si="13"/>
        <v>-9.7196870003254499E-2</v>
      </c>
      <c r="Q64" s="116">
        <v>117383</v>
      </c>
      <c r="R64" s="158">
        <f t="shared" si="14"/>
        <v>2.2963363195872777E-2</v>
      </c>
    </row>
    <row r="65" spans="2:18" collapsed="1" x14ac:dyDescent="0.25">
      <c r="B65" s="160">
        <v>2010</v>
      </c>
      <c r="C65" s="118">
        <v>14916</v>
      </c>
      <c r="D65" s="127">
        <f t="shared" si="23"/>
        <v>9.6684067347989178E-2</v>
      </c>
      <c r="E65" s="118">
        <v>184178</v>
      </c>
      <c r="F65" s="127">
        <f t="shared" si="23"/>
        <v>2.5061917350772234E-2</v>
      </c>
      <c r="G65" s="118">
        <f t="shared" si="2"/>
        <v>462932</v>
      </c>
      <c r="H65" s="127">
        <f t="shared" si="24"/>
        <v>0.1279497294228582</v>
      </c>
      <c r="I65" s="118">
        <v>380203</v>
      </c>
      <c r="J65" s="127">
        <f t="shared" si="24"/>
        <v>0.11964696943817832</v>
      </c>
      <c r="K65" s="118">
        <v>82729</v>
      </c>
      <c r="L65" s="127">
        <f t="shared" si="11"/>
        <v>0.1677464888136071</v>
      </c>
      <c r="M65" s="118">
        <v>662026</v>
      </c>
      <c r="N65" s="127">
        <f t="shared" si="12"/>
        <v>9.6623294875723742E-2</v>
      </c>
      <c r="O65" s="118">
        <v>770462</v>
      </c>
      <c r="P65" s="127">
        <f t="shared" si="13"/>
        <v>-1.5894628473916428E-2</v>
      </c>
      <c r="Q65" s="118">
        <v>1432488</v>
      </c>
      <c r="R65" s="127">
        <f t="shared" si="14"/>
        <v>3.3093153690210819E-2</v>
      </c>
    </row>
    <row r="66" spans="2:18" ht="15" hidden="1" customHeight="1" outlineLevel="1" x14ac:dyDescent="0.25">
      <c r="B66" s="58" t="s">
        <v>86</v>
      </c>
      <c r="C66" s="128">
        <v>1541</v>
      </c>
      <c r="D66" s="117">
        <f t="shared" si="23"/>
        <v>1.7161716171617103E-2</v>
      </c>
      <c r="E66" s="116">
        <v>15168</v>
      </c>
      <c r="F66" s="158">
        <f t="shared" si="23"/>
        <v>7.3764689225541469E-2</v>
      </c>
      <c r="G66" s="128">
        <f t="shared" ref="G66:G117" si="25">I66+K66</f>
        <v>33229</v>
      </c>
      <c r="H66" s="117">
        <f t="shared" si="24"/>
        <v>-1.9591066001829249E-2</v>
      </c>
      <c r="I66" s="128">
        <v>27573</v>
      </c>
      <c r="J66" s="117">
        <f t="shared" si="24"/>
        <v>-1.6724912631053468E-2</v>
      </c>
      <c r="K66" s="116">
        <v>5656</v>
      </c>
      <c r="L66" s="158">
        <f t="shared" si="11"/>
        <v>-3.332763630148694E-2</v>
      </c>
      <c r="M66" s="116">
        <v>49938</v>
      </c>
      <c r="N66" s="158">
        <f t="shared" si="12"/>
        <v>8.1560140509548962E-3</v>
      </c>
      <c r="O66" s="128">
        <v>60630</v>
      </c>
      <c r="P66" s="117">
        <f t="shared" si="13"/>
        <v>-0.12047581054616663</v>
      </c>
      <c r="Q66" s="116">
        <v>110568</v>
      </c>
      <c r="R66" s="158">
        <f t="shared" si="14"/>
        <v>-6.6692552482083944E-2</v>
      </c>
    </row>
    <row r="67" spans="2:18" ht="15" hidden="1" customHeight="1" outlineLevel="1" x14ac:dyDescent="0.25">
      <c r="B67" s="58" t="s">
        <v>87</v>
      </c>
      <c r="C67" s="128">
        <v>1573</v>
      </c>
      <c r="D67" s="117">
        <f t="shared" si="23"/>
        <v>-0.56402439024390238</v>
      </c>
      <c r="E67" s="116">
        <v>14236</v>
      </c>
      <c r="F67" s="158">
        <f t="shared" si="23"/>
        <v>-8.4619341563786032E-2</v>
      </c>
      <c r="G67" s="128">
        <f t="shared" si="25"/>
        <v>32520</v>
      </c>
      <c r="H67" s="117">
        <f t="shared" si="24"/>
        <v>-5.1009688338975123E-2</v>
      </c>
      <c r="I67" s="128">
        <v>25783</v>
      </c>
      <c r="J67" s="117">
        <f t="shared" si="24"/>
        <v>-5.7294332723948793E-2</v>
      </c>
      <c r="K67" s="116">
        <v>6737</v>
      </c>
      <c r="L67" s="158">
        <f t="shared" si="11"/>
        <v>-2.6163631107256391E-2</v>
      </c>
      <c r="M67" s="116">
        <v>48329</v>
      </c>
      <c r="N67" s="158">
        <f t="shared" si="12"/>
        <v>-9.5436849591974293E-2</v>
      </c>
      <c r="O67" s="128">
        <v>57827</v>
      </c>
      <c r="P67" s="117">
        <f t="shared" si="13"/>
        <v>-0.25434547142562414</v>
      </c>
      <c r="Q67" s="116">
        <v>106156</v>
      </c>
      <c r="R67" s="158">
        <f t="shared" si="14"/>
        <v>-0.18952511833867769</v>
      </c>
    </row>
    <row r="68" spans="2:18" ht="15" hidden="1" customHeight="1" outlineLevel="1" x14ac:dyDescent="0.25">
      <c r="B68" s="58" t="s">
        <v>88</v>
      </c>
      <c r="C68" s="128">
        <v>1037</v>
      </c>
      <c r="D68" s="117">
        <f t="shared" si="23"/>
        <v>4.4867724867724865</v>
      </c>
      <c r="E68" s="116">
        <v>15763</v>
      </c>
      <c r="F68" s="158">
        <f t="shared" si="23"/>
        <v>-6.5896296296296342E-2</v>
      </c>
      <c r="G68" s="128">
        <f t="shared" si="25"/>
        <v>37705</v>
      </c>
      <c r="H68" s="117">
        <f t="shared" si="24"/>
        <v>-5.5107257417802757E-2</v>
      </c>
      <c r="I68" s="128">
        <v>32676</v>
      </c>
      <c r="J68" s="117">
        <f t="shared" si="24"/>
        <v>1.5304092314294415E-4</v>
      </c>
      <c r="K68" s="116">
        <v>5029</v>
      </c>
      <c r="L68" s="158">
        <f t="shared" si="11"/>
        <v>-0.30471450297248726</v>
      </c>
      <c r="M68" s="116">
        <v>54505</v>
      </c>
      <c r="N68" s="158">
        <f t="shared" si="12"/>
        <v>-4.3234798483359094E-2</v>
      </c>
      <c r="O68" s="128">
        <v>67055</v>
      </c>
      <c r="P68" s="117">
        <f t="shared" si="13"/>
        <v>-8.9248363349903603E-2</v>
      </c>
      <c r="Q68" s="116">
        <v>121560</v>
      </c>
      <c r="R68" s="158">
        <f t="shared" si="14"/>
        <v>-6.9176225554007043E-2</v>
      </c>
    </row>
    <row r="69" spans="2:18" ht="15" hidden="1" customHeight="1" outlineLevel="1" x14ac:dyDescent="0.25">
      <c r="B69" s="58" t="s">
        <v>89</v>
      </c>
      <c r="C69" s="128">
        <v>821</v>
      </c>
      <c r="D69" s="117">
        <f t="shared" si="23"/>
        <v>-0.58785140562248994</v>
      </c>
      <c r="E69" s="116">
        <v>12625</v>
      </c>
      <c r="F69" s="158">
        <f t="shared" si="23"/>
        <v>-9.7376134982483764E-2</v>
      </c>
      <c r="G69" s="128">
        <f t="shared" si="25"/>
        <v>35775</v>
      </c>
      <c r="H69" s="117">
        <f t="shared" si="24"/>
        <v>-9.6885813148789302E-3</v>
      </c>
      <c r="I69" s="128">
        <v>29792</v>
      </c>
      <c r="J69" s="117">
        <f t="shared" si="24"/>
        <v>4.5663542873187968E-2</v>
      </c>
      <c r="K69" s="116">
        <v>5983</v>
      </c>
      <c r="L69" s="158">
        <f t="shared" si="11"/>
        <v>-0.21626932145664135</v>
      </c>
      <c r="M69" s="116">
        <v>49221</v>
      </c>
      <c r="N69" s="158">
        <f t="shared" si="12"/>
        <v>-5.533164440350069E-2</v>
      </c>
      <c r="O69" s="128">
        <v>55813</v>
      </c>
      <c r="P69" s="117">
        <f t="shared" si="13"/>
        <v>-2.3103985437487928E-2</v>
      </c>
      <c r="Q69" s="116">
        <v>105034</v>
      </c>
      <c r="R69" s="158">
        <f t="shared" si="14"/>
        <v>-3.8475974257806467E-2</v>
      </c>
    </row>
    <row r="70" spans="2:18" ht="15" hidden="1" customHeight="1" outlineLevel="1" x14ac:dyDescent="0.25">
      <c r="B70" s="58" t="s">
        <v>90</v>
      </c>
      <c r="C70" s="128">
        <v>689</v>
      </c>
      <c r="D70" s="117">
        <f t="shared" ref="D70:F85" si="26">C70/C83-1</f>
        <v>-0.74185088047958037</v>
      </c>
      <c r="E70" s="116">
        <v>18035</v>
      </c>
      <c r="F70" s="158">
        <f t="shared" si="26"/>
        <v>6.5080021260261134E-2</v>
      </c>
      <c r="G70" s="128">
        <f t="shared" si="25"/>
        <v>39339</v>
      </c>
      <c r="H70" s="117">
        <f t="shared" si="24"/>
        <v>-9.5509622238061254E-2</v>
      </c>
      <c r="I70" s="128">
        <v>32566</v>
      </c>
      <c r="J70" s="117">
        <f t="shared" si="24"/>
        <v>-6.6261433036098327E-2</v>
      </c>
      <c r="K70" s="116">
        <v>6773</v>
      </c>
      <c r="L70" s="158">
        <f t="shared" si="11"/>
        <v>-0.21390436397400181</v>
      </c>
      <c r="M70" s="116">
        <v>58063</v>
      </c>
      <c r="N70" s="158">
        <f t="shared" si="12"/>
        <v>-7.9752753783976504E-2</v>
      </c>
      <c r="O70" s="128">
        <v>76537</v>
      </c>
      <c r="P70" s="117">
        <f t="shared" si="13"/>
        <v>-6.9685182934240864E-2</v>
      </c>
      <c r="Q70" s="116">
        <v>134600</v>
      </c>
      <c r="R70" s="158">
        <f t="shared" si="14"/>
        <v>-7.405496508788223E-2</v>
      </c>
    </row>
    <row r="71" spans="2:18" ht="15" hidden="1" customHeight="1" outlineLevel="1" x14ac:dyDescent="0.25">
      <c r="B71" s="58" t="s">
        <v>91</v>
      </c>
      <c r="C71" s="128">
        <v>901</v>
      </c>
      <c r="D71" s="117">
        <f t="shared" si="26"/>
        <v>-0.4779837775202781</v>
      </c>
      <c r="E71" s="116">
        <v>15254</v>
      </c>
      <c r="F71" s="158">
        <f t="shared" si="26"/>
        <v>-0.11928406466512698</v>
      </c>
      <c r="G71" s="128">
        <f t="shared" si="25"/>
        <v>38753</v>
      </c>
      <c r="H71" s="117">
        <f t="shared" si="24"/>
        <v>-5.4407801873476158E-3</v>
      </c>
      <c r="I71" s="128">
        <v>32258</v>
      </c>
      <c r="J71" s="117">
        <f t="shared" si="24"/>
        <v>3.0903454667476238E-2</v>
      </c>
      <c r="K71" s="116">
        <v>6495</v>
      </c>
      <c r="L71" s="158">
        <f t="shared" si="11"/>
        <v>-0.15363565285379199</v>
      </c>
      <c r="M71" s="116">
        <v>54908</v>
      </c>
      <c r="N71" s="158">
        <f t="shared" si="12"/>
        <v>-5.3489855372257034E-2</v>
      </c>
      <c r="O71" s="128">
        <v>73691</v>
      </c>
      <c r="P71" s="117">
        <f t="shared" si="13"/>
        <v>-1.5286964655575552E-2</v>
      </c>
      <c r="Q71" s="116">
        <v>128599</v>
      </c>
      <c r="R71" s="158">
        <f t="shared" si="14"/>
        <v>-3.1969347966818717E-2</v>
      </c>
    </row>
    <row r="72" spans="2:18" ht="15" hidden="1" customHeight="1" outlineLevel="1" x14ac:dyDescent="0.25">
      <c r="B72" s="58" t="s">
        <v>92</v>
      </c>
      <c r="C72" s="128">
        <v>676</v>
      </c>
      <c r="D72" s="117">
        <f t="shared" si="26"/>
        <v>-0.60537069468768245</v>
      </c>
      <c r="E72" s="116">
        <v>13365</v>
      </c>
      <c r="F72" s="158">
        <f t="shared" si="26"/>
        <v>-0.15805720045357186</v>
      </c>
      <c r="G72" s="128">
        <f t="shared" si="25"/>
        <v>32702</v>
      </c>
      <c r="H72" s="117">
        <f t="shared" si="24"/>
        <v>-7.8609264059506412E-2</v>
      </c>
      <c r="I72" s="128">
        <v>26583</v>
      </c>
      <c r="J72" s="117">
        <f t="shared" si="24"/>
        <v>-4.9214921849851545E-2</v>
      </c>
      <c r="K72" s="116">
        <v>6119</v>
      </c>
      <c r="L72" s="158">
        <f t="shared" si="11"/>
        <v>-0.18770742068233104</v>
      </c>
      <c r="M72" s="116">
        <v>46743</v>
      </c>
      <c r="N72" s="158">
        <f t="shared" si="12"/>
        <v>-0.11936924207313626</v>
      </c>
      <c r="O72" s="128">
        <v>54423</v>
      </c>
      <c r="P72" s="117">
        <f t="shared" si="13"/>
        <v>-0.19706403068751843</v>
      </c>
      <c r="Q72" s="116">
        <v>101166</v>
      </c>
      <c r="R72" s="158">
        <f t="shared" si="14"/>
        <v>-0.16294194060847766</v>
      </c>
    </row>
    <row r="73" spans="2:18" ht="15" hidden="1" customHeight="1" outlineLevel="1" x14ac:dyDescent="0.25">
      <c r="B73" s="58" t="s">
        <v>93</v>
      </c>
      <c r="C73" s="128">
        <v>675</v>
      </c>
      <c r="D73" s="117">
        <f t="shared" si="26"/>
        <v>-0.44897959183673475</v>
      </c>
      <c r="E73" s="116">
        <v>12024</v>
      </c>
      <c r="F73" s="158">
        <f t="shared" si="26"/>
        <v>-0.23598932520015248</v>
      </c>
      <c r="G73" s="128">
        <f t="shared" si="25"/>
        <v>32961</v>
      </c>
      <c r="H73" s="117">
        <f t="shared" si="24"/>
        <v>-0.1593940475886868</v>
      </c>
      <c r="I73" s="128">
        <v>27133</v>
      </c>
      <c r="J73" s="117">
        <f t="shared" si="24"/>
        <v>-0.12934796560133488</v>
      </c>
      <c r="K73" s="116">
        <v>5828</v>
      </c>
      <c r="L73" s="158">
        <f t="shared" si="11"/>
        <v>-0.2757549397290916</v>
      </c>
      <c r="M73" s="116">
        <v>45660</v>
      </c>
      <c r="N73" s="158">
        <f t="shared" si="12"/>
        <v>-0.18716844091572615</v>
      </c>
      <c r="O73" s="128">
        <v>54858</v>
      </c>
      <c r="P73" s="117">
        <f t="shared" si="13"/>
        <v>-4.6213227623617792E-2</v>
      </c>
      <c r="Q73" s="116">
        <v>100518</v>
      </c>
      <c r="R73" s="158">
        <f t="shared" si="14"/>
        <v>-0.11585891459231246</v>
      </c>
    </row>
    <row r="74" spans="2:18" ht="15" hidden="1" customHeight="1" outlineLevel="1" x14ac:dyDescent="0.25">
      <c r="B74" s="58" t="s">
        <v>94</v>
      </c>
      <c r="C74" s="128">
        <v>1329</v>
      </c>
      <c r="D74" s="117">
        <f t="shared" si="26"/>
        <v>5.6438791732909444E-2</v>
      </c>
      <c r="E74" s="116">
        <v>16872</v>
      </c>
      <c r="F74" s="158">
        <f t="shared" si="26"/>
        <v>5.1411478781080655E-2</v>
      </c>
      <c r="G74" s="128">
        <f t="shared" si="25"/>
        <v>37652</v>
      </c>
      <c r="H74" s="117">
        <f t="shared" si="24"/>
        <v>-6.1048440610489418E-4</v>
      </c>
      <c r="I74" s="128">
        <v>30605</v>
      </c>
      <c r="J74" s="117">
        <f t="shared" si="24"/>
        <v>5.0094355807171143E-2</v>
      </c>
      <c r="K74" s="116">
        <v>7047</v>
      </c>
      <c r="L74" s="158">
        <f t="shared" si="11"/>
        <v>-0.17385697538100819</v>
      </c>
      <c r="M74" s="116">
        <v>55853</v>
      </c>
      <c r="N74" s="158">
        <f t="shared" si="12"/>
        <v>1.5878501273190349E-2</v>
      </c>
      <c r="O74" s="128">
        <v>67820</v>
      </c>
      <c r="P74" s="117">
        <f t="shared" si="13"/>
        <v>6.1644907798753978E-2</v>
      </c>
      <c r="Q74" s="116">
        <v>123673</v>
      </c>
      <c r="R74" s="158">
        <f t="shared" si="14"/>
        <v>4.0475509414278799E-2</v>
      </c>
    </row>
    <row r="75" spans="2:18" ht="15" hidden="1" customHeight="1" outlineLevel="1" x14ac:dyDescent="0.25">
      <c r="B75" s="58" t="s">
        <v>95</v>
      </c>
      <c r="C75" s="128">
        <v>1515</v>
      </c>
      <c r="D75" s="117">
        <f t="shared" si="26"/>
        <v>-0.21339563862928346</v>
      </c>
      <c r="E75" s="116">
        <v>16237</v>
      </c>
      <c r="F75" s="158">
        <f t="shared" si="26"/>
        <v>-7.9900266334221093E-2</v>
      </c>
      <c r="G75" s="128">
        <f t="shared" si="25"/>
        <v>31188</v>
      </c>
      <c r="H75" s="117">
        <f t="shared" si="24"/>
        <v>-0.25226564373052029</v>
      </c>
      <c r="I75" s="128">
        <v>26227</v>
      </c>
      <c r="J75" s="117">
        <f t="shared" si="24"/>
        <v>-0.19623046276432732</v>
      </c>
      <c r="K75" s="116">
        <v>4961</v>
      </c>
      <c r="L75" s="158">
        <f t="shared" si="11"/>
        <v>-0.45363436123348022</v>
      </c>
      <c r="M75" s="116">
        <v>48940</v>
      </c>
      <c r="N75" s="158">
        <f t="shared" si="12"/>
        <v>-0.20140985265081668</v>
      </c>
      <c r="O75" s="128">
        <v>76261</v>
      </c>
      <c r="P75" s="117">
        <f t="shared" si="13"/>
        <v>-0.11340913318452384</v>
      </c>
      <c r="Q75" s="116">
        <v>125201</v>
      </c>
      <c r="R75" s="158">
        <f t="shared" si="14"/>
        <v>-0.15002138507389728</v>
      </c>
    </row>
    <row r="76" spans="2:18" ht="15" hidden="1" customHeight="1" outlineLevel="1" x14ac:dyDescent="0.25">
      <c r="B76" s="58" t="s">
        <v>96</v>
      </c>
      <c r="C76" s="128">
        <v>1487</v>
      </c>
      <c r="D76" s="117">
        <f t="shared" si="26"/>
        <v>0.3555150410209662</v>
      </c>
      <c r="E76" s="116">
        <v>14910</v>
      </c>
      <c r="F76" s="158">
        <f t="shared" si="26"/>
        <v>-0.11508101371001245</v>
      </c>
      <c r="G76" s="128">
        <f t="shared" si="25"/>
        <v>31061</v>
      </c>
      <c r="H76" s="117">
        <f t="shared" si="24"/>
        <v>-0.13205912761617344</v>
      </c>
      <c r="I76" s="128">
        <v>26079</v>
      </c>
      <c r="J76" s="117">
        <f t="shared" si="24"/>
        <v>-8.3403627161535265E-2</v>
      </c>
      <c r="K76" s="116">
        <v>4982</v>
      </c>
      <c r="L76" s="158">
        <f t="shared" si="11"/>
        <v>-0.32079072937968645</v>
      </c>
      <c r="M76" s="116">
        <v>47458</v>
      </c>
      <c r="N76" s="158">
        <f t="shared" si="12"/>
        <v>-0.11678112147097686</v>
      </c>
      <c r="O76" s="128">
        <v>67320</v>
      </c>
      <c r="P76" s="117">
        <f t="shared" si="13"/>
        <v>-0.19163294467993131</v>
      </c>
      <c r="Q76" s="116">
        <v>114778</v>
      </c>
      <c r="R76" s="158">
        <f t="shared" si="14"/>
        <v>-0.16227775669284439</v>
      </c>
    </row>
    <row r="77" spans="2:18" ht="15" hidden="1" customHeight="1" outlineLevel="1" x14ac:dyDescent="0.25">
      <c r="B77" s="58" t="s">
        <v>97</v>
      </c>
      <c r="C77" s="128">
        <v>1357</v>
      </c>
      <c r="D77" s="117">
        <f t="shared" si="26"/>
        <v>-0.15818858560794047</v>
      </c>
      <c r="E77" s="116">
        <v>15186</v>
      </c>
      <c r="F77" s="158">
        <f t="shared" si="26"/>
        <v>-6.6281357599606516E-2</v>
      </c>
      <c r="G77" s="128">
        <f t="shared" si="25"/>
        <v>27534</v>
      </c>
      <c r="H77" s="117">
        <f t="shared" si="24"/>
        <v>-0.24566450234240156</v>
      </c>
      <c r="I77" s="128">
        <v>22299</v>
      </c>
      <c r="J77" s="117">
        <f t="shared" si="24"/>
        <v>-0.24338355048859939</v>
      </c>
      <c r="K77" s="116">
        <v>5235</v>
      </c>
      <c r="L77" s="158">
        <f t="shared" si="11"/>
        <v>-0.25522833973538195</v>
      </c>
      <c r="M77" s="116">
        <v>44077</v>
      </c>
      <c r="N77" s="158">
        <f t="shared" si="12"/>
        <v>-0.18941832024569216</v>
      </c>
      <c r="O77" s="128">
        <v>70671</v>
      </c>
      <c r="P77" s="117">
        <f t="shared" si="13"/>
        <v>-7.8756738544474292E-3</v>
      </c>
      <c r="Q77" s="116">
        <v>114748</v>
      </c>
      <c r="R77" s="158">
        <f t="shared" si="14"/>
        <v>-8.6466734071603102E-2</v>
      </c>
    </row>
    <row r="78" spans="2:18" collapsed="1" x14ac:dyDescent="0.25">
      <c r="B78" s="160">
        <v>2009</v>
      </c>
      <c r="C78" s="118">
        <v>13601</v>
      </c>
      <c r="D78" s="127">
        <f t="shared" si="26"/>
        <v>-0.33750608865075504</v>
      </c>
      <c r="E78" s="118">
        <v>179675</v>
      </c>
      <c r="F78" s="127">
        <f t="shared" si="26"/>
        <v>-7.0062936049520741E-2</v>
      </c>
      <c r="G78" s="118">
        <f t="shared" si="25"/>
        <v>410419</v>
      </c>
      <c r="H78" s="127">
        <f t="shared" si="24"/>
        <v>-9.4045790068517321E-2</v>
      </c>
      <c r="I78" s="118">
        <v>339574</v>
      </c>
      <c r="J78" s="127">
        <f t="shared" si="24"/>
        <v>-6.0767154205297325E-2</v>
      </c>
      <c r="K78" s="118">
        <v>70845</v>
      </c>
      <c r="L78" s="127">
        <f t="shared" ref="L78:L104" si="27">K78/K91-1</f>
        <v>-0.2255684302579799</v>
      </c>
      <c r="M78" s="118">
        <v>603695</v>
      </c>
      <c r="N78" s="127">
        <f t="shared" ref="N78:N104" si="28">M78/M91-1</f>
        <v>-9.4592405731546036E-2</v>
      </c>
      <c r="O78" s="118">
        <v>782906</v>
      </c>
      <c r="P78" s="127">
        <f t="shared" ref="P78:P104" si="29">O78/O91-1</f>
        <v>-9.3917523864193941E-2</v>
      </c>
      <c r="Q78" s="118">
        <v>1386601</v>
      </c>
      <c r="R78" s="127">
        <f t="shared" ref="R78:R104" si="30">Q78/Q91-1</f>
        <v>-9.4211475926005761E-2</v>
      </c>
    </row>
    <row r="79" spans="2:18" ht="15" hidden="1" customHeight="1" outlineLevel="1" x14ac:dyDescent="0.25">
      <c r="B79" s="58" t="s">
        <v>86</v>
      </c>
      <c r="C79" s="128">
        <v>1515</v>
      </c>
      <c r="D79" s="117">
        <f t="shared" si="26"/>
        <v>0.578125</v>
      </c>
      <c r="E79" s="116">
        <v>14126</v>
      </c>
      <c r="F79" s="158">
        <f t="shared" si="26"/>
        <v>-7.6249019094951631E-2</v>
      </c>
      <c r="G79" s="128">
        <f t="shared" si="25"/>
        <v>33893</v>
      </c>
      <c r="H79" s="117">
        <f t="shared" si="24"/>
        <v>-3.4497493163172299E-2</v>
      </c>
      <c r="I79" s="128">
        <v>28042</v>
      </c>
      <c r="J79" s="117">
        <f t="shared" si="24"/>
        <v>2.000581987487271E-2</v>
      </c>
      <c r="K79" s="116">
        <v>5851</v>
      </c>
      <c r="L79" s="158">
        <f t="shared" si="27"/>
        <v>-0.23134524435102466</v>
      </c>
      <c r="M79" s="116">
        <v>49534</v>
      </c>
      <c r="N79" s="158">
        <f t="shared" si="28"/>
        <v>-3.5477840953345274E-2</v>
      </c>
      <c r="O79" s="128">
        <v>68935</v>
      </c>
      <c r="P79" s="117">
        <f t="shared" si="29"/>
        <v>-0.12048023680114317</v>
      </c>
      <c r="Q79" s="116">
        <v>118469</v>
      </c>
      <c r="R79" s="158">
        <f t="shared" si="30"/>
        <v>-8.6831516795905506E-2</v>
      </c>
    </row>
    <row r="80" spans="2:18" ht="15" hidden="1" customHeight="1" outlineLevel="1" x14ac:dyDescent="0.25">
      <c r="B80" s="58" t="s">
        <v>87</v>
      </c>
      <c r="C80" s="128">
        <v>3608</v>
      </c>
      <c r="D80" s="117">
        <f t="shared" si="26"/>
        <v>1.2230437461491066</v>
      </c>
      <c r="E80" s="116">
        <v>15552</v>
      </c>
      <c r="F80" s="158">
        <f t="shared" si="26"/>
        <v>-6.2341733992523851E-2</v>
      </c>
      <c r="G80" s="128">
        <f t="shared" si="25"/>
        <v>34268</v>
      </c>
      <c r="H80" s="117">
        <f t="shared" si="24"/>
        <v>-9.873231287149542E-2</v>
      </c>
      <c r="I80" s="128">
        <v>27350</v>
      </c>
      <c r="J80" s="117">
        <f t="shared" si="24"/>
        <v>-7.7975929609277572E-2</v>
      </c>
      <c r="K80" s="116">
        <v>6918</v>
      </c>
      <c r="L80" s="158">
        <f t="shared" si="27"/>
        <v>-0.17238904175140568</v>
      </c>
      <c r="M80" s="116">
        <v>53428</v>
      </c>
      <c r="N80" s="158">
        <f t="shared" si="28"/>
        <v>-4.9847948640429629E-2</v>
      </c>
      <c r="O80" s="128">
        <v>77552</v>
      </c>
      <c r="P80" s="117">
        <f t="shared" si="29"/>
        <v>2.7192413144544902E-2</v>
      </c>
      <c r="Q80" s="116">
        <v>130980</v>
      </c>
      <c r="R80" s="158">
        <f t="shared" si="30"/>
        <v>-5.6934639034388335E-3</v>
      </c>
    </row>
    <row r="81" spans="2:18" ht="15" hidden="1" customHeight="1" outlineLevel="1" x14ac:dyDescent="0.25">
      <c r="B81" s="58" t="s">
        <v>88</v>
      </c>
      <c r="C81" s="128">
        <v>189</v>
      </c>
      <c r="D81" s="117">
        <f t="shared" si="26"/>
        <v>-0.82739726027397253</v>
      </c>
      <c r="E81" s="116">
        <v>16875</v>
      </c>
      <c r="F81" s="158">
        <f t="shared" si="26"/>
        <v>-9.6627408993576025E-2</v>
      </c>
      <c r="G81" s="128">
        <f t="shared" si="25"/>
        <v>39904</v>
      </c>
      <c r="H81" s="117">
        <f t="shared" si="24"/>
        <v>1.2637669390448192E-2</v>
      </c>
      <c r="I81" s="128">
        <v>32671</v>
      </c>
      <c r="J81" s="117">
        <f t="shared" si="24"/>
        <v>5.3733268827608427E-2</v>
      </c>
      <c r="K81" s="116">
        <v>7233</v>
      </c>
      <c r="L81" s="158">
        <f t="shared" si="27"/>
        <v>-0.13903106773003215</v>
      </c>
      <c r="M81" s="116">
        <v>56968</v>
      </c>
      <c r="N81" s="158">
        <f t="shared" si="28"/>
        <v>-3.7393758131832877E-2</v>
      </c>
      <c r="O81" s="128">
        <v>73626</v>
      </c>
      <c r="P81" s="117">
        <f t="shared" si="29"/>
        <v>-1.8843625025418698E-3</v>
      </c>
      <c r="Q81" s="116">
        <v>130594</v>
      </c>
      <c r="R81" s="158">
        <f t="shared" si="30"/>
        <v>-1.7691393498111996E-2</v>
      </c>
    </row>
    <row r="82" spans="2:18" ht="15" hidden="1" customHeight="1" outlineLevel="1" x14ac:dyDescent="0.25">
      <c r="B82" s="58" t="s">
        <v>89</v>
      </c>
      <c r="C82" s="128">
        <v>1992</v>
      </c>
      <c r="D82" s="117">
        <f t="shared" si="26"/>
        <v>0.956777996070727</v>
      </c>
      <c r="E82" s="116">
        <v>13987</v>
      </c>
      <c r="F82" s="158">
        <f t="shared" si="26"/>
        <v>-0.12586713330416854</v>
      </c>
      <c r="G82" s="128">
        <f t="shared" si="25"/>
        <v>36125</v>
      </c>
      <c r="H82" s="117">
        <f t="shared" si="24"/>
        <v>-2.5728849213840665E-2</v>
      </c>
      <c r="I82" s="128">
        <v>28491</v>
      </c>
      <c r="J82" s="117">
        <f t="shared" si="24"/>
        <v>-3.1181991294885747E-2</v>
      </c>
      <c r="K82" s="116">
        <v>7634</v>
      </c>
      <c r="L82" s="158">
        <f t="shared" si="27"/>
        <v>-4.8233607091643371E-3</v>
      </c>
      <c r="M82" s="116">
        <v>52104</v>
      </c>
      <c r="N82" s="158">
        <f t="shared" si="28"/>
        <v>-3.6859033605678548E-2</v>
      </c>
      <c r="O82" s="128">
        <v>57133</v>
      </c>
      <c r="P82" s="117">
        <f t="shared" si="29"/>
        <v>2.3412030236807269E-2</v>
      </c>
      <c r="Q82" s="116">
        <v>109237</v>
      </c>
      <c r="R82" s="158">
        <f t="shared" si="30"/>
        <v>-6.2497725701393669E-3</v>
      </c>
    </row>
    <row r="83" spans="2:18" ht="15" hidden="1" customHeight="1" outlineLevel="1" x14ac:dyDescent="0.25">
      <c r="B83" s="58" t="s">
        <v>90</v>
      </c>
      <c r="C83" s="128">
        <v>2669</v>
      </c>
      <c r="D83" s="117">
        <f t="shared" si="26"/>
        <v>1.0158610271903323</v>
      </c>
      <c r="E83" s="116">
        <v>16933</v>
      </c>
      <c r="F83" s="158">
        <f t="shared" si="26"/>
        <v>-0.10728595529312523</v>
      </c>
      <c r="G83" s="128">
        <f t="shared" si="25"/>
        <v>43493</v>
      </c>
      <c r="H83" s="117">
        <f t="shared" si="24"/>
        <v>6.8309098054627704E-2</v>
      </c>
      <c r="I83" s="128">
        <v>34877</v>
      </c>
      <c r="J83" s="117">
        <f t="shared" si="24"/>
        <v>6.0865068743156003E-2</v>
      </c>
      <c r="K83" s="116">
        <v>8616</v>
      </c>
      <c r="L83" s="158">
        <f t="shared" si="27"/>
        <v>9.9540581929555838E-2</v>
      </c>
      <c r="M83" s="116">
        <v>63095</v>
      </c>
      <c r="N83" s="158">
        <f t="shared" si="28"/>
        <v>3.4276440889122073E-2</v>
      </c>
      <c r="O83" s="128">
        <v>82270</v>
      </c>
      <c r="P83" s="117">
        <f t="shared" si="29"/>
        <v>5.7672529054818567E-2</v>
      </c>
      <c r="Q83" s="116">
        <v>145365</v>
      </c>
      <c r="R83" s="158">
        <f t="shared" si="30"/>
        <v>4.7388823241202305E-2</v>
      </c>
    </row>
    <row r="84" spans="2:18" ht="15" hidden="1" customHeight="1" outlineLevel="1" x14ac:dyDescent="0.25">
      <c r="B84" s="58" t="s">
        <v>91</v>
      </c>
      <c r="C84" s="128">
        <v>1726</v>
      </c>
      <c r="D84" s="117">
        <f t="shared" si="26"/>
        <v>0.99307159353348728</v>
      </c>
      <c r="E84" s="116">
        <v>17320</v>
      </c>
      <c r="F84" s="158">
        <f t="shared" si="26"/>
        <v>6.4143524207421976E-2</v>
      </c>
      <c r="G84" s="128">
        <f t="shared" si="25"/>
        <v>38965</v>
      </c>
      <c r="H84" s="117">
        <f t="shared" si="24"/>
        <v>-2.6386147272681848E-2</v>
      </c>
      <c r="I84" s="128">
        <v>31291</v>
      </c>
      <c r="J84" s="117">
        <f t="shared" si="24"/>
        <v>-7.2652284263959865E-3</v>
      </c>
      <c r="K84" s="116">
        <v>7674</v>
      </c>
      <c r="L84" s="158">
        <f t="shared" si="27"/>
        <v>-9.7282672626749833E-2</v>
      </c>
      <c r="M84" s="116">
        <v>58011</v>
      </c>
      <c r="N84" s="158">
        <f t="shared" si="28"/>
        <v>1.4834770743312964E-2</v>
      </c>
      <c r="O84" s="128">
        <v>74835</v>
      </c>
      <c r="P84" s="117">
        <f t="shared" si="29"/>
        <v>0.1013082956836544</v>
      </c>
      <c r="Q84" s="116">
        <v>132846</v>
      </c>
      <c r="R84" s="158">
        <f t="shared" si="30"/>
        <v>6.1799638729478801E-2</v>
      </c>
    </row>
    <row r="85" spans="2:18" ht="15" hidden="1" customHeight="1" outlineLevel="1" x14ac:dyDescent="0.25">
      <c r="B85" s="58" t="s">
        <v>92</v>
      </c>
      <c r="C85" s="128">
        <v>1713</v>
      </c>
      <c r="D85" s="117">
        <f t="shared" si="26"/>
        <v>0.89700996677740874</v>
      </c>
      <c r="E85" s="116">
        <v>15874</v>
      </c>
      <c r="F85" s="158">
        <f t="shared" si="26"/>
        <v>9.0696715679538187E-2</v>
      </c>
      <c r="G85" s="128">
        <f t="shared" si="25"/>
        <v>35492</v>
      </c>
      <c r="H85" s="117">
        <f t="shared" si="24"/>
        <v>-4.1378565254969746E-2</v>
      </c>
      <c r="I85" s="128">
        <v>27959</v>
      </c>
      <c r="J85" s="117">
        <f t="shared" si="24"/>
        <v>-6.551021090277076E-2</v>
      </c>
      <c r="K85" s="116">
        <v>7533</v>
      </c>
      <c r="L85" s="158">
        <f t="shared" si="27"/>
        <v>6.0239268121041523E-2</v>
      </c>
      <c r="M85" s="116">
        <v>53079</v>
      </c>
      <c r="N85" s="158">
        <f t="shared" si="28"/>
        <v>1.1394599950458328E-2</v>
      </c>
      <c r="O85" s="128">
        <v>67780</v>
      </c>
      <c r="P85" s="117">
        <f t="shared" si="29"/>
        <v>0.1470443891624782</v>
      </c>
      <c r="Q85" s="116">
        <v>120859</v>
      </c>
      <c r="R85" s="158">
        <f t="shared" si="30"/>
        <v>8.3237729896389778E-2</v>
      </c>
    </row>
    <row r="86" spans="2:18" ht="15" hidden="1" customHeight="1" outlineLevel="1" x14ac:dyDescent="0.25">
      <c r="B86" s="58" t="s">
        <v>93</v>
      </c>
      <c r="C86" s="128">
        <v>1225</v>
      </c>
      <c r="D86" s="117">
        <f t="shared" ref="D86:D104" si="31">C86/C99-1</f>
        <v>0.51985111662531014</v>
      </c>
      <c r="E86" s="116">
        <v>15738</v>
      </c>
      <c r="F86" s="158">
        <f t="shared" ref="F86:F104" si="32">E86/E99-1</f>
        <v>0.21660482374768097</v>
      </c>
      <c r="G86" s="128">
        <f t="shared" si="25"/>
        <v>39211</v>
      </c>
      <c r="H86" s="117">
        <f t="shared" si="24"/>
        <v>0.21569417746636077</v>
      </c>
      <c r="I86" s="128">
        <v>31164</v>
      </c>
      <c r="J86" s="117">
        <f t="shared" si="24"/>
        <v>0.20720511330621738</v>
      </c>
      <c r="K86" s="116">
        <v>8047</v>
      </c>
      <c r="L86" s="158">
        <f t="shared" si="27"/>
        <v>0.24972821866749495</v>
      </c>
      <c r="M86" s="116">
        <v>56174</v>
      </c>
      <c r="N86" s="158">
        <f t="shared" si="28"/>
        <v>0.22128011131402725</v>
      </c>
      <c r="O86" s="128">
        <v>57516</v>
      </c>
      <c r="P86" s="117">
        <f t="shared" si="29"/>
        <v>0.11779224565154012</v>
      </c>
      <c r="Q86" s="116">
        <v>113690</v>
      </c>
      <c r="R86" s="158">
        <f t="shared" si="30"/>
        <v>0.16663759222583652</v>
      </c>
    </row>
    <row r="87" spans="2:18" ht="15" hidden="1" customHeight="1" outlineLevel="1" x14ac:dyDescent="0.25">
      <c r="B87" s="58" t="s">
        <v>94</v>
      </c>
      <c r="C87" s="128">
        <v>1258</v>
      </c>
      <c r="D87" s="117">
        <f t="shared" si="31"/>
        <v>-8.8405797101449246E-2</v>
      </c>
      <c r="E87" s="116">
        <v>16047</v>
      </c>
      <c r="F87" s="158">
        <f t="shared" si="32"/>
        <v>8.0678833591487642E-2</v>
      </c>
      <c r="G87" s="128">
        <f t="shared" si="25"/>
        <v>37675</v>
      </c>
      <c r="H87" s="117">
        <f t="shared" si="24"/>
        <v>3.6593754299078185E-2</v>
      </c>
      <c r="I87" s="128">
        <v>29145</v>
      </c>
      <c r="J87" s="117">
        <f t="shared" si="24"/>
        <v>-3.0406866495891416E-2</v>
      </c>
      <c r="K87" s="116">
        <v>8530</v>
      </c>
      <c r="L87" s="158">
        <f t="shared" si="27"/>
        <v>0.35698377346484245</v>
      </c>
      <c r="M87" s="116">
        <v>54980</v>
      </c>
      <c r="N87" s="158">
        <f t="shared" si="28"/>
        <v>4.5764065888081573E-2</v>
      </c>
      <c r="O87" s="128">
        <v>63882</v>
      </c>
      <c r="P87" s="117">
        <f t="shared" si="29"/>
        <v>4.1576990804147895E-2</v>
      </c>
      <c r="Q87" s="116">
        <v>118862</v>
      </c>
      <c r="R87" s="158">
        <f t="shared" si="30"/>
        <v>4.3509560514810364E-2</v>
      </c>
    </row>
    <row r="88" spans="2:18" ht="15" hidden="1" customHeight="1" outlineLevel="1" x14ac:dyDescent="0.25">
      <c r="B88" s="58" t="s">
        <v>95</v>
      </c>
      <c r="C88" s="128">
        <v>1926</v>
      </c>
      <c r="D88" s="117">
        <f t="shared" si="31"/>
        <v>-5.1698670605612951E-2</v>
      </c>
      <c r="E88" s="116">
        <v>17647</v>
      </c>
      <c r="F88" s="158">
        <f t="shared" si="32"/>
        <v>2.3726650423482987E-2</v>
      </c>
      <c r="G88" s="128">
        <f t="shared" si="25"/>
        <v>41710</v>
      </c>
      <c r="H88" s="117">
        <f t="shared" si="24"/>
        <v>1.8808011724474882E-2</v>
      </c>
      <c r="I88" s="128">
        <v>32630</v>
      </c>
      <c r="J88" s="117">
        <f t="shared" si="24"/>
        <v>1.9305260527302304E-2</v>
      </c>
      <c r="K88" s="116">
        <v>9080</v>
      </c>
      <c r="L88" s="158">
        <f t="shared" si="27"/>
        <v>1.7025089605734678E-2</v>
      </c>
      <c r="M88" s="116">
        <v>61283</v>
      </c>
      <c r="N88" s="158">
        <f t="shared" si="28"/>
        <v>1.783786477104754E-2</v>
      </c>
      <c r="O88" s="128">
        <v>86016</v>
      </c>
      <c r="P88" s="117">
        <f t="shared" si="29"/>
        <v>0.10234525182622067</v>
      </c>
      <c r="Q88" s="116">
        <v>147299</v>
      </c>
      <c r="R88" s="158">
        <f t="shared" si="30"/>
        <v>6.5538668537822087E-2</v>
      </c>
    </row>
    <row r="89" spans="2:18" ht="15" hidden="1" customHeight="1" outlineLevel="1" x14ac:dyDescent="0.25">
      <c r="B89" s="58" t="s">
        <v>96</v>
      </c>
      <c r="C89" s="128">
        <v>1097</v>
      </c>
      <c r="D89" s="117">
        <f t="shared" si="31"/>
        <v>-0.26915389740173223</v>
      </c>
      <c r="E89" s="116">
        <v>16849</v>
      </c>
      <c r="F89" s="158">
        <f t="shared" si="32"/>
        <v>0.11265931453476852</v>
      </c>
      <c r="G89" s="128">
        <f t="shared" si="25"/>
        <v>35787</v>
      </c>
      <c r="H89" s="117">
        <f t="shared" si="24"/>
        <v>3.7966239341029162E-2</v>
      </c>
      <c r="I89" s="128">
        <v>28452</v>
      </c>
      <c r="J89" s="117">
        <f t="shared" si="24"/>
        <v>6.1245803804550469E-2</v>
      </c>
      <c r="K89" s="116">
        <v>7335</v>
      </c>
      <c r="L89" s="158">
        <f t="shared" si="27"/>
        <v>-4.3427230046948373E-2</v>
      </c>
      <c r="M89" s="116">
        <v>53733</v>
      </c>
      <c r="N89" s="158">
        <f t="shared" si="28"/>
        <v>5.1073901647040509E-2</v>
      </c>
      <c r="O89" s="128">
        <v>83279</v>
      </c>
      <c r="P89" s="117">
        <f t="shared" si="29"/>
        <v>0.13230815249904815</v>
      </c>
      <c r="Q89" s="116">
        <v>137012</v>
      </c>
      <c r="R89" s="158">
        <f t="shared" si="30"/>
        <v>9.899735301195145E-2</v>
      </c>
    </row>
    <row r="90" spans="2:18" ht="15" hidden="1" customHeight="1" outlineLevel="1" x14ac:dyDescent="0.25">
      <c r="B90" s="58" t="s">
        <v>97</v>
      </c>
      <c r="C90" s="128">
        <v>1612</v>
      </c>
      <c r="D90" s="117">
        <f t="shared" si="31"/>
        <v>0.30738037307380384</v>
      </c>
      <c r="E90" s="116">
        <v>16264</v>
      </c>
      <c r="F90" s="158">
        <f t="shared" si="32"/>
        <v>7.4027603513174389E-2</v>
      </c>
      <c r="G90" s="128">
        <f t="shared" si="25"/>
        <v>36501</v>
      </c>
      <c r="H90" s="117">
        <f t="shared" si="24"/>
        <v>-3.8004374983527933E-2</v>
      </c>
      <c r="I90" s="128">
        <v>29472</v>
      </c>
      <c r="J90" s="117">
        <f t="shared" si="24"/>
        <v>-1.5921948575493561E-3</v>
      </c>
      <c r="K90" s="116">
        <v>7029</v>
      </c>
      <c r="L90" s="158">
        <f t="shared" si="27"/>
        <v>-0.16559829059829057</v>
      </c>
      <c r="M90" s="116">
        <v>54377</v>
      </c>
      <c r="N90" s="158">
        <f t="shared" si="28"/>
        <v>1.0677663432685502E-3</v>
      </c>
      <c r="O90" s="128">
        <v>71232</v>
      </c>
      <c r="P90" s="117">
        <f t="shared" si="29"/>
        <v>6.8410553314034672E-2</v>
      </c>
      <c r="Q90" s="116">
        <v>125609</v>
      </c>
      <c r="R90" s="158">
        <f t="shared" si="30"/>
        <v>3.8176708818910665E-2</v>
      </c>
    </row>
    <row r="91" spans="2:18" collapsed="1" x14ac:dyDescent="0.25">
      <c r="B91" s="160">
        <v>2008</v>
      </c>
      <c r="C91" s="118">
        <v>20530</v>
      </c>
      <c r="D91" s="127">
        <f t="shared" si="31"/>
        <v>0.39280868385345991</v>
      </c>
      <c r="E91" s="118">
        <v>193212</v>
      </c>
      <c r="F91" s="127">
        <f t="shared" si="32"/>
        <v>8.0661150125740377E-3</v>
      </c>
      <c r="G91" s="118">
        <f t="shared" si="25"/>
        <v>453024</v>
      </c>
      <c r="H91" s="127">
        <f t="shared" si="24"/>
        <v>8.2256169212691077E-3</v>
      </c>
      <c r="I91" s="118">
        <v>361544</v>
      </c>
      <c r="J91" s="127">
        <f t="shared" si="24"/>
        <v>1.529354278878281E-2</v>
      </c>
      <c r="K91" s="118">
        <v>91480</v>
      </c>
      <c r="L91" s="127">
        <f t="shared" si="27"/>
        <v>-1.8770781937144654E-2</v>
      </c>
      <c r="M91" s="118">
        <v>666766</v>
      </c>
      <c r="N91" s="127">
        <f t="shared" si="28"/>
        <v>1.6823895055007032E-2</v>
      </c>
      <c r="O91" s="118">
        <v>864056</v>
      </c>
      <c r="P91" s="127">
        <f t="shared" si="29"/>
        <v>5.4588505242088026E-2</v>
      </c>
      <c r="Q91" s="118">
        <v>1530822</v>
      </c>
      <c r="R91" s="127">
        <f t="shared" si="30"/>
        <v>3.780039374562727E-2</v>
      </c>
    </row>
    <row r="92" spans="2:18" ht="15" hidden="1" customHeight="1" outlineLevel="1" x14ac:dyDescent="0.25">
      <c r="B92" s="58" t="s">
        <v>86</v>
      </c>
      <c r="C92" s="128">
        <v>960</v>
      </c>
      <c r="D92" s="117">
        <f t="shared" si="31"/>
        <v>-0.65330444203683635</v>
      </c>
      <c r="E92" s="116">
        <v>15292</v>
      </c>
      <c r="F92" s="158">
        <f t="shared" si="32"/>
        <v>1.8041408694494443E-2</v>
      </c>
      <c r="G92" s="128">
        <f t="shared" si="25"/>
        <v>35104</v>
      </c>
      <c r="H92" s="117">
        <f t="shared" si="24"/>
        <v>-9.6747632770687542E-2</v>
      </c>
      <c r="I92" s="128">
        <v>27492</v>
      </c>
      <c r="J92" s="117">
        <f t="shared" si="24"/>
        <v>-9.0482019386641133E-2</v>
      </c>
      <c r="K92" s="116">
        <v>7612</v>
      </c>
      <c r="L92" s="158">
        <f t="shared" si="27"/>
        <v>-0.11867546601829337</v>
      </c>
      <c r="M92" s="116">
        <v>51356</v>
      </c>
      <c r="N92" s="158">
        <f t="shared" si="28"/>
        <v>-9.351502100469522E-2</v>
      </c>
      <c r="O92" s="128">
        <v>78378</v>
      </c>
      <c r="P92" s="117">
        <f t="shared" si="29"/>
        <v>3.0909664860314656E-2</v>
      </c>
      <c r="Q92" s="116">
        <v>129734</v>
      </c>
      <c r="R92" s="158">
        <f t="shared" si="30"/>
        <v>-2.2218537555960816E-2</v>
      </c>
    </row>
    <row r="93" spans="2:18" ht="15" hidden="1" customHeight="1" outlineLevel="1" x14ac:dyDescent="0.25">
      <c r="B93" s="58" t="s">
        <v>87</v>
      </c>
      <c r="C93" s="128">
        <v>1623</v>
      </c>
      <c r="D93" s="117">
        <f t="shared" si="31"/>
        <v>-0.43567454798331018</v>
      </c>
      <c r="E93" s="116">
        <v>16586</v>
      </c>
      <c r="F93" s="158">
        <f t="shared" si="32"/>
        <v>0.1325367019460566</v>
      </c>
      <c r="G93" s="128">
        <f t="shared" si="25"/>
        <v>38022</v>
      </c>
      <c r="H93" s="117">
        <f t="shared" si="24"/>
        <v>-1.4259048014103493E-2</v>
      </c>
      <c r="I93" s="128">
        <v>29663</v>
      </c>
      <c r="J93" s="117">
        <f t="shared" si="24"/>
        <v>-5.1936844796727222E-2</v>
      </c>
      <c r="K93" s="116">
        <v>8359</v>
      </c>
      <c r="L93" s="158">
        <f t="shared" si="27"/>
        <v>0.14758374519494777</v>
      </c>
      <c r="M93" s="116">
        <v>56231</v>
      </c>
      <c r="N93" s="158">
        <f t="shared" si="28"/>
        <v>2.4602000249585032E-3</v>
      </c>
      <c r="O93" s="128">
        <v>75499</v>
      </c>
      <c r="P93" s="117">
        <f t="shared" si="29"/>
        <v>0.13059690317170336</v>
      </c>
      <c r="Q93" s="116">
        <v>131730</v>
      </c>
      <c r="R93" s="158">
        <f t="shared" si="30"/>
        <v>7.21000073247553E-2</v>
      </c>
    </row>
    <row r="94" spans="2:18" ht="15" hidden="1" customHeight="1" outlineLevel="1" x14ac:dyDescent="0.25">
      <c r="B94" s="58" t="s">
        <v>88</v>
      </c>
      <c r="C94" s="128">
        <v>1095</v>
      </c>
      <c r="D94" s="117">
        <f t="shared" si="31"/>
        <v>-0.62409886714727092</v>
      </c>
      <c r="E94" s="116">
        <v>18680</v>
      </c>
      <c r="F94" s="158">
        <f t="shared" si="32"/>
        <v>-2.1938321378082604E-2</v>
      </c>
      <c r="G94" s="128">
        <f t="shared" si="25"/>
        <v>39406</v>
      </c>
      <c r="H94" s="117">
        <f t="shared" si="24"/>
        <v>-0.13219846285978554</v>
      </c>
      <c r="I94" s="128">
        <v>31005</v>
      </c>
      <c r="J94" s="117">
        <f t="shared" si="24"/>
        <v>-0.15261417365874985</v>
      </c>
      <c r="K94" s="116">
        <v>8401</v>
      </c>
      <c r="L94" s="158">
        <f t="shared" si="27"/>
        <v>-4.7505668934240353E-2</v>
      </c>
      <c r="M94" s="116">
        <v>59181</v>
      </c>
      <c r="N94" s="158">
        <f t="shared" si="28"/>
        <v>-0.12221711336230556</v>
      </c>
      <c r="O94" s="128">
        <v>73765</v>
      </c>
      <c r="P94" s="117">
        <f t="shared" si="29"/>
        <v>-5.3627557893386357E-2</v>
      </c>
      <c r="Q94" s="116">
        <v>132946</v>
      </c>
      <c r="R94" s="158">
        <f t="shared" si="30"/>
        <v>-8.5439511302505378E-2</v>
      </c>
    </row>
    <row r="95" spans="2:18" ht="15" hidden="1" customHeight="1" outlineLevel="1" x14ac:dyDescent="0.25">
      <c r="B95" s="58" t="s">
        <v>89</v>
      </c>
      <c r="C95" s="128">
        <v>1018</v>
      </c>
      <c r="D95" s="117">
        <f t="shared" si="31"/>
        <v>-2.9382957884427352E-3</v>
      </c>
      <c r="E95" s="116">
        <v>16001</v>
      </c>
      <c r="F95" s="158">
        <f t="shared" si="32"/>
        <v>-4.7786241371102101E-2</v>
      </c>
      <c r="G95" s="128">
        <f t="shared" si="25"/>
        <v>37079</v>
      </c>
      <c r="H95" s="117">
        <f t="shared" si="24"/>
        <v>-0.10715403693804326</v>
      </c>
      <c r="I95" s="128">
        <v>29408</v>
      </c>
      <c r="J95" s="117">
        <f t="shared" si="24"/>
        <v>-0.12235883968007644</v>
      </c>
      <c r="K95" s="116">
        <v>7671</v>
      </c>
      <c r="L95" s="158">
        <f t="shared" si="27"/>
        <v>-4.3635456925570359E-2</v>
      </c>
      <c r="M95" s="116">
        <v>54098</v>
      </c>
      <c r="N95" s="158">
        <f t="shared" si="28"/>
        <v>-8.855342521144316E-2</v>
      </c>
      <c r="O95" s="128">
        <v>55826</v>
      </c>
      <c r="P95" s="117">
        <f t="shared" si="29"/>
        <v>-0.15995545925123389</v>
      </c>
      <c r="Q95" s="116">
        <v>109924</v>
      </c>
      <c r="R95" s="158">
        <f t="shared" si="30"/>
        <v>-0.12626977187822908</v>
      </c>
    </row>
    <row r="96" spans="2:18" ht="15" hidden="1" customHeight="1" outlineLevel="1" x14ac:dyDescent="0.25">
      <c r="B96" s="58" t="s">
        <v>90</v>
      </c>
      <c r="C96" s="128">
        <v>1324</v>
      </c>
      <c r="D96" s="117">
        <f t="shared" si="31"/>
        <v>-0.29835718071012185</v>
      </c>
      <c r="E96" s="116">
        <v>18968</v>
      </c>
      <c r="F96" s="158">
        <f t="shared" si="32"/>
        <v>-3.6245206702736343E-3</v>
      </c>
      <c r="G96" s="128">
        <f t="shared" si="25"/>
        <v>40712</v>
      </c>
      <c r="H96" s="117">
        <f t="shared" si="24"/>
        <v>-3.8745779519750667E-2</v>
      </c>
      <c r="I96" s="128">
        <v>32876</v>
      </c>
      <c r="J96" s="117">
        <f t="shared" si="24"/>
        <v>-1.9943359666120153E-2</v>
      </c>
      <c r="K96" s="116">
        <v>7836</v>
      </c>
      <c r="L96" s="158">
        <f t="shared" si="27"/>
        <v>-0.11035422343324253</v>
      </c>
      <c r="M96" s="116">
        <v>61004</v>
      </c>
      <c r="N96" s="158">
        <f t="shared" si="28"/>
        <v>-3.5921424846310668E-2</v>
      </c>
      <c r="O96" s="128">
        <v>77784</v>
      </c>
      <c r="P96" s="117">
        <f t="shared" si="29"/>
        <v>-4.0485530308637441E-2</v>
      </c>
      <c r="Q96" s="116">
        <v>138788</v>
      </c>
      <c r="R96" s="158">
        <f t="shared" si="30"/>
        <v>-3.8484720422881646E-2</v>
      </c>
    </row>
    <row r="97" spans="2:18" ht="15" hidden="1" customHeight="1" outlineLevel="1" x14ac:dyDescent="0.25">
      <c r="B97" s="58" t="s">
        <v>91</v>
      </c>
      <c r="C97" s="128">
        <v>866</v>
      </c>
      <c r="D97" s="117">
        <f t="shared" si="31"/>
        <v>-0.41486486486486485</v>
      </c>
      <c r="E97" s="116">
        <v>16276</v>
      </c>
      <c r="F97" s="158">
        <f t="shared" si="32"/>
        <v>-9.5325440498026826E-2</v>
      </c>
      <c r="G97" s="128">
        <f t="shared" si="25"/>
        <v>40021</v>
      </c>
      <c r="H97" s="117">
        <f t="shared" si="24"/>
        <v>9.7548266783677118E-2</v>
      </c>
      <c r="I97" s="128">
        <v>31520</v>
      </c>
      <c r="J97" s="117">
        <f t="shared" si="24"/>
        <v>8.2529106707421862E-2</v>
      </c>
      <c r="K97" s="116">
        <v>8501</v>
      </c>
      <c r="L97" s="158">
        <f t="shared" si="27"/>
        <v>0.15707091329794465</v>
      </c>
      <c r="M97" s="116">
        <v>57163</v>
      </c>
      <c r="N97" s="158">
        <f t="shared" si="28"/>
        <v>2.1954053812460961E-2</v>
      </c>
      <c r="O97" s="128">
        <v>67951</v>
      </c>
      <c r="P97" s="117">
        <f t="shared" si="29"/>
        <v>-5.280252024700649E-2</v>
      </c>
      <c r="Q97" s="116">
        <v>125114</v>
      </c>
      <c r="R97" s="158">
        <f t="shared" si="30"/>
        <v>-2.0051067562698699E-2</v>
      </c>
    </row>
    <row r="98" spans="2:18" ht="15" hidden="1" customHeight="1" outlineLevel="1" x14ac:dyDescent="0.25">
      <c r="B98" s="58" t="s">
        <v>92</v>
      </c>
      <c r="C98" s="128">
        <v>903</v>
      </c>
      <c r="D98" s="117">
        <f t="shared" si="31"/>
        <v>-0.17079889807162529</v>
      </c>
      <c r="E98" s="116">
        <v>14554</v>
      </c>
      <c r="F98" s="158">
        <f t="shared" si="32"/>
        <v>-7.4114129397544359E-2</v>
      </c>
      <c r="G98" s="128">
        <f t="shared" si="25"/>
        <v>37024</v>
      </c>
      <c r="H98" s="117">
        <f t="shared" si="24"/>
        <v>4.440056417489413E-2</v>
      </c>
      <c r="I98" s="128">
        <v>29919</v>
      </c>
      <c r="J98" s="117">
        <f t="shared" si="24"/>
        <v>4.6667832779429874E-2</v>
      </c>
      <c r="K98" s="116">
        <v>7105</v>
      </c>
      <c r="L98" s="158">
        <f t="shared" si="27"/>
        <v>3.4959941733430533E-2</v>
      </c>
      <c r="M98" s="116">
        <v>52481</v>
      </c>
      <c r="N98" s="158">
        <f t="shared" si="28"/>
        <v>4.2672892188755362E-3</v>
      </c>
      <c r="O98" s="128">
        <v>59091</v>
      </c>
      <c r="P98" s="117">
        <f t="shared" si="29"/>
        <v>-5.1447926030563806E-2</v>
      </c>
      <c r="Q98" s="116">
        <v>111572</v>
      </c>
      <c r="R98" s="158">
        <f t="shared" si="30"/>
        <v>-2.6031391308902307E-2</v>
      </c>
    </row>
    <row r="99" spans="2:18" ht="15" hidden="1" customHeight="1" outlineLevel="1" x14ac:dyDescent="0.25">
      <c r="B99" s="58" t="s">
        <v>93</v>
      </c>
      <c r="C99" s="128">
        <v>806</v>
      </c>
      <c r="D99" s="117">
        <f t="shared" si="31"/>
        <v>-0.22425409047160727</v>
      </c>
      <c r="E99" s="116">
        <v>12936</v>
      </c>
      <c r="F99" s="158">
        <f t="shared" si="32"/>
        <v>-7.8041479580927997E-2</v>
      </c>
      <c r="G99" s="128">
        <f t="shared" si="25"/>
        <v>32254</v>
      </c>
      <c r="H99" s="117">
        <f t="shared" si="24"/>
        <v>-8.4629356340106709E-2</v>
      </c>
      <c r="I99" s="128">
        <v>25815</v>
      </c>
      <c r="J99" s="117">
        <f t="shared" si="24"/>
        <v>-7.6914825144818733E-2</v>
      </c>
      <c r="K99" s="116">
        <v>6439</v>
      </c>
      <c r="L99" s="158">
        <f t="shared" si="27"/>
        <v>-0.11430536451169193</v>
      </c>
      <c r="M99" s="116">
        <v>45996</v>
      </c>
      <c r="N99" s="158">
        <f t="shared" si="28"/>
        <v>-8.5675664930624618E-2</v>
      </c>
      <c r="O99" s="128">
        <v>51455</v>
      </c>
      <c r="P99" s="117">
        <f t="shared" si="29"/>
        <v>-2.3216523026690417E-2</v>
      </c>
      <c r="Q99" s="116">
        <v>97451</v>
      </c>
      <c r="R99" s="158">
        <f t="shared" si="30"/>
        <v>-5.3726792511458066E-2</v>
      </c>
    </row>
    <row r="100" spans="2:18" ht="15" hidden="1" customHeight="1" outlineLevel="1" x14ac:dyDescent="0.25">
      <c r="B100" s="58" t="s">
        <v>94</v>
      </c>
      <c r="C100" s="128">
        <v>1380</v>
      </c>
      <c r="D100" s="117">
        <f t="shared" si="31"/>
        <v>-0.20552677029360966</v>
      </c>
      <c r="E100" s="116">
        <v>14849</v>
      </c>
      <c r="F100" s="158">
        <f t="shared" si="32"/>
        <v>-0.17793279078779822</v>
      </c>
      <c r="G100" s="128">
        <f t="shared" si="25"/>
        <v>36345</v>
      </c>
      <c r="H100" s="117">
        <f t="shared" si="24"/>
        <v>-0.10862314219845981</v>
      </c>
      <c r="I100" s="128">
        <v>30059</v>
      </c>
      <c r="J100" s="117">
        <f t="shared" si="24"/>
        <v>-7.9920416284052664E-2</v>
      </c>
      <c r="K100" s="116">
        <v>6286</v>
      </c>
      <c r="L100" s="158">
        <f t="shared" si="27"/>
        <v>-0.2243336623889437</v>
      </c>
      <c r="M100" s="116">
        <v>52574</v>
      </c>
      <c r="N100" s="158">
        <f t="shared" si="28"/>
        <v>-0.1320698649585631</v>
      </c>
      <c r="O100" s="128">
        <v>61332</v>
      </c>
      <c r="P100" s="117">
        <f t="shared" si="29"/>
        <v>-0.14862782659392826</v>
      </c>
      <c r="Q100" s="116">
        <v>113906</v>
      </c>
      <c r="R100" s="158">
        <f t="shared" si="30"/>
        <v>-0.14106460150965594</v>
      </c>
    </row>
    <row r="101" spans="2:18" ht="15" hidden="1" customHeight="1" outlineLevel="1" x14ac:dyDescent="0.25">
      <c r="B101" s="58" t="s">
        <v>95</v>
      </c>
      <c r="C101" s="128">
        <v>2031</v>
      </c>
      <c r="D101" s="117">
        <f t="shared" si="31"/>
        <v>6.4465408805031377E-2</v>
      </c>
      <c r="E101" s="116">
        <v>17238</v>
      </c>
      <c r="F101" s="158">
        <f t="shared" si="32"/>
        <v>4.7796689204941956E-3</v>
      </c>
      <c r="G101" s="128">
        <f t="shared" si="25"/>
        <v>40940</v>
      </c>
      <c r="H101" s="117">
        <f t="shared" si="24"/>
        <v>0.10314723000646686</v>
      </c>
      <c r="I101" s="128">
        <v>32012</v>
      </c>
      <c r="J101" s="117">
        <f t="shared" si="24"/>
        <v>9.0512689490717113E-2</v>
      </c>
      <c r="K101" s="116">
        <v>8928</v>
      </c>
      <c r="L101" s="158">
        <f t="shared" si="27"/>
        <v>0.150960422843883</v>
      </c>
      <c r="M101" s="116">
        <v>60209</v>
      </c>
      <c r="N101" s="158">
        <f t="shared" si="28"/>
        <v>7.1792224437482233E-2</v>
      </c>
      <c r="O101" s="128">
        <v>78030</v>
      </c>
      <c r="P101" s="117">
        <f t="shared" si="29"/>
        <v>-9.3567102974595473E-3</v>
      </c>
      <c r="Q101" s="116">
        <v>138239</v>
      </c>
      <c r="R101" s="158">
        <f t="shared" si="30"/>
        <v>2.4425127646487743E-2</v>
      </c>
    </row>
    <row r="102" spans="2:18" ht="15" hidden="1" customHeight="1" outlineLevel="1" x14ac:dyDescent="0.25">
      <c r="B102" s="58" t="s">
        <v>96</v>
      </c>
      <c r="C102" s="128">
        <v>1501</v>
      </c>
      <c r="D102" s="117">
        <f t="shared" si="31"/>
        <v>-9.4146047073023542E-2</v>
      </c>
      <c r="E102" s="116">
        <v>15143</v>
      </c>
      <c r="F102" s="158">
        <f t="shared" si="32"/>
        <v>-5.6471206251230699E-3</v>
      </c>
      <c r="G102" s="128">
        <f t="shared" si="25"/>
        <v>34478</v>
      </c>
      <c r="H102" s="117">
        <f t="shared" si="24"/>
        <v>9.4365973654975344E-2</v>
      </c>
      <c r="I102" s="128">
        <v>26810</v>
      </c>
      <c r="J102" s="117">
        <f t="shared" si="24"/>
        <v>6.7702110712863472E-2</v>
      </c>
      <c r="K102" s="116">
        <v>7668</v>
      </c>
      <c r="L102" s="158">
        <f t="shared" si="27"/>
        <v>0.19906176700547307</v>
      </c>
      <c r="M102" s="116">
        <v>51122</v>
      </c>
      <c r="N102" s="158">
        <f t="shared" si="28"/>
        <v>5.6436114153458394E-2</v>
      </c>
      <c r="O102" s="128">
        <v>73548</v>
      </c>
      <c r="P102" s="117">
        <f t="shared" si="29"/>
        <v>4.3263638684785333E-2</v>
      </c>
      <c r="Q102" s="116">
        <v>124670</v>
      </c>
      <c r="R102" s="158">
        <f t="shared" si="30"/>
        <v>4.8625188200758673E-2</v>
      </c>
    </row>
    <row r="103" spans="2:18" ht="15" hidden="1" customHeight="1" outlineLevel="1" x14ac:dyDescent="0.25">
      <c r="B103" s="58" t="s">
        <v>97</v>
      </c>
      <c r="C103" s="128">
        <v>1233</v>
      </c>
      <c r="D103" s="117">
        <f t="shared" si="31"/>
        <v>-0.17580213903743314</v>
      </c>
      <c r="E103" s="116">
        <v>15143</v>
      </c>
      <c r="F103" s="158">
        <f t="shared" si="32"/>
        <v>-8.1017113727394063E-2</v>
      </c>
      <c r="G103" s="128">
        <f t="shared" si="25"/>
        <v>37943</v>
      </c>
      <c r="H103" s="117">
        <f t="shared" si="24"/>
        <v>9.2482220494658929E-2</v>
      </c>
      <c r="I103" s="128">
        <v>29519</v>
      </c>
      <c r="J103" s="117">
        <f t="shared" si="24"/>
        <v>7.6353691886964503E-2</v>
      </c>
      <c r="K103" s="116">
        <v>8424</v>
      </c>
      <c r="L103" s="158">
        <f t="shared" si="27"/>
        <v>0.15302491103202853</v>
      </c>
      <c r="M103" s="116">
        <v>54319</v>
      </c>
      <c r="N103" s="158">
        <f t="shared" si="28"/>
        <v>3.0623280523669472E-2</v>
      </c>
      <c r="O103" s="128">
        <v>66671</v>
      </c>
      <c r="P103" s="117">
        <f t="shared" si="29"/>
        <v>-0.13491806043934651</v>
      </c>
      <c r="Q103" s="116">
        <v>120990</v>
      </c>
      <c r="R103" s="158">
        <f t="shared" si="30"/>
        <v>-6.7686901844745462E-2</v>
      </c>
    </row>
    <row r="104" spans="2:18" collapsed="1" x14ac:dyDescent="0.25">
      <c r="B104" s="160">
        <v>2007</v>
      </c>
      <c r="C104" s="118">
        <v>14740</v>
      </c>
      <c r="D104" s="127">
        <f t="shared" si="31"/>
        <v>-0.32607900512070231</v>
      </c>
      <c r="E104" s="118">
        <v>191666</v>
      </c>
      <c r="F104" s="127">
        <f t="shared" si="32"/>
        <v>-3.817376162350139E-2</v>
      </c>
      <c r="G104" s="118">
        <f t="shared" si="25"/>
        <v>449328</v>
      </c>
      <c r="H104" s="127">
        <f t="shared" si="24"/>
        <v>-1.8932355747501628E-2</v>
      </c>
      <c r="I104" s="118">
        <v>356098</v>
      </c>
      <c r="J104" s="127">
        <f t="shared" si="24"/>
        <v>-2.5417025876814825E-2</v>
      </c>
      <c r="K104" s="118">
        <v>93230</v>
      </c>
      <c r="L104" s="127">
        <f t="shared" si="27"/>
        <v>6.6512622281729161E-3</v>
      </c>
      <c r="M104" s="118">
        <v>655734</v>
      </c>
      <c r="N104" s="127">
        <f t="shared" si="28"/>
        <v>-3.4469862061654033E-2</v>
      </c>
      <c r="O104" s="118">
        <v>819330</v>
      </c>
      <c r="P104" s="127">
        <f t="shared" si="29"/>
        <v>-3.9876534963596777E-2</v>
      </c>
      <c r="Q104" s="118">
        <v>1475064</v>
      </c>
      <c r="R104" s="127">
        <f t="shared" si="30"/>
        <v>-3.7480513904377344E-2</v>
      </c>
    </row>
    <row r="105" spans="2:18" ht="15" hidden="1" customHeight="1" outlineLevel="1" x14ac:dyDescent="0.25">
      <c r="B105" s="58" t="s">
        <v>86</v>
      </c>
      <c r="C105" s="128">
        <v>2769</v>
      </c>
      <c r="D105" s="128"/>
      <c r="E105" s="116">
        <v>15021</v>
      </c>
      <c r="F105" s="116"/>
      <c r="G105" s="128">
        <f t="shared" si="25"/>
        <v>38864</v>
      </c>
      <c r="H105" s="128"/>
      <c r="I105" s="128">
        <v>30227</v>
      </c>
      <c r="J105" s="128"/>
      <c r="K105" s="116">
        <v>8637</v>
      </c>
      <c r="L105" s="116"/>
      <c r="M105" s="116">
        <v>56654</v>
      </c>
      <c r="N105" s="116"/>
      <c r="O105" s="128">
        <v>76028</v>
      </c>
      <c r="P105" s="128"/>
      <c r="Q105" s="116">
        <v>132682</v>
      </c>
      <c r="R105" s="116"/>
    </row>
    <row r="106" spans="2:18" ht="15" hidden="1" customHeight="1" outlineLevel="1" x14ac:dyDescent="0.25">
      <c r="B106" s="58" t="s">
        <v>87</v>
      </c>
      <c r="C106" s="128">
        <v>2876</v>
      </c>
      <c r="D106" s="128"/>
      <c r="E106" s="116">
        <v>14645</v>
      </c>
      <c r="F106" s="116"/>
      <c r="G106" s="128">
        <f t="shared" si="25"/>
        <v>38572</v>
      </c>
      <c r="H106" s="128"/>
      <c r="I106" s="128">
        <v>31288</v>
      </c>
      <c r="J106" s="128"/>
      <c r="K106" s="116">
        <v>7284</v>
      </c>
      <c r="L106" s="116"/>
      <c r="M106" s="116">
        <v>56093</v>
      </c>
      <c r="N106" s="116"/>
      <c r="O106" s="128">
        <v>66778</v>
      </c>
      <c r="P106" s="128"/>
      <c r="Q106" s="116">
        <v>122871</v>
      </c>
      <c r="R106" s="116"/>
    </row>
    <row r="107" spans="2:18" ht="15" hidden="1" customHeight="1" outlineLevel="1" x14ac:dyDescent="0.25">
      <c r="B107" s="58" t="s">
        <v>88</v>
      </c>
      <c r="C107" s="128">
        <v>2913</v>
      </c>
      <c r="D107" s="128"/>
      <c r="E107" s="116">
        <v>19099</v>
      </c>
      <c r="F107" s="116"/>
      <c r="G107" s="128">
        <f t="shared" si="25"/>
        <v>45409</v>
      </c>
      <c r="H107" s="128"/>
      <c r="I107" s="128">
        <v>36589</v>
      </c>
      <c r="J107" s="128"/>
      <c r="K107" s="116">
        <v>8820</v>
      </c>
      <c r="L107" s="116"/>
      <c r="M107" s="116">
        <v>67421</v>
      </c>
      <c r="N107" s="116"/>
      <c r="O107" s="128">
        <v>77945</v>
      </c>
      <c r="P107" s="128"/>
      <c r="Q107" s="116">
        <v>145366</v>
      </c>
      <c r="R107" s="116"/>
    </row>
    <row r="108" spans="2:18" ht="15" hidden="1" customHeight="1" outlineLevel="1" x14ac:dyDescent="0.25">
      <c r="B108" s="58" t="s">
        <v>89</v>
      </c>
      <c r="C108" s="128">
        <v>1021</v>
      </c>
      <c r="D108" s="128"/>
      <c r="E108" s="116">
        <v>16804</v>
      </c>
      <c r="F108" s="116"/>
      <c r="G108" s="128">
        <f t="shared" si="25"/>
        <v>41529</v>
      </c>
      <c r="H108" s="128"/>
      <c r="I108" s="128">
        <v>33508</v>
      </c>
      <c r="J108" s="128"/>
      <c r="K108" s="116">
        <v>8021</v>
      </c>
      <c r="L108" s="116"/>
      <c r="M108" s="116">
        <v>59354</v>
      </c>
      <c r="N108" s="116"/>
      <c r="O108" s="128">
        <v>66456</v>
      </c>
      <c r="P108" s="128"/>
      <c r="Q108" s="116">
        <v>125810</v>
      </c>
      <c r="R108" s="116"/>
    </row>
    <row r="109" spans="2:18" ht="15" hidden="1" customHeight="1" outlineLevel="1" x14ac:dyDescent="0.25">
      <c r="B109" s="58" t="s">
        <v>90</v>
      </c>
      <c r="C109" s="128">
        <v>1887</v>
      </c>
      <c r="D109" s="128"/>
      <c r="E109" s="116">
        <v>19037</v>
      </c>
      <c r="F109" s="116"/>
      <c r="G109" s="128">
        <f t="shared" si="25"/>
        <v>42353</v>
      </c>
      <c r="H109" s="128"/>
      <c r="I109" s="128">
        <v>33545</v>
      </c>
      <c r="J109" s="128"/>
      <c r="K109" s="116">
        <v>8808</v>
      </c>
      <c r="L109" s="116"/>
      <c r="M109" s="116">
        <v>63277</v>
      </c>
      <c r="N109" s="116"/>
      <c r="O109" s="128">
        <v>81066</v>
      </c>
      <c r="P109" s="128"/>
      <c r="Q109" s="116">
        <v>144343</v>
      </c>
      <c r="R109" s="116"/>
    </row>
    <row r="110" spans="2:18" ht="15" hidden="1" customHeight="1" outlineLevel="1" x14ac:dyDescent="0.25">
      <c r="B110" s="58" t="s">
        <v>91</v>
      </c>
      <c r="C110" s="128">
        <v>1480</v>
      </c>
      <c r="D110" s="128"/>
      <c r="E110" s="116">
        <v>17991</v>
      </c>
      <c r="F110" s="116"/>
      <c r="G110" s="128">
        <f t="shared" si="25"/>
        <v>36464</v>
      </c>
      <c r="H110" s="128"/>
      <c r="I110" s="128">
        <v>29117</v>
      </c>
      <c r="J110" s="128"/>
      <c r="K110" s="116">
        <v>7347</v>
      </c>
      <c r="L110" s="116"/>
      <c r="M110" s="116">
        <v>55935</v>
      </c>
      <c r="N110" s="116"/>
      <c r="O110" s="128">
        <v>71739</v>
      </c>
      <c r="P110" s="128"/>
      <c r="Q110" s="116">
        <v>127674</v>
      </c>
      <c r="R110" s="116"/>
    </row>
    <row r="111" spans="2:18" ht="15" hidden="1" customHeight="1" outlineLevel="1" x14ac:dyDescent="0.25">
      <c r="B111" s="58" t="s">
        <v>92</v>
      </c>
      <c r="C111" s="128">
        <v>1089</v>
      </c>
      <c r="D111" s="128"/>
      <c r="E111" s="116">
        <v>15719</v>
      </c>
      <c r="F111" s="116"/>
      <c r="G111" s="128">
        <f t="shared" si="25"/>
        <v>35450</v>
      </c>
      <c r="H111" s="128"/>
      <c r="I111" s="128">
        <v>28585</v>
      </c>
      <c r="J111" s="128"/>
      <c r="K111" s="116">
        <v>6865</v>
      </c>
      <c r="L111" s="116"/>
      <c r="M111" s="116">
        <v>52258</v>
      </c>
      <c r="N111" s="116"/>
      <c r="O111" s="128">
        <v>62296</v>
      </c>
      <c r="P111" s="128"/>
      <c r="Q111" s="116">
        <v>114554</v>
      </c>
      <c r="R111" s="116"/>
    </row>
    <row r="112" spans="2:18" ht="15" hidden="1" customHeight="1" outlineLevel="1" x14ac:dyDescent="0.25">
      <c r="B112" s="58" t="s">
        <v>93</v>
      </c>
      <c r="C112" s="128">
        <v>1039</v>
      </c>
      <c r="D112" s="128"/>
      <c r="E112" s="116">
        <v>14031</v>
      </c>
      <c r="F112" s="116"/>
      <c r="G112" s="128">
        <f t="shared" si="25"/>
        <v>35236</v>
      </c>
      <c r="H112" s="128"/>
      <c r="I112" s="128">
        <v>27966</v>
      </c>
      <c r="J112" s="128"/>
      <c r="K112" s="116">
        <v>7270</v>
      </c>
      <c r="L112" s="116"/>
      <c r="M112" s="116">
        <v>50306</v>
      </c>
      <c r="N112" s="116"/>
      <c r="O112" s="128">
        <v>52678</v>
      </c>
      <c r="P112" s="128"/>
      <c r="Q112" s="116">
        <v>102984</v>
      </c>
      <c r="R112" s="116"/>
    </row>
    <row r="113" spans="2:18" ht="15" hidden="1" customHeight="1" outlineLevel="1" x14ac:dyDescent="0.25">
      <c r="B113" s="58" t="s">
        <v>94</v>
      </c>
      <c r="C113" s="128">
        <v>1737</v>
      </c>
      <c r="D113" s="128"/>
      <c r="E113" s="116">
        <v>18063</v>
      </c>
      <c r="F113" s="116"/>
      <c r="G113" s="128">
        <f t="shared" si="25"/>
        <v>40774</v>
      </c>
      <c r="H113" s="128"/>
      <c r="I113" s="128">
        <v>32670</v>
      </c>
      <c r="J113" s="128"/>
      <c r="K113" s="116">
        <v>8104</v>
      </c>
      <c r="L113" s="116"/>
      <c r="M113" s="116">
        <v>60574</v>
      </c>
      <c r="N113" s="116"/>
      <c r="O113" s="128">
        <v>72039</v>
      </c>
      <c r="P113" s="128"/>
      <c r="Q113" s="116">
        <v>132613</v>
      </c>
      <c r="R113" s="116"/>
    </row>
    <row r="114" spans="2:18" ht="15" hidden="1" customHeight="1" outlineLevel="1" x14ac:dyDescent="0.25">
      <c r="B114" s="58" t="s">
        <v>95</v>
      </c>
      <c r="C114" s="128">
        <v>1908</v>
      </c>
      <c r="D114" s="128"/>
      <c r="E114" s="116">
        <v>17156</v>
      </c>
      <c r="F114" s="116"/>
      <c r="G114" s="128">
        <f t="shared" si="25"/>
        <v>37112</v>
      </c>
      <c r="H114" s="128"/>
      <c r="I114" s="128">
        <v>29355</v>
      </c>
      <c r="J114" s="128"/>
      <c r="K114" s="116">
        <v>7757</v>
      </c>
      <c r="L114" s="116"/>
      <c r="M114" s="116">
        <v>56176</v>
      </c>
      <c r="N114" s="116"/>
      <c r="O114" s="128">
        <v>78767</v>
      </c>
      <c r="P114" s="128"/>
      <c r="Q114" s="116">
        <v>134943</v>
      </c>
      <c r="R114" s="116"/>
    </row>
    <row r="115" spans="2:18" ht="15" hidden="1" customHeight="1" outlineLevel="1" x14ac:dyDescent="0.25">
      <c r="B115" s="58" t="s">
        <v>96</v>
      </c>
      <c r="C115" s="128">
        <v>1657</v>
      </c>
      <c r="D115" s="128"/>
      <c r="E115" s="116">
        <v>15229</v>
      </c>
      <c r="F115" s="116"/>
      <c r="G115" s="128">
        <f t="shared" si="25"/>
        <v>31505</v>
      </c>
      <c r="H115" s="128"/>
      <c r="I115" s="128">
        <v>25110</v>
      </c>
      <c r="J115" s="128"/>
      <c r="K115" s="116">
        <v>6395</v>
      </c>
      <c r="L115" s="116"/>
      <c r="M115" s="116">
        <v>48391</v>
      </c>
      <c r="N115" s="116"/>
      <c r="O115" s="128">
        <v>70498</v>
      </c>
      <c r="P115" s="128"/>
      <c r="Q115" s="116">
        <v>118889</v>
      </c>
      <c r="R115" s="116"/>
    </row>
    <row r="116" spans="2:18" ht="15" hidden="1" customHeight="1" outlineLevel="1" x14ac:dyDescent="0.25">
      <c r="B116" s="58" t="s">
        <v>97</v>
      </c>
      <c r="C116" s="128">
        <v>1496</v>
      </c>
      <c r="D116" s="128"/>
      <c r="E116" s="116">
        <v>16478</v>
      </c>
      <c r="F116" s="116"/>
      <c r="G116" s="128">
        <f t="shared" si="25"/>
        <v>34731</v>
      </c>
      <c r="H116" s="128"/>
      <c r="I116" s="128">
        <v>27425</v>
      </c>
      <c r="J116" s="128"/>
      <c r="K116" s="116">
        <v>7306</v>
      </c>
      <c r="L116" s="116"/>
      <c r="M116" s="116">
        <v>52705</v>
      </c>
      <c r="N116" s="116"/>
      <c r="O116" s="128">
        <v>77069</v>
      </c>
      <c r="P116" s="128"/>
      <c r="Q116" s="116">
        <v>129774</v>
      </c>
      <c r="R116" s="116"/>
    </row>
    <row r="117" spans="2:18" collapsed="1" x14ac:dyDescent="0.25">
      <c r="B117" s="160">
        <v>2006</v>
      </c>
      <c r="C117" s="118">
        <v>21872</v>
      </c>
      <c r="D117" s="118"/>
      <c r="E117" s="118">
        <v>199273</v>
      </c>
      <c r="F117" s="118"/>
      <c r="G117" s="118">
        <f t="shared" si="25"/>
        <v>457999</v>
      </c>
      <c r="H117" s="118"/>
      <c r="I117" s="118">
        <v>365385</v>
      </c>
      <c r="J117" s="118"/>
      <c r="K117" s="118">
        <v>92614</v>
      </c>
      <c r="L117" s="118"/>
      <c r="M117" s="118">
        <v>679144</v>
      </c>
      <c r="N117" s="118"/>
      <c r="O117" s="118">
        <v>853359</v>
      </c>
      <c r="P117" s="118"/>
      <c r="Q117" s="118">
        <v>1532503</v>
      </c>
      <c r="R117" s="118"/>
    </row>
    <row r="118" spans="2:18" ht="15" customHeight="1" x14ac:dyDescent="0.25">
      <c r="B118" s="378" t="s">
        <v>79</v>
      </c>
      <c r="C118" s="378"/>
      <c r="D118" s="378"/>
      <c r="E118" s="378"/>
      <c r="F118" s="378"/>
      <c r="G118" s="378"/>
      <c r="H118" s="378"/>
      <c r="I118" s="378"/>
      <c r="J118" s="378"/>
      <c r="K118" s="378"/>
      <c r="L118" s="378"/>
      <c r="M118" s="378"/>
      <c r="N118" s="378"/>
      <c r="O118" s="378"/>
      <c r="P118" s="378"/>
      <c r="Q118" s="378"/>
      <c r="R118" s="161"/>
    </row>
    <row r="123" spans="2:18" x14ac:dyDescent="0.25">
      <c r="E123" s="55"/>
      <c r="F123" s="55"/>
      <c r="G123" s="55"/>
      <c r="H123" s="55"/>
      <c r="I123" s="55"/>
      <c r="J123" s="55"/>
      <c r="K123" s="55"/>
      <c r="L123" s="55"/>
    </row>
  </sheetData>
  <mergeCells count="2">
    <mergeCell ref="B5:R5"/>
    <mergeCell ref="B118:Q118"/>
  </mergeCells>
  <hyperlinks>
    <hyperlink ref="T6" location="'grafica evolucion por categoria'!A1" tooltip="GRAFICA" display="GRAFICA"/>
    <hyperlink ref="T13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76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topLeftCell="A13" zoomScaleNormal="100" workbookViewId="0">
      <selection activeCell="B2" sqref="B2"/>
    </sheetView>
  </sheetViews>
  <sheetFormatPr baseColWidth="10" defaultRowHeight="15" x14ac:dyDescent="0.25"/>
  <cols>
    <col min="1" max="1" width="15.7109375" style="25" customWidth="1"/>
    <col min="2" max="2" width="16" style="25" customWidth="1"/>
    <col min="3" max="3" width="25.140625" style="25" customWidth="1"/>
    <col min="4" max="4" width="12.42578125" style="25" customWidth="1"/>
    <col min="5" max="5" width="12.7109375" style="25" customWidth="1"/>
    <col min="6" max="6" width="10.7109375" style="25" customWidth="1"/>
    <col min="7" max="7" width="11.5703125" style="25" customWidth="1"/>
    <col min="8" max="8" width="7.42578125" style="25" customWidth="1"/>
    <col min="9" max="9" width="29" style="25" bestFit="1" customWidth="1"/>
    <col min="10" max="11" width="13.28515625" style="25" bestFit="1" customWidth="1"/>
    <col min="12" max="12" width="11.140625" style="25" bestFit="1" customWidth="1"/>
    <col min="13" max="16384" width="11.42578125" style="25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59" t="s">
        <v>44</v>
      </c>
      <c r="C5" s="359"/>
      <c r="D5" s="359"/>
      <c r="E5" s="359"/>
      <c r="F5" s="359"/>
      <c r="G5" s="359"/>
    </row>
    <row r="6" spans="2:8" ht="18" customHeight="1" x14ac:dyDescent="0.25">
      <c r="B6" s="359" t="s">
        <v>45</v>
      </c>
      <c r="C6" s="359"/>
      <c r="D6" s="359"/>
      <c r="E6" s="359"/>
      <c r="F6" s="359"/>
      <c r="G6" s="359"/>
    </row>
    <row r="7" spans="2:8" ht="30" customHeight="1" x14ac:dyDescent="0.25">
      <c r="B7" s="26" t="s">
        <v>46</v>
      </c>
      <c r="C7" s="26" t="s">
        <v>47</v>
      </c>
      <c r="D7" s="26" t="str">
        <f>actualizaciones!$A$3</f>
        <v>I semestre 2013</v>
      </c>
      <c r="E7" s="26" t="str">
        <f>actualizaciones!$A$2</f>
        <v xml:space="preserve">I semestre 2014 </v>
      </c>
      <c r="F7" s="27" t="s">
        <v>48</v>
      </c>
      <c r="G7" s="27" t="s">
        <v>49</v>
      </c>
    </row>
    <row r="8" spans="2:8" ht="15" customHeight="1" x14ac:dyDescent="0.25">
      <c r="B8" s="360" t="s">
        <v>50</v>
      </c>
      <c r="C8" s="28" t="s">
        <v>51</v>
      </c>
      <c r="D8" s="29">
        <v>2379787</v>
      </c>
      <c r="E8" s="29">
        <v>2482139</v>
      </c>
      <c r="F8" s="30">
        <f t="shared" ref="F8:F16" si="0">E8/D8-1</f>
        <v>4.3008891131853355E-2</v>
      </c>
      <c r="G8" s="31">
        <f t="shared" ref="G8:G19" si="1">E8-D8</f>
        <v>102352</v>
      </c>
    </row>
    <row r="9" spans="2:8" ht="15" customHeight="1" x14ac:dyDescent="0.25">
      <c r="B9" s="360"/>
      <c r="C9" s="28" t="s">
        <v>52</v>
      </c>
      <c r="D9" s="29">
        <v>1547099</v>
      </c>
      <c r="E9" s="29">
        <v>1644300</v>
      </c>
      <c r="F9" s="30">
        <f t="shared" si="0"/>
        <v>6.2827912111635964E-2</v>
      </c>
      <c r="G9" s="31">
        <f t="shared" si="1"/>
        <v>97201</v>
      </c>
      <c r="H9" s="32"/>
    </row>
    <row r="10" spans="2:8" ht="15" customHeight="1" x14ac:dyDescent="0.25">
      <c r="B10" s="360"/>
      <c r="C10" s="28" t="s">
        <v>53</v>
      </c>
      <c r="D10" s="29">
        <v>832688</v>
      </c>
      <c r="E10" s="29">
        <v>837839</v>
      </c>
      <c r="F10" s="30">
        <f t="shared" si="0"/>
        <v>6.185990430989774E-3</v>
      </c>
      <c r="G10" s="31">
        <f t="shared" si="1"/>
        <v>5151</v>
      </c>
      <c r="H10" s="32"/>
    </row>
    <row r="11" spans="2:8" ht="15" customHeight="1" x14ac:dyDescent="0.25">
      <c r="B11" s="361" t="s">
        <v>54</v>
      </c>
      <c r="C11" s="33" t="s">
        <v>55</v>
      </c>
      <c r="D11" s="34">
        <v>61.874665569130201</v>
      </c>
      <c r="E11" s="34">
        <v>65.67687440250495</v>
      </c>
      <c r="F11" s="35">
        <f t="shared" si="0"/>
        <v>6.1450171866006986E-2</v>
      </c>
      <c r="G11" s="34">
        <f t="shared" si="1"/>
        <v>3.802208833374749</v>
      </c>
    </row>
    <row r="12" spans="2:8" ht="15" customHeight="1" x14ac:dyDescent="0.25">
      <c r="B12" s="361"/>
      <c r="C12" s="33" t="s">
        <v>56</v>
      </c>
      <c r="D12" s="34">
        <v>71.223582721909963</v>
      </c>
      <c r="E12" s="34">
        <v>73.997659097733035</v>
      </c>
      <c r="F12" s="35">
        <f t="shared" si="0"/>
        <v>3.8948846292306882E-2</v>
      </c>
      <c r="G12" s="34">
        <f t="shared" si="1"/>
        <v>2.7740763758230713</v>
      </c>
    </row>
    <row r="13" spans="2:8" ht="15" customHeight="1" x14ac:dyDescent="0.25">
      <c r="B13" s="361"/>
      <c r="C13" s="33" t="s">
        <v>57</v>
      </c>
      <c r="D13" s="34">
        <v>51.084586273715466</v>
      </c>
      <c r="E13" s="34">
        <v>55.188542990560236</v>
      </c>
      <c r="F13" s="35">
        <f t="shared" si="0"/>
        <v>8.0336497096314519E-2</v>
      </c>
      <c r="G13" s="34">
        <f t="shared" si="1"/>
        <v>4.1039567168447704</v>
      </c>
    </row>
    <row r="14" spans="2:8" ht="15" customHeight="1" x14ac:dyDescent="0.25">
      <c r="B14" s="360" t="s">
        <v>58</v>
      </c>
      <c r="C14" s="28" t="s">
        <v>59</v>
      </c>
      <c r="D14" s="29">
        <v>18395098</v>
      </c>
      <c r="E14" s="29">
        <v>19268353</v>
      </c>
      <c r="F14" s="30">
        <f t="shared" si="0"/>
        <v>4.7472158071677484E-2</v>
      </c>
      <c r="G14" s="31">
        <f t="shared" si="1"/>
        <v>873255</v>
      </c>
    </row>
    <row r="15" spans="2:8" ht="15" customHeight="1" x14ac:dyDescent="0.25">
      <c r="B15" s="360"/>
      <c r="C15" s="28" t="s">
        <v>60</v>
      </c>
      <c r="D15" s="29">
        <v>11344879</v>
      </c>
      <c r="E15" s="29">
        <v>12105650</v>
      </c>
      <c r="F15" s="30">
        <f t="shared" si="0"/>
        <v>6.7058538041701476E-2</v>
      </c>
      <c r="G15" s="31">
        <f t="shared" si="1"/>
        <v>760771</v>
      </c>
    </row>
    <row r="16" spans="2:8" ht="15" customHeight="1" x14ac:dyDescent="0.25">
      <c r="B16" s="360"/>
      <c r="C16" s="28" t="s">
        <v>61</v>
      </c>
      <c r="D16" s="29">
        <v>7050219</v>
      </c>
      <c r="E16" s="29">
        <v>7162703</v>
      </c>
      <c r="F16" s="30">
        <f t="shared" si="0"/>
        <v>1.5954681691448203E-2</v>
      </c>
      <c r="G16" s="31">
        <f t="shared" si="1"/>
        <v>112484</v>
      </c>
    </row>
    <row r="17" spans="2:7" ht="15" customHeight="1" x14ac:dyDescent="0.25">
      <c r="B17" s="361" t="s">
        <v>62</v>
      </c>
      <c r="C17" s="33" t="s">
        <v>63</v>
      </c>
      <c r="D17" s="36">
        <v>7.7297245509787222</v>
      </c>
      <c r="E17" s="36">
        <v>7.7628017609005777</v>
      </c>
      <c r="F17" s="37" t="s">
        <v>64</v>
      </c>
      <c r="G17" s="38">
        <f t="shared" si="1"/>
        <v>3.3077209921855477E-2</v>
      </c>
    </row>
    <row r="18" spans="2:7" ht="15" customHeight="1" x14ac:dyDescent="0.25">
      <c r="B18" s="361"/>
      <c r="C18" s="33" t="s">
        <v>65</v>
      </c>
      <c r="D18" s="36">
        <v>7.3330013140723382</v>
      </c>
      <c r="E18" s="36">
        <v>7.3621905978227815</v>
      </c>
      <c r="F18" s="37" t="s">
        <v>64</v>
      </c>
      <c r="G18" s="38">
        <f t="shared" si="1"/>
        <v>2.9189283750443273E-2</v>
      </c>
    </row>
    <row r="19" spans="2:7" ht="15" customHeight="1" x14ac:dyDescent="0.25">
      <c r="B19" s="361"/>
      <c r="C19" s="33" t="s">
        <v>66</v>
      </c>
      <c r="D19" s="36">
        <v>8.4668195050246915</v>
      </c>
      <c r="E19" s="36">
        <v>8.5490207545841148</v>
      </c>
      <c r="F19" s="37" t="s">
        <v>64</v>
      </c>
      <c r="G19" s="38">
        <f t="shared" si="1"/>
        <v>8.2201249559423317E-2</v>
      </c>
    </row>
    <row r="20" spans="2:7" ht="15" customHeight="1" x14ac:dyDescent="0.25">
      <c r="B20" s="358" t="s">
        <v>67</v>
      </c>
      <c r="C20" s="358"/>
      <c r="D20" s="358"/>
      <c r="E20" s="358"/>
      <c r="F20" s="358"/>
      <c r="G20" s="358"/>
    </row>
    <row r="21" spans="2:7" x14ac:dyDescent="0.25">
      <c r="B21" s="39"/>
      <c r="C21" s="39"/>
      <c r="D21" s="39"/>
      <c r="E21" s="39"/>
      <c r="F21" s="39"/>
      <c r="G21" s="39"/>
    </row>
    <row r="22" spans="2:7" ht="18" customHeight="1" x14ac:dyDescent="0.25">
      <c r="B22" s="359" t="s">
        <v>68</v>
      </c>
      <c r="C22" s="359"/>
      <c r="D22" s="359"/>
      <c r="E22" s="359"/>
      <c r="F22" s="359"/>
      <c r="G22" s="359"/>
    </row>
    <row r="23" spans="2:7" ht="30" customHeight="1" x14ac:dyDescent="0.25">
      <c r="B23" s="26" t="s">
        <v>46</v>
      </c>
      <c r="C23" s="26" t="s">
        <v>69</v>
      </c>
      <c r="D23" s="26" t="str">
        <f>actualizaciones!$A$3</f>
        <v>I semestre 2013</v>
      </c>
      <c r="E23" s="26" t="str">
        <f>actualizaciones!$A$2</f>
        <v xml:space="preserve">I semestre 2014 </v>
      </c>
      <c r="F23" s="27" t="s">
        <v>48</v>
      </c>
      <c r="G23" s="27" t="s">
        <v>49</v>
      </c>
    </row>
    <row r="24" spans="2:7" x14ac:dyDescent="0.25">
      <c r="B24" s="360" t="s">
        <v>50</v>
      </c>
      <c r="C24" s="28" t="s">
        <v>51</v>
      </c>
      <c r="D24" s="29">
        <v>1894654</v>
      </c>
      <c r="E24" s="29">
        <v>1962816</v>
      </c>
      <c r="F24" s="30">
        <f t="shared" ref="F24:F32" si="2">E24/D24-1</f>
        <v>3.5975961837886983E-2</v>
      </c>
      <c r="G24" s="31">
        <f t="shared" ref="G24:G35" si="3">E24-D24</f>
        <v>68162</v>
      </c>
    </row>
    <row r="25" spans="2:7" x14ac:dyDescent="0.25">
      <c r="B25" s="360"/>
      <c r="C25" s="28" t="s">
        <v>52</v>
      </c>
      <c r="D25" s="29">
        <v>1157928</v>
      </c>
      <c r="E25" s="29">
        <v>1227839</v>
      </c>
      <c r="F25" s="30">
        <f t="shared" si="2"/>
        <v>6.0375947381875239E-2</v>
      </c>
      <c r="G25" s="31">
        <f t="shared" si="3"/>
        <v>69911</v>
      </c>
    </row>
    <row r="26" spans="2:7" x14ac:dyDescent="0.25">
      <c r="B26" s="360"/>
      <c r="C26" s="28" t="s">
        <v>53</v>
      </c>
      <c r="D26" s="29">
        <v>736726</v>
      </c>
      <c r="E26" s="29">
        <v>734977</v>
      </c>
      <c r="F26" s="30">
        <f t="shared" si="2"/>
        <v>-2.3740169343826611E-3</v>
      </c>
      <c r="G26" s="31">
        <f t="shared" si="3"/>
        <v>-1749</v>
      </c>
    </row>
    <row r="27" spans="2:7" x14ac:dyDescent="0.25">
      <c r="B27" s="361" t="s">
        <v>54</v>
      </c>
      <c r="C27" s="33" t="s">
        <v>55</v>
      </c>
      <c r="D27" s="34">
        <v>63.446776602887539</v>
      </c>
      <c r="E27" s="34">
        <v>67.3942072342101</v>
      </c>
      <c r="F27" s="35">
        <f t="shared" si="2"/>
        <v>6.2216409448654364E-2</v>
      </c>
      <c r="G27" s="34">
        <f t="shared" si="3"/>
        <v>3.9474306313225611</v>
      </c>
    </row>
    <row r="28" spans="2:7" x14ac:dyDescent="0.25">
      <c r="B28" s="361"/>
      <c r="C28" s="33" t="s">
        <v>56</v>
      </c>
      <c r="D28" s="34">
        <v>75.182729784218765</v>
      </c>
      <c r="E28" s="34">
        <v>77.910866816834442</v>
      </c>
      <c r="F28" s="35">
        <f t="shared" si="2"/>
        <v>3.6286751497926151E-2</v>
      </c>
      <c r="G28" s="34">
        <f t="shared" si="3"/>
        <v>2.7281370326156775</v>
      </c>
    </row>
    <row r="29" spans="2:7" x14ac:dyDescent="0.25">
      <c r="B29" s="361"/>
      <c r="C29" s="33" t="s">
        <v>57</v>
      </c>
      <c r="D29" s="34">
        <v>51.867117611840094</v>
      </c>
      <c r="E29" s="34">
        <v>55.920461183688509</v>
      </c>
      <c r="F29" s="35">
        <f t="shared" si="2"/>
        <v>7.8148618208988996E-2</v>
      </c>
      <c r="G29" s="34">
        <f t="shared" si="3"/>
        <v>4.0533435718484156</v>
      </c>
    </row>
    <row r="30" spans="2:7" x14ac:dyDescent="0.25">
      <c r="B30" s="360" t="s">
        <v>58</v>
      </c>
      <c r="C30" s="28" t="s">
        <v>59</v>
      </c>
      <c r="D30" s="29">
        <v>15229789</v>
      </c>
      <c r="E30" s="29">
        <v>15916775</v>
      </c>
      <c r="F30" s="30">
        <f t="shared" si="2"/>
        <v>4.5108044504096556E-2</v>
      </c>
      <c r="G30" s="31">
        <f t="shared" si="3"/>
        <v>686986</v>
      </c>
    </row>
    <row r="31" spans="2:7" x14ac:dyDescent="0.25">
      <c r="B31" s="360"/>
      <c r="C31" s="28" t="s">
        <v>60</v>
      </c>
      <c r="D31" s="29">
        <v>8962958</v>
      </c>
      <c r="E31" s="29">
        <v>9600692</v>
      </c>
      <c r="F31" s="30">
        <f t="shared" si="2"/>
        <v>7.1152179894182321E-2</v>
      </c>
      <c r="G31" s="31">
        <f t="shared" si="3"/>
        <v>637734</v>
      </c>
    </row>
    <row r="32" spans="2:7" ht="15" customHeight="1" x14ac:dyDescent="0.25">
      <c r="B32" s="360"/>
      <c r="C32" s="28" t="s">
        <v>61</v>
      </c>
      <c r="D32" s="29">
        <v>6266831</v>
      </c>
      <c r="E32" s="29">
        <v>6316083</v>
      </c>
      <c r="F32" s="30">
        <f t="shared" si="2"/>
        <v>7.8591556083129621E-3</v>
      </c>
      <c r="G32" s="31">
        <f t="shared" si="3"/>
        <v>49252</v>
      </c>
    </row>
    <row r="33" spans="2:9" x14ac:dyDescent="0.25">
      <c r="B33" s="361" t="s">
        <v>62</v>
      </c>
      <c r="C33" s="33" t="s">
        <v>63</v>
      </c>
      <c r="D33" s="36">
        <v>8.0382956465929922</v>
      </c>
      <c r="E33" s="36">
        <v>8.1091528701620526</v>
      </c>
      <c r="F33" s="37" t="s">
        <v>64</v>
      </c>
      <c r="G33" s="38">
        <f t="shared" si="3"/>
        <v>7.0857223569060324E-2</v>
      </c>
    </row>
    <row r="34" spans="2:9" ht="18" customHeight="1" x14ac:dyDescent="0.25">
      <c r="B34" s="361"/>
      <c r="C34" s="33" t="s">
        <v>65</v>
      </c>
      <c r="D34" s="36">
        <v>7.7405140906861218</v>
      </c>
      <c r="E34" s="36">
        <v>7.8191782473109264</v>
      </c>
      <c r="F34" s="37" t="s">
        <v>64</v>
      </c>
      <c r="G34" s="38">
        <f t="shared" si="3"/>
        <v>7.8664156624804527E-2</v>
      </c>
    </row>
    <row r="35" spans="2:9" ht="15" customHeight="1" x14ac:dyDescent="0.25">
      <c r="B35" s="361"/>
      <c r="C35" s="33" t="s">
        <v>66</v>
      </c>
      <c r="D35" s="36">
        <v>8.5063252823980697</v>
      </c>
      <c r="E35" s="36">
        <v>8.5935791188023565</v>
      </c>
      <c r="F35" s="37" t="s">
        <v>64</v>
      </c>
      <c r="G35" s="38">
        <f t="shared" si="3"/>
        <v>8.7253836404286744E-2</v>
      </c>
    </row>
    <row r="36" spans="2:9" x14ac:dyDescent="0.25">
      <c r="B36" s="358" t="s">
        <v>67</v>
      </c>
      <c r="C36" s="358"/>
      <c r="D36" s="358"/>
      <c r="E36" s="358"/>
      <c r="F36" s="358"/>
      <c r="G36" s="358"/>
    </row>
    <row r="38" spans="2:9" ht="15.75" customHeight="1" x14ac:dyDescent="0.25">
      <c r="B38" s="359" t="s">
        <v>70</v>
      </c>
      <c r="C38" s="359"/>
      <c r="D38" s="359"/>
      <c r="E38" s="359"/>
      <c r="F38" s="359"/>
      <c r="G38" s="359"/>
    </row>
    <row r="39" spans="2:9" ht="30" customHeight="1" x14ac:dyDescent="0.25">
      <c r="B39" s="26" t="s">
        <v>46</v>
      </c>
      <c r="C39" s="26" t="s">
        <v>71</v>
      </c>
      <c r="D39" s="26" t="str">
        <f>actualizaciones!$A$3</f>
        <v>I semestre 2013</v>
      </c>
      <c r="E39" s="26" t="str">
        <f>actualizaciones!$A$2</f>
        <v xml:space="preserve">I semestre 2014 </v>
      </c>
      <c r="F39" s="27" t="s">
        <v>48</v>
      </c>
      <c r="G39" s="27" t="s">
        <v>49</v>
      </c>
    </row>
    <row r="40" spans="2:9" x14ac:dyDescent="0.25">
      <c r="B40" s="360" t="s">
        <v>50</v>
      </c>
      <c r="C40" s="28" t="s">
        <v>51</v>
      </c>
      <c r="D40" s="29">
        <v>676360</v>
      </c>
      <c r="E40" s="29">
        <v>712118</v>
      </c>
      <c r="F40" s="30">
        <f t="shared" ref="F40:F48" si="4">E40/D40-1</f>
        <v>5.2868294990833231E-2</v>
      </c>
      <c r="G40" s="31">
        <f t="shared" ref="G40:G51" si="5">E40-D40</f>
        <v>35758</v>
      </c>
    </row>
    <row r="41" spans="2:9" x14ac:dyDescent="0.25">
      <c r="B41" s="360"/>
      <c r="C41" s="28" t="s">
        <v>52</v>
      </c>
      <c r="D41" s="29">
        <v>335788</v>
      </c>
      <c r="E41" s="29">
        <v>359505</v>
      </c>
      <c r="F41" s="30">
        <f t="shared" si="4"/>
        <v>7.0630874242081365E-2</v>
      </c>
      <c r="G41" s="31">
        <f t="shared" si="5"/>
        <v>23717</v>
      </c>
    </row>
    <row r="42" spans="2:9" x14ac:dyDescent="0.25">
      <c r="B42" s="360"/>
      <c r="C42" s="28" t="s">
        <v>53</v>
      </c>
      <c r="D42" s="29">
        <v>340572</v>
      </c>
      <c r="E42" s="29">
        <v>352613</v>
      </c>
      <c r="F42" s="30">
        <f t="shared" si="4"/>
        <v>3.5355225914050381E-2</v>
      </c>
      <c r="G42" s="31">
        <f t="shared" si="5"/>
        <v>12041</v>
      </c>
    </row>
    <row r="43" spans="2:9" x14ac:dyDescent="0.25">
      <c r="B43" s="361" t="s">
        <v>54</v>
      </c>
      <c r="C43" s="33" t="s">
        <v>55</v>
      </c>
      <c r="D43" s="34">
        <v>65.73289627976682</v>
      </c>
      <c r="E43" s="34">
        <v>69.094613185640455</v>
      </c>
      <c r="F43" s="35">
        <f t="shared" si="4"/>
        <v>5.1142077956914944E-2</v>
      </c>
      <c r="G43" s="34">
        <f t="shared" si="5"/>
        <v>3.3617169058736351</v>
      </c>
    </row>
    <row r="44" spans="2:9" x14ac:dyDescent="0.25">
      <c r="B44" s="361"/>
      <c r="C44" s="33" t="s">
        <v>56</v>
      </c>
      <c r="D44" s="34">
        <v>78.300354882052901</v>
      </c>
      <c r="E44" s="34">
        <v>80.286268222990671</v>
      </c>
      <c r="F44" s="35">
        <f t="shared" si="4"/>
        <v>2.5362762964858065E-2</v>
      </c>
      <c r="G44" s="34">
        <f t="shared" si="5"/>
        <v>1.9859133409377705</v>
      </c>
    </row>
    <row r="45" spans="2:9" x14ac:dyDescent="0.25">
      <c r="B45" s="361"/>
      <c r="C45" s="33" t="s">
        <v>57</v>
      </c>
      <c r="D45" s="34">
        <v>56.869616939709722</v>
      </c>
      <c r="E45" s="34">
        <v>60.682274486192412</v>
      </c>
      <c r="F45" s="35">
        <f t="shared" si="4"/>
        <v>6.7042082427329897E-2</v>
      </c>
      <c r="G45" s="34">
        <f t="shared" si="5"/>
        <v>3.81265754648269</v>
      </c>
      <c r="I45" s="40"/>
    </row>
    <row r="46" spans="2:9" x14ac:dyDescent="0.25">
      <c r="B46" s="360" t="s">
        <v>58</v>
      </c>
      <c r="C46" s="28" t="s">
        <v>59</v>
      </c>
      <c r="D46" s="29">
        <v>5604509</v>
      </c>
      <c r="E46" s="29">
        <v>5833482</v>
      </c>
      <c r="F46" s="30">
        <f t="shared" si="4"/>
        <v>4.0855140030999992E-2</v>
      </c>
      <c r="G46" s="31">
        <f t="shared" si="5"/>
        <v>228973</v>
      </c>
      <c r="I46" s="40"/>
    </row>
    <row r="47" spans="2:9" x14ac:dyDescent="0.25">
      <c r="B47" s="360"/>
      <c r="C47" s="28" t="s">
        <v>60</v>
      </c>
      <c r="D47" s="29">
        <v>2761060</v>
      </c>
      <c r="E47" s="29">
        <v>2908688</v>
      </c>
      <c r="F47" s="30">
        <f t="shared" si="4"/>
        <v>5.3467871035037362E-2</v>
      </c>
      <c r="G47" s="31">
        <f t="shared" si="5"/>
        <v>147628</v>
      </c>
    </row>
    <row r="48" spans="2:9" ht="15" customHeight="1" x14ac:dyDescent="0.25">
      <c r="B48" s="360"/>
      <c r="C48" s="28" t="s">
        <v>61</v>
      </c>
      <c r="D48" s="29">
        <v>2843449</v>
      </c>
      <c r="E48" s="29">
        <v>2924794</v>
      </c>
      <c r="F48" s="30">
        <f t="shared" si="4"/>
        <v>2.8607863197124273E-2</v>
      </c>
      <c r="G48" s="31">
        <f t="shared" si="5"/>
        <v>81345</v>
      </c>
    </row>
    <row r="49" spans="2:7" x14ac:dyDescent="0.25">
      <c r="B49" s="361" t="s">
        <v>62</v>
      </c>
      <c r="C49" s="33" t="s">
        <v>63</v>
      </c>
      <c r="D49" s="36">
        <v>8.2862809746288963</v>
      </c>
      <c r="E49" s="36">
        <v>8.1917350776135418</v>
      </c>
      <c r="F49" s="37" t="s">
        <v>64</v>
      </c>
      <c r="G49" s="38">
        <f t="shared" si="5"/>
        <v>-9.4545897015354541E-2</v>
      </c>
    </row>
    <row r="50" spans="2:7" ht="18" customHeight="1" x14ac:dyDescent="0.25">
      <c r="B50" s="361"/>
      <c r="C50" s="33" t="s">
        <v>65</v>
      </c>
      <c r="D50" s="36">
        <v>8.2226285632601517</v>
      </c>
      <c r="E50" s="36">
        <v>8.0908137578058721</v>
      </c>
      <c r="F50" s="37" t="s">
        <v>64</v>
      </c>
      <c r="G50" s="38">
        <f t="shared" si="5"/>
        <v>-0.13181480545427959</v>
      </c>
    </row>
    <row r="51" spans="2:7" ht="15" customHeight="1" x14ac:dyDescent="0.25">
      <c r="B51" s="361"/>
      <c r="C51" s="33" t="s">
        <v>66</v>
      </c>
      <c r="D51" s="36">
        <v>8.349039263356941</v>
      </c>
      <c r="E51" s="36">
        <v>8.2946289558240913</v>
      </c>
      <c r="F51" s="37" t="s">
        <v>64</v>
      </c>
      <c r="G51" s="38">
        <f t="shared" si="5"/>
        <v>-5.44103075328497E-2</v>
      </c>
    </row>
    <row r="52" spans="2:7" x14ac:dyDescent="0.25">
      <c r="B52" s="358" t="s">
        <v>67</v>
      </c>
      <c r="C52" s="358"/>
      <c r="D52" s="358"/>
      <c r="E52" s="358"/>
      <c r="F52" s="358"/>
      <c r="G52" s="358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76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6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J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74" t="s">
        <v>176</v>
      </c>
      <c r="C5" s="374"/>
      <c r="D5" s="374"/>
      <c r="E5" s="374"/>
      <c r="F5" s="374"/>
      <c r="G5" s="374"/>
      <c r="H5" s="374"/>
      <c r="I5" s="374"/>
      <c r="J5" s="374"/>
    </row>
    <row r="6" spans="2:10" ht="25.5" x14ac:dyDescent="0.25">
      <c r="B6" s="157"/>
      <c r="C6" s="131" t="s">
        <v>177</v>
      </c>
      <c r="D6" s="131" t="s">
        <v>178</v>
      </c>
      <c r="E6" s="131" t="s">
        <v>179</v>
      </c>
      <c r="F6" s="131" t="s">
        <v>180</v>
      </c>
      <c r="G6" s="131" t="s">
        <v>181</v>
      </c>
      <c r="H6" s="162" t="s">
        <v>81</v>
      </c>
      <c r="I6" s="162" t="s">
        <v>82</v>
      </c>
      <c r="J6" s="162" t="s">
        <v>83</v>
      </c>
    </row>
    <row r="7" spans="2:10" x14ac:dyDescent="0.25">
      <c r="B7" s="58" t="s">
        <v>92</v>
      </c>
      <c r="C7" s="158">
        <f>IFERROR('tablas turistas por categorías '!C7/'tablas turistas por categorías '!C20-1,"-")</f>
        <v>-4.681784930504751E-2</v>
      </c>
      <c r="D7" s="158">
        <f>IFERROR('tablas turistas por categorías '!E7/'tablas turistas por categorías '!E20-1,"-")</f>
        <v>5.2243318418188522E-2</v>
      </c>
      <c r="E7" s="158">
        <f>IFERROR('tablas turistas por categorías '!G7/'tablas turistas por categorías '!G20-1,"-")</f>
        <v>5.4363488695014173E-2</v>
      </c>
      <c r="F7" s="158">
        <f>IFERROR('tablas turistas por categorías '!I7/'tablas turistas por categorías '!I20-1,"-")</f>
        <v>0.1399056242826171</v>
      </c>
      <c r="G7" s="158">
        <f>IFERROR('tablas turistas por categorías '!K7/'tablas turistas por categorías '!K20-1,"-")</f>
        <v>-0.33989713445995595</v>
      </c>
      <c r="H7" s="117">
        <f>IFERROR('tablas turistas por categorías '!M7/'tablas turistas por categorías '!M20-1,"-")</f>
        <v>5.1271534044298628E-2</v>
      </c>
      <c r="I7" s="158">
        <f>IFERROR('tablas turistas por categorías '!O7/'tablas turistas por categorías '!O20-1,"-")</f>
        <v>1.350352828167134E-2</v>
      </c>
      <c r="J7" s="117">
        <f>IFERROR('tablas turistas por categorías '!Q7/'tablas turistas por categorías '!Q20-1,"-")</f>
        <v>3.2719947735191601E-2</v>
      </c>
    </row>
    <row r="8" spans="2:10" x14ac:dyDescent="0.25">
      <c r="B8" s="58" t="s">
        <v>93</v>
      </c>
      <c r="C8" s="158">
        <f>IFERROR('tablas turistas por categorías '!C8/'tablas turistas por categorías '!C21-1,"-")</f>
        <v>0.29691032403918616</v>
      </c>
      <c r="D8" s="158">
        <f>IFERROR('tablas turistas por categorías '!E8/'tablas turistas por categorías '!E21-1,"-")</f>
        <v>8.9437004646078178E-2</v>
      </c>
      <c r="E8" s="158">
        <f>IFERROR('tablas turistas por categorías '!G8/'tablas turistas por categorías '!G21-1,"-")</f>
        <v>3.6140888208269439E-2</v>
      </c>
      <c r="F8" s="158">
        <f>IFERROR('tablas turistas por categorías '!I8/'tablas turistas por categorías '!I21-1,"-")</f>
        <v>0.11733349862088205</v>
      </c>
      <c r="G8" s="158">
        <f>IFERROR('tablas turistas por categorías '!K8/'tablas turistas por categorías '!K21-1,"-")</f>
        <v>-0.34283234485751479</v>
      </c>
      <c r="H8" s="117">
        <f>IFERROR('tablas turistas por categorías '!M8/'tablas turistas por categorías '!M21-1,"-")</f>
        <v>5.6562029632047484E-2</v>
      </c>
      <c r="I8" s="158">
        <f>IFERROR('tablas turistas por categorías '!O8/'tablas turistas por categorías '!O21-1,"-")</f>
        <v>4.6066619418851928E-2</v>
      </c>
      <c r="J8" s="117">
        <f>IFERROR('tablas turistas por categorías '!Q8/'tablas turistas por categorías '!Q21-1,"-")</f>
        <v>5.1529653857408597E-2</v>
      </c>
    </row>
    <row r="9" spans="2:10" x14ac:dyDescent="0.25">
      <c r="B9" s="58" t="s">
        <v>94</v>
      </c>
      <c r="C9" s="158">
        <f>IFERROR('tablas turistas por categorías '!C9/'tablas turistas por categorías '!C22-1,"-")</f>
        <v>0.43310131477184832</v>
      </c>
      <c r="D9" s="158">
        <f>IFERROR('tablas turistas por categorías '!E9/'tablas turistas por categorías '!E22-1,"-")</f>
        <v>0.29512055474266807</v>
      </c>
      <c r="E9" s="158">
        <f>IFERROR('tablas turistas por categorías '!G9/'tablas turistas por categorías '!G22-1,"-")</f>
        <v>0.1763344084902716</v>
      </c>
      <c r="F9" s="158">
        <f>IFERROR('tablas turistas por categorías '!I9/'tablas turistas por categorías '!I22-1,"-")</f>
        <v>0.26995708154506448</v>
      </c>
      <c r="G9" s="158">
        <f>IFERROR('tablas turistas por categorías '!K9/'tablas turistas por categorías '!K22-1,"-")</f>
        <v>-0.17144959529065484</v>
      </c>
      <c r="H9" s="117">
        <f>IFERROR('tablas turistas por categorías '!M9/'tablas turistas por categorías '!M22-1,"-")</f>
        <v>0.21599105597230239</v>
      </c>
      <c r="I9" s="158">
        <f>IFERROR('tablas turistas por categorías '!O9/'tablas turistas por categorías '!O22-1,"-")</f>
        <v>0.16586761944692574</v>
      </c>
      <c r="J9" s="117">
        <f>IFERROR('tablas turistas por categorías '!Q9/'tablas turistas por categorías '!Q22-1,"-")</f>
        <v>0.19106542293292716</v>
      </c>
    </row>
    <row r="10" spans="2:10" x14ac:dyDescent="0.25">
      <c r="B10" s="58" t="s">
        <v>95</v>
      </c>
      <c r="C10" s="158">
        <f>IFERROR('tablas turistas por categorías '!C10/'tablas turistas por categorías '!C23-1,"-")</f>
        <v>2.9302077783697422E-2</v>
      </c>
      <c r="D10" s="158">
        <f>IFERROR('tablas turistas por categorías '!E10/'tablas turistas por categorías '!E23-1,"-")</f>
        <v>-9.5335011515183976E-2</v>
      </c>
      <c r="E10" s="158">
        <f>IFERROR('tablas turistas por categorías '!G10/'tablas turistas por categorías '!G23-1,"-")</f>
        <v>8.8279234007877516E-3</v>
      </c>
      <c r="F10" s="158">
        <f>IFERROR('tablas turistas por categorías '!I10/'tablas turistas por categorías '!I23-1,"-")</f>
        <v>5.3998362830609326E-2</v>
      </c>
      <c r="G10" s="158">
        <f>IFERROR('tablas turistas por categorías '!K10/'tablas turistas por categorías '!K23-1,"-")</f>
        <v>-0.17403725288538452</v>
      </c>
      <c r="H10" s="117">
        <f>IFERROR('tablas turistas por categorías '!M10/'tablas turistas por categorías '!M23-1,"-")</f>
        <v>-2.0625405555727228E-2</v>
      </c>
      <c r="I10" s="158">
        <f>IFERROR('tablas turistas por categorías '!O10/'tablas turistas por categorías '!O23-1,"-")</f>
        <v>-7.3009070780658547E-2</v>
      </c>
      <c r="J10" s="117">
        <f>IFERROR('tablas turistas por categorías '!Q10/'tablas turistas por categorías '!Q23-1,"-")</f>
        <v>-4.7843480713421593E-2</v>
      </c>
    </row>
    <row r="11" spans="2:10" x14ac:dyDescent="0.25">
      <c r="B11" s="58" t="s">
        <v>96</v>
      </c>
      <c r="C11" s="158">
        <f>IFERROR('tablas turistas por categorías '!C11/'tablas turistas por categorías '!C24-1,"-")</f>
        <v>9.5536959553695899E-2</v>
      </c>
      <c r="D11" s="158">
        <f>IFERROR('tablas turistas por categorías '!E11/'tablas turistas por categorías '!E24-1,"-")</f>
        <v>-2.5296710749406537E-2</v>
      </c>
      <c r="E11" s="158">
        <f>IFERROR('tablas turistas por categorías '!G11/'tablas turistas por categorías '!G24-1,"-")</f>
        <v>0.1883940932164283</v>
      </c>
      <c r="F11" s="158">
        <f>IFERROR('tablas turistas por categorías '!I11/'tablas turistas por categorías '!I24-1,"-")</f>
        <v>0.22155332590115195</v>
      </c>
      <c r="G11" s="158">
        <f>IFERROR('tablas turistas por categorías '!K11/'tablas turistas por categorías '!K24-1,"-")</f>
        <v>7.3434681783045574E-2</v>
      </c>
      <c r="H11" s="117">
        <f>IFERROR('tablas turistas por categorías '!M11/'tablas turistas por categorías '!M24-1,"-")</f>
        <v>0.12381270771469577</v>
      </c>
      <c r="I11" s="158">
        <f>IFERROR('tablas turistas por categorías '!O11/'tablas turistas por categorías '!O24-1,"-")</f>
        <v>4.1140778884067641E-2</v>
      </c>
      <c r="J11" s="117">
        <f>IFERROR('tablas turistas por categorías '!Q11/'tablas turistas por categorías '!Q24-1,"-")</f>
        <v>8.0654560493270244E-2</v>
      </c>
    </row>
    <row r="12" spans="2:10" x14ac:dyDescent="0.25">
      <c r="B12" s="58" t="s">
        <v>97</v>
      </c>
      <c r="C12" s="158">
        <f>IFERROR('tablas turistas por categorías '!C12/'tablas turistas por categorías '!C25-1,"-")</f>
        <v>8.5910652920962116E-2</v>
      </c>
      <c r="D12" s="158">
        <f>IFERROR('tablas turistas por categorías '!E12/'tablas turistas por categorías '!E25-1,"-")</f>
        <v>-4.677304735448029E-2</v>
      </c>
      <c r="E12" s="158">
        <f>'tablas turistas por categorías '!G12/'tablas turistas por categorías '!G25-1</f>
        <v>3.7782755982952665E-2</v>
      </c>
      <c r="F12" s="158">
        <f>IFERROR('tablas turistas por categorías '!I12/'tablas turistas por categorías '!I25-1,"-")</f>
        <v>0.12825616913203142</v>
      </c>
      <c r="G12" s="158">
        <f>IFERROR('tablas turistas por categorías '!K12/'tablas turistas por categorías '!K25-1,"-")</f>
        <v>-0.31525378331324494</v>
      </c>
      <c r="H12" s="117">
        <f>IFERROR('tablas turistas por categorías '!M12/'tablas turistas por categorías '!M25-1,"-")</f>
        <v>1.4643804400612748E-2</v>
      </c>
      <c r="I12" s="158">
        <f>IFERROR('tablas turistas por categorías '!O12/'tablas turistas por categorías '!O25-1,"-")</f>
        <v>4.8824200293271058E-2</v>
      </c>
      <c r="J12" s="117">
        <f>IFERROR('tablas turistas por categorías '!Q12/'tablas turistas por categorías '!Q25-1,"-")</f>
        <v>3.2001250264302117E-2</v>
      </c>
    </row>
    <row r="13" spans="2:10" ht="30" customHeight="1" x14ac:dyDescent="0.25">
      <c r="B13" s="119" t="str">
        <f>actualizaciones!$A$2</f>
        <v xml:space="preserve">I semestre 2014 </v>
      </c>
      <c r="C13" s="121">
        <v>0.13789557865874547</v>
      </c>
      <c r="D13" s="121">
        <v>4.1080302334321583E-2</v>
      </c>
      <c r="E13" s="121">
        <v>8.0325366383131369E-2</v>
      </c>
      <c r="F13" s="121">
        <v>0.15082931039132652</v>
      </c>
      <c r="G13" s="121">
        <v>-0.20474570356800137</v>
      </c>
      <c r="H13" s="121">
        <v>7.0630874242081365E-2</v>
      </c>
      <c r="I13" s="121">
        <v>3.5355225914050381E-2</v>
      </c>
      <c r="J13" s="121">
        <v>5.2868294990833231E-2</v>
      </c>
    </row>
    <row r="14" spans="2:10" outlineLevel="1" x14ac:dyDescent="0.25">
      <c r="B14" s="58" t="s">
        <v>86</v>
      </c>
      <c r="C14" s="158">
        <f>IFERROR('tablas turistas por categorías '!C14/'tablas turistas por categorías '!C27-1,"-")</f>
        <v>0.41959798994974884</v>
      </c>
      <c r="D14" s="158">
        <f>IFERROR('tablas turistas por categorías '!E14/'tablas turistas por categorías '!E27-1,"-")</f>
        <v>0.1247941308579128</v>
      </c>
      <c r="E14" s="158">
        <f>IFERROR('tablas turistas por categorías '!G14/'tablas turistas por categorías '!G27-1,"-")</f>
        <v>9.6268924247856047E-2</v>
      </c>
      <c r="F14" s="158">
        <f>IFERROR('tablas turistas por categorías '!I14/'tablas turistas por categorías '!I27-1,"-")</f>
        <v>0.19521324084884273</v>
      </c>
      <c r="G14" s="158">
        <f>IFERROR('tablas turistas por categorías '!K14/'tablas turistas por categorías '!K27-1,"-")</f>
        <v>-0.30723988236941602</v>
      </c>
      <c r="H14" s="117">
        <f>IFERROR('tablas turistas por categorías '!M14/'tablas turistas por categorías '!M27-1,"-")</f>
        <v>0.11136475450162364</v>
      </c>
      <c r="I14" s="158">
        <f>IFERROR('tablas turistas por categorías '!O14/'tablas turistas por categorías '!O27-1,"-")</f>
        <v>0.12518386754695032</v>
      </c>
      <c r="J14" s="117">
        <f>IFERROR('tablas turistas por categorías '!Q14/'tablas turistas por categorías '!Q27-1,"-")</f>
        <v>0.1187580640733521</v>
      </c>
    </row>
    <row r="15" spans="2:10" outlineLevel="1" x14ac:dyDescent="0.25">
      <c r="B15" s="58" t="s">
        <v>87</v>
      </c>
      <c r="C15" s="158">
        <f>IFERROR('tablas turistas por categorías '!C15/'tablas turistas por categorías '!C28-1,"-")</f>
        <v>0.11389521640091127</v>
      </c>
      <c r="D15" s="158">
        <f>IFERROR('tablas turistas por categorías '!E15/'tablas turistas por categorías '!E28-1,"-")</f>
        <v>1.4368168979491669E-2</v>
      </c>
      <c r="E15" s="158">
        <f>IFERROR('tablas turistas por categorías '!G15/'tablas turistas por categorías '!G28-1,"-")</f>
        <v>0.15161028416779421</v>
      </c>
      <c r="F15" s="158">
        <f>IFERROR('tablas turistas por categorías '!I15/'tablas turistas por categorías '!I28-1,"-")</f>
        <v>0.27042821503024506</v>
      </c>
      <c r="G15" s="158">
        <f>IFERROR('tablas turistas por categorías '!K15/'tablas turistas por categorías '!K28-1,"-")</f>
        <v>-0.30055924047340354</v>
      </c>
      <c r="H15" s="117">
        <f>IFERROR('tablas turistas por categorías '!M15/'tablas turistas por categorías '!M28-1,"-")</f>
        <v>0.10976141984288623</v>
      </c>
      <c r="I15" s="158">
        <f>IFERROR('tablas turistas por categorías '!O15/'tablas turistas por categorías '!O28-1,"-")</f>
        <v>5.9810751092145065E-2</v>
      </c>
      <c r="J15" s="117">
        <f>IFERROR('tablas turistas por categorías '!Q15/'tablas turistas por categorías '!Q28-1,"-")</f>
        <v>8.3847426036279593E-2</v>
      </c>
    </row>
    <row r="16" spans="2:10" outlineLevel="1" x14ac:dyDescent="0.25">
      <c r="B16" s="58" t="s">
        <v>88</v>
      </c>
      <c r="C16" s="158">
        <f>IFERROR('tablas turistas por categorías '!C16/'tablas turistas por categorías '!C29-1,"-")</f>
        <v>0.17920868890612884</v>
      </c>
      <c r="D16" s="158">
        <f>IFERROR('tablas turistas por categorías '!E16/'tablas turistas por categorías '!E29-1,"-")</f>
        <v>-3.9633673099808586E-2</v>
      </c>
      <c r="E16" s="158">
        <f>IFERROR('tablas turistas por categorías '!G16/'tablas turistas por categorías '!G29-1,"-")</f>
        <v>-5.381452070334658E-2</v>
      </c>
      <c r="F16" s="158">
        <f>IFERROR('tablas turistas por categorías '!I16/'tablas turistas por categorías '!I29-1,"-")</f>
        <v>0.13293060176268012</v>
      </c>
      <c r="G16" s="158">
        <f>IFERROR('tablas turistas por categorías '!K16/'tablas turistas por categorías '!K29-1,"-")</f>
        <v>-0.84911757394978871</v>
      </c>
      <c r="H16" s="117">
        <f>IFERROR('tablas turistas por categorías '!M16/'tablas turistas por categorías '!M29-1,"-")</f>
        <v>-4.4685990338164228E-2</v>
      </c>
      <c r="I16" s="158">
        <f>IFERROR('tablas turistas por categorías '!O16/'tablas turistas por categorías '!O29-1,"-")</f>
        <v>1.2359910342619296E-2</v>
      </c>
      <c r="J16" s="117">
        <f>IFERROR('tablas turistas por categorías '!Q16/'tablas turistas por categorías '!Q29-1,"-")</f>
        <v>-1.6269499473633875E-2</v>
      </c>
    </row>
    <row r="17" spans="2:10" outlineLevel="1" x14ac:dyDescent="0.25">
      <c r="B17" s="58" t="s">
        <v>89</v>
      </c>
      <c r="C17" s="158">
        <f>IFERROR('tablas turistas por categorías '!C17/'tablas turistas por categorías '!C30-1,"-")</f>
        <v>-0.17177914110429449</v>
      </c>
      <c r="D17" s="158">
        <f>IFERROR('tablas turistas por categorías '!E17/'tablas turistas por categorías '!E30-1,"-")</f>
        <v>-8.6238861312122439E-2</v>
      </c>
      <c r="E17" s="158">
        <f>IFERROR('tablas turistas por categorías '!G17/'tablas turistas por categorías '!G30-1,"-")</f>
        <v>1.4065535552389541E-2</v>
      </c>
      <c r="F17" s="158">
        <f>IFERROR('tablas turistas por categorías '!I17/'tablas turistas por categorías '!I30-1,"-")</f>
        <v>0.1067722644254081</v>
      </c>
      <c r="G17" s="158">
        <f>IFERROR('tablas turistas por categorías '!K17/'tablas turistas por categorías '!K30-1,"-")</f>
        <v>-0.35984354628422421</v>
      </c>
      <c r="H17" s="117">
        <f>IFERROR('tablas turistas por categorías '!M17/'tablas turistas por categorías '!M30-1,"-")</f>
        <v>-1.9391857190925621E-2</v>
      </c>
      <c r="I17" s="158">
        <f>IFERROR('tablas turistas por categorías '!O17/'tablas turistas por categorías '!O30-1,"-")</f>
        <v>6.3908264251542946E-2</v>
      </c>
      <c r="J17" s="117">
        <f>IFERROR('tablas turistas por categorías '!Q17/'tablas turistas por categorías '!Q30-1,"-")</f>
        <v>2.162128145424469E-2</v>
      </c>
    </row>
    <row r="18" spans="2:10" outlineLevel="1" x14ac:dyDescent="0.25">
      <c r="B18" s="58" t="s">
        <v>90</v>
      </c>
      <c r="C18" s="158">
        <f>IFERROR('tablas turistas por categorías '!C18/'tablas turistas por categorías '!C31-1,"-")</f>
        <v>0.14245216158752649</v>
      </c>
      <c r="D18" s="158">
        <f>IFERROR('tablas turistas por categorías '!E18/'tablas turistas por categorías '!E31-1,"-")</f>
        <v>-7.3653042880558295E-2</v>
      </c>
      <c r="E18" s="158">
        <f>IFERROR('tablas turistas por categorías '!G18/'tablas turistas por categorías '!G31-1,"-")</f>
        <v>2.3040752351097149E-2</v>
      </c>
      <c r="F18" s="158">
        <f>IFERROR('tablas turistas por categorías '!I18/'tablas turistas por categorías '!I31-1,"-")</f>
        <v>0.10396241275359164</v>
      </c>
      <c r="G18" s="158">
        <f>IFERROR('tablas turistas por categorías '!K18/'tablas turistas por categorías '!K31-1,"-")</f>
        <v>-0.35706084959816298</v>
      </c>
      <c r="H18" s="117">
        <f>IFERROR('tablas turistas por categorías '!M18/'tablas turistas por categorías '!M31-1,"-")</f>
        <v>-2.5083097377815999E-3</v>
      </c>
      <c r="I18" s="158">
        <f>IFERROR('tablas turistas por categorías '!O18/'tablas turistas por categorías '!O31-1,"-")</f>
        <v>-1.4605438377937041E-3</v>
      </c>
      <c r="J18" s="117">
        <f>IFERROR('tablas turistas por categorías '!Q18/'tablas turistas por categorías '!Q31-1,"-")</f>
        <v>-1.9655691620741322E-3</v>
      </c>
    </row>
    <row r="19" spans="2:10" outlineLevel="1" x14ac:dyDescent="0.25">
      <c r="B19" s="58" t="s">
        <v>91</v>
      </c>
      <c r="C19" s="158">
        <f>IFERROR('tablas turistas por categorías '!C19/'tablas turistas por categorías '!C32-1,"-")</f>
        <v>0.18477398889770025</v>
      </c>
      <c r="D19" s="158">
        <f>IFERROR('tablas turistas por categorías '!E19/'tablas turistas por categorías '!E32-1,"-")</f>
        <v>5.6900162904351959E-2</v>
      </c>
      <c r="E19" s="158">
        <f>IFERROR('tablas turistas por categorías '!G19/'tablas turistas por categorías '!G32-1,"-")</f>
        <v>-4.4853427374917376E-2</v>
      </c>
      <c r="F19" s="158">
        <f>IFERROR('tablas turistas por categorías '!I19/'tablas turistas por categorías '!I32-1,"-")</f>
        <v>3.1070849107625698E-2</v>
      </c>
      <c r="G19" s="158">
        <f>IFERROR('tablas turistas por categorías '!K19/'tablas turistas por categorías '!K32-1,"-")</f>
        <v>-0.37949940405244342</v>
      </c>
      <c r="H19" s="117">
        <f>IFERROR('tablas turistas por categorías '!M19/'tablas turistas por categorías '!M32-1,"-")</f>
        <v>-1.291151537943247E-2</v>
      </c>
      <c r="I19" s="158">
        <f>IFERROR('tablas turistas por categorías '!O19/'tablas turistas por categorías '!O32-1,"-")</f>
        <v>-2.7349822233850962E-2</v>
      </c>
      <c r="J19" s="117">
        <f>IFERROR('tablas turistas por categorías '!Q19/'tablas turistas por categorías '!Q32-1,"-")</f>
        <v>-2.0195353748680089E-2</v>
      </c>
    </row>
    <row r="20" spans="2:10" outlineLevel="1" x14ac:dyDescent="0.25">
      <c r="B20" s="58" t="s">
        <v>92</v>
      </c>
      <c r="C20" s="158">
        <f>IFERROR('tablas turistas por categorías '!C20/'tablas turistas por categorías '!C33-1,"-")</f>
        <v>0.21511111111111103</v>
      </c>
      <c r="D20" s="158">
        <f>IFERROR('tablas turistas por categorías '!E20/'tablas turistas por categorías '!E33-1,"-")</f>
        <v>5.9992308678374462E-2</v>
      </c>
      <c r="E20" s="158">
        <f>IFERROR('tablas turistas por categorías '!G20/'tablas turistas por categorías '!G33-1,"-")</f>
        <v>-3.3475981869286686E-2</v>
      </c>
      <c r="F20" s="158">
        <f>IFERROR('tablas turistas por categorías '!I20/'tablas turistas por categorías '!I33-1,"-")</f>
        <v>-2.7231561317536124E-2</v>
      </c>
      <c r="G20" s="158">
        <f>IFERROR('tablas turistas por categorías '!K20/'tablas turistas por categorías '!K33-1,"-")</f>
        <v>-6.1249827562422365E-2</v>
      </c>
      <c r="H20" s="117">
        <f>IFERROR('tablas turistas por categorías '!M20/'tablas turistas por categorías '!M33-1,"-")</f>
        <v>-2.5614571845316014E-3</v>
      </c>
      <c r="I20" s="158">
        <f>IFERROR('tablas turistas por categorías '!O20/'tablas turistas por categorías '!O33-1,"-")</f>
        <v>-6.4364478550935078E-2</v>
      </c>
      <c r="J20" s="117">
        <f>IFERROR('tablas turistas por categorías '!Q20/'tablas turistas por categorías '!Q33-1,"-")</f>
        <v>-3.3907219748238071E-2</v>
      </c>
    </row>
    <row r="21" spans="2:10" outlineLevel="1" x14ac:dyDescent="0.25">
      <c r="B21" s="58" t="s">
        <v>93</v>
      </c>
      <c r="C21" s="158">
        <f>IFERROR('tablas turistas por categorías '!C21/'tablas turistas por categorías '!C34-1,"-")</f>
        <v>0.1954954954954955</v>
      </c>
      <c r="D21" s="158">
        <f>IFERROR('tablas turistas por categorías '!E21/'tablas turistas por categorías '!E34-1,"-")</f>
        <v>0.24107521411006538</v>
      </c>
      <c r="E21" s="158">
        <f>IFERROR('tablas turistas por categorías '!G21/'tablas turistas por categorías '!G34-1,"-")</f>
        <v>5.0205055351542516E-2</v>
      </c>
      <c r="F21" s="158">
        <f>IFERROR('tablas turistas por categorías '!I21/'tablas turistas por categorías '!I34-1,"-")</f>
        <v>4.1139648941662443E-2</v>
      </c>
      <c r="G21" s="158">
        <f>IFERROR('tablas turistas por categorías '!K21/'tablas turistas por categorías '!K34-1,"-")</f>
        <v>9.4695170229611936E-2</v>
      </c>
      <c r="H21" s="117">
        <f>IFERROR('tablas turistas por categorías '!M21/'tablas turistas por categorías '!M34-1,"-")</f>
        <v>9.8247361083449558E-2</v>
      </c>
      <c r="I21" s="158">
        <f>IFERROR('tablas turistas por categorías '!O21/'tablas turistas por categorías '!O34-1,"-")</f>
        <v>8.7057010785824396E-2</v>
      </c>
      <c r="J21" s="117">
        <f>IFERROR('tablas turistas por categorías '!Q21/'tablas turistas por categorías '!Q34-1,"-")</f>
        <v>9.2853163877942624E-2</v>
      </c>
    </row>
    <row r="22" spans="2:10" outlineLevel="1" x14ac:dyDescent="0.25">
      <c r="B22" s="58" t="s">
        <v>94</v>
      </c>
      <c r="C22" s="158">
        <f>IFERROR('tablas turistas por categorías '!C22/'tablas turistas por categorías '!C35-1,"-")</f>
        <v>-0.30221262817053429</v>
      </c>
      <c r="D22" s="158">
        <f>IFERROR('tablas turistas por categorías '!E22/'tablas turistas por categorías '!E35-1,"-")</f>
        <v>0.1100988700564971</v>
      </c>
      <c r="E22" s="158">
        <f>IFERROR('tablas turistas por categorías '!G22/'tablas turistas por categorías '!G35-1,"-")</f>
        <v>-6.3985196727697646E-2</v>
      </c>
      <c r="F22" s="158">
        <f>IFERROR('tablas turistas por categorías '!I22/'tablas turistas por categorías '!I35-1,"-")</f>
        <v>-0.1040052061764184</v>
      </c>
      <c r="G22" s="158">
        <f>IFERROR('tablas turistas por categorías '!K22/'tablas turistas por categorías '!K35-1,"-")</f>
        <v>0.12221304706853831</v>
      </c>
      <c r="H22" s="117">
        <f>IFERROR('tablas turistas por categorías '!M22/'tablas turistas por categorías '!M35-1,"-")</f>
        <v>-2.8536393098011703E-2</v>
      </c>
      <c r="I22" s="158">
        <f>IFERROR('tablas turistas por categorías '!O22/'tablas turistas por categorías '!O35-1,"-")</f>
        <v>-8.8042159160806599E-2</v>
      </c>
      <c r="J22" s="117">
        <f>IFERROR('tablas turistas por categorías '!Q22/'tablas turistas por categorías '!Q35-1,"-")</f>
        <v>-5.9067879015336278E-2</v>
      </c>
    </row>
    <row r="23" spans="2:10" outlineLevel="1" x14ac:dyDescent="0.25">
      <c r="B23" s="58" t="s">
        <v>95</v>
      </c>
      <c r="C23" s="158">
        <f>IFERROR('tablas turistas por categorías '!C23/'tablas turistas por categorías '!C36-1,"-")</f>
        <v>-7.0792079207920744E-2</v>
      </c>
      <c r="D23" s="158">
        <f>IFERROR('tablas turistas por categorías '!E23/'tablas turistas por categorías '!E36-1,"-")</f>
        <v>0.10257470178339445</v>
      </c>
      <c r="E23" s="158">
        <f>IFERROR('tablas turistas por categorías '!G23/'tablas turistas por categorías '!G36-1,"-")</f>
        <v>0.10583229036295361</v>
      </c>
      <c r="F23" s="158">
        <f>IFERROR('tablas turistas por categorías '!I23/'tablas turistas por categorías '!I36-1,"-")</f>
        <v>7.8743034621357344E-2</v>
      </c>
      <c r="G23" s="158">
        <f>IFERROR('tablas turistas por categorías '!K23/'tablas turistas por categorías '!K36-1,"-")</f>
        <v>0.23097482064988051</v>
      </c>
      <c r="H23" s="117">
        <f>IFERROR('tablas turistas por categorías '!M23/'tablas turistas por categorías '!M36-1,"-")</f>
        <v>9.8838788537281008E-2</v>
      </c>
      <c r="I23" s="158">
        <f>IFERROR('tablas turistas por categorías '!O23/'tablas turistas por categorías '!O36-1,"-")</f>
        <v>5.8948992557632973E-2</v>
      </c>
      <c r="J23" s="117">
        <f>IFERROR('tablas turistas por categorías '!Q23/'tablas turistas por categorías '!Q36-1,"-")</f>
        <v>7.7744536524493757E-2</v>
      </c>
    </row>
    <row r="24" spans="2:10" outlineLevel="1" x14ac:dyDescent="0.25">
      <c r="B24" s="58" t="s">
        <v>96</v>
      </c>
      <c r="C24" s="158">
        <f>IFERROR('tablas turistas por categorías '!C24/'tablas turistas por categorías '!C37-1,"-")</f>
        <v>-5.0331125827814516E-2</v>
      </c>
      <c r="D24" s="158">
        <f>IFERROR('tablas turistas por categorías '!E24/'tablas turistas por categorías '!E37-1,"-")</f>
        <v>-4.215928283746917E-2</v>
      </c>
      <c r="E24" s="158">
        <f>IFERROR('tablas turistas por categorías '!G24/'tablas turistas por categorías '!G37-1,"-")</f>
        <v>-7.2445157838416319E-2</v>
      </c>
      <c r="F24" s="158">
        <f>IFERROR('tablas turistas por categorías '!I24/'tablas turistas por categorías '!I37-1,"-")</f>
        <v>-0.11047203490678303</v>
      </c>
      <c r="G24" s="158">
        <f>IFERROR('tablas turistas por categorías '!K24/'tablas turistas por categorías '!K37-1,"-")</f>
        <v>8.894500561167229E-2</v>
      </c>
      <c r="H24" s="117">
        <f>IFERROR('tablas turistas por categorías '!M24/'tablas turistas por categorías '!M37-1,"-")</f>
        <v>-6.3241470783287901E-2</v>
      </c>
      <c r="I24" s="158">
        <f>IFERROR('tablas turistas por categorías '!O24/'tablas turistas por categorías '!O37-1,"-")</f>
        <v>-4.9947828466841093E-2</v>
      </c>
      <c r="J24" s="117">
        <f>IFERROR('tablas turistas por categorías '!Q24/'tablas turistas por categorías '!Q37-1,"-")</f>
        <v>-5.6348396824692837E-2</v>
      </c>
    </row>
    <row r="25" spans="2:10" outlineLevel="1" x14ac:dyDescent="0.25">
      <c r="B25" s="58" t="s">
        <v>97</v>
      </c>
      <c r="C25" s="158">
        <f>IFERROR('tablas turistas por categorías '!C25/'tablas turistas por categorías '!C38-1,"-")</f>
        <v>0.29218472468916512</v>
      </c>
      <c r="D25" s="158">
        <f>IFERROR('tablas turistas por categorías '!E25/'tablas turistas por categorías '!E38-1,"-")</f>
        <v>1.8690358670615304E-2</v>
      </c>
      <c r="E25" s="158">
        <f>IFERROR('tablas turistas por categorías '!G25/'tablas turistas por categorías '!G38-1,"-")</f>
        <v>-4.1353481916035939E-2</v>
      </c>
      <c r="F25" s="158">
        <f>IFERROR('tablas turistas por categorías '!I25/'tablas turistas por categorías '!I38-1,"-")</f>
        <v>-5.3993506493506538E-2</v>
      </c>
      <c r="G25" s="158">
        <f>IFERROR('tablas turistas por categorías '!K25/'tablas turistas por categorías '!K38-1,"-")</f>
        <v>1.1377488825680571E-2</v>
      </c>
      <c r="H25" s="117">
        <f>IFERROR('tablas turistas por categorías '!M25/'tablas turistas por categorías '!M38-1,"-")</f>
        <v>-1.7723469837076178E-2</v>
      </c>
      <c r="I25" s="158">
        <f>IFERROR('tablas turistas por categorías '!O25/'tablas turistas por categorías '!O38-1,"-")</f>
        <v>-4.7225623954326723E-2</v>
      </c>
      <c r="J25" s="117">
        <f>IFERROR('tablas turistas por categorías '!Q25/'tablas turistas por categorías '!Q38-1,"-")</f>
        <v>-3.2930005956561592E-2</v>
      </c>
    </row>
    <row r="26" spans="2:10" x14ac:dyDescent="0.25">
      <c r="B26" s="159">
        <v>2013</v>
      </c>
      <c r="C26" s="125">
        <f>IFERROR('tablas turistas por categorías '!C26/'tablas turistas por categorías '!C39-1,"-")</f>
        <v>7.0195284591569429E-2</v>
      </c>
      <c r="D26" s="125">
        <f>IFERROR('tablas turistas por categorías '!E26/'tablas turistas por categorías '!E39-1,"-")</f>
        <v>3.1371973741427528E-2</v>
      </c>
      <c r="E26" s="125">
        <f>IFERROR('tablas turistas por categorías '!G26/'tablas turistas por categorías '!G39-1,"-")</f>
        <v>8.8306183945738859E-3</v>
      </c>
      <c r="F26" s="125">
        <f>IFERROR('tablas turistas por categorías '!I26/'tablas turistas por categorías '!I39-1,"-")</f>
        <v>5.3808991599668232E-2</v>
      </c>
      <c r="G26" s="125">
        <f>IFERROR('tablas turistas por categorías '!K26/'tablas turistas por categorías '!K39-1,"-")</f>
        <v>-0.18692070608013445</v>
      </c>
      <c r="H26" s="125">
        <f>IFERROR('tablas turistas por categorías '!M26/'tablas turistas por categorías '!M39-1,"-")</f>
        <v>1.661388479444259E-2</v>
      </c>
      <c r="I26" s="125">
        <f>IFERROR('tablas turistas por categorías '!O26/'tablas turistas por categorías '!O39-1,"-")</f>
        <v>9.1273703969185771E-3</v>
      </c>
      <c r="J26" s="125">
        <f>IFERROR('tablas turistas por categorías '!Q26/'tablas turistas por categorías '!Q39-1,"-")</f>
        <v>1.2785569827509891E-2</v>
      </c>
    </row>
    <row r="27" spans="2:10" hidden="1" outlineLevel="1" x14ac:dyDescent="0.25">
      <c r="B27" s="58" t="s">
        <v>86</v>
      </c>
      <c r="C27" s="158">
        <f>IFERROR('tablas turistas por categorías '!C27/'tablas turistas por categorías '!C40-1,"-")</f>
        <v>-0.38516992790937177</v>
      </c>
      <c r="D27" s="158">
        <f>IFERROR('tablas turistas por categorías '!E27/'tablas turistas por categorías '!E40-1,"-")</f>
        <v>-5.080650891778582E-2</v>
      </c>
      <c r="E27" s="158">
        <f>IFERROR('tablas turistas por categorías '!G27/'tablas turistas por categorías '!G40-1,"-")</f>
        <v>3.0901751193995963E-2</v>
      </c>
      <c r="F27" s="158">
        <f>IFERROR('tablas turistas por categorías '!I27/'tablas turistas por categorías '!I40-1,"-")</f>
        <v>-1.4717325844977536E-2</v>
      </c>
      <c r="G27" s="158">
        <f>IFERROR('tablas turistas por categorías '!K27/'tablas turistas por categorías '!K40-1,"-")</f>
        <v>0.27086670226018872</v>
      </c>
      <c r="H27" s="117">
        <f>IFERROR('tablas turistas por categorías '!M27/'tablas turistas por categorías '!M40-1,"-")</f>
        <v>-7.3450411205094879E-3</v>
      </c>
      <c r="I27" s="158">
        <f>IFERROR('tablas turistas por categorías '!O27/'tablas turistas por categorías '!O40-1,"-")</f>
        <v>-0.12215849373892673</v>
      </c>
      <c r="J27" s="117">
        <f>IFERROR('tablas turistas por categorías '!Q27/'tablas turistas por categorías '!Q40-1,"-")</f>
        <v>-7.2262358544225913E-2</v>
      </c>
    </row>
    <row r="28" spans="2:10" hidden="1" outlineLevel="1" x14ac:dyDescent="0.25">
      <c r="B28" s="58" t="s">
        <v>87</v>
      </c>
      <c r="C28" s="158">
        <f>IFERROR('tablas turistas por categorías '!C28/'tablas turistas por categorías '!C41-1,"-")</f>
        <v>-0.15291847563917027</v>
      </c>
      <c r="D28" s="158">
        <f>IFERROR('tablas turistas por categorías '!E28/'tablas turistas por categorías '!E41-1,"-")</f>
        <v>-3.1287175826790414E-2</v>
      </c>
      <c r="E28" s="158">
        <f>IFERROR('tablas turistas por categorías '!G28/'tablas turistas por categorías '!G41-1,"-")</f>
        <v>-4.7754039636110579E-2</v>
      </c>
      <c r="F28" s="158">
        <f>IFERROR('tablas turistas por categorías '!I28/'tablas turistas por categorías '!I41-1,"-")</f>
        <v>-8.4277398760718492E-2</v>
      </c>
      <c r="G28" s="158">
        <f>IFERROR('tablas turistas por categorías '!K28/'tablas turistas por categorías '!K41-1,"-")</f>
        <v>0.12264564169951808</v>
      </c>
      <c r="H28" s="117">
        <f>IFERROR('tablas turistas por categorías '!M28/'tablas turistas por categorías '!M41-1,"-")</f>
        <v>-4.6734156150325945E-2</v>
      </c>
      <c r="I28" s="158">
        <f>IFERROR('tablas turistas por categorías '!O28/'tablas turistas por categorías '!O41-1,"-")</f>
        <v>-0.1006628945891419</v>
      </c>
      <c r="J28" s="117">
        <f>IFERROR('tablas turistas por categorías '!Q28/'tablas turistas por categorías '!Q41-1,"-")</f>
        <v>-7.5494899321257858E-2</v>
      </c>
    </row>
    <row r="29" spans="2:10" hidden="1" outlineLevel="1" x14ac:dyDescent="0.25">
      <c r="B29" s="58" t="s">
        <v>88</v>
      </c>
      <c r="C29" s="158">
        <f>IFERROR('tablas turistas por categorías '!C29/'tablas turistas por categorías '!C42-1,"-")</f>
        <v>-0.18572331017056221</v>
      </c>
      <c r="D29" s="158">
        <f>IFERROR('tablas turistas por categorías '!E29/'tablas turistas por categorías '!E42-1,"-")</f>
        <v>-1.3434609621247873E-3</v>
      </c>
      <c r="E29" s="158">
        <f>IFERROR('tablas turistas por categorías '!G29/'tablas turistas por categorías '!G42-1,"-")</f>
        <v>-3.3906431947393623E-2</v>
      </c>
      <c r="F29" s="158">
        <f>IFERROR('tablas turistas por categorías '!I29/'tablas turistas por categorías '!I42-1,"-")</f>
        <v>-4.2768947118473566E-2</v>
      </c>
      <c r="G29" s="158">
        <f>IFERROR('tablas turistas por categorías '!K29/'tablas turistas por categorías '!K42-1,"-")</f>
        <v>5.7499999999999218E-3</v>
      </c>
      <c r="H29" s="117">
        <f>IFERROR('tablas turistas por categorías '!M29/'tablas turistas por categorías '!M42-1,"-")</f>
        <v>-2.7883768711476353E-2</v>
      </c>
      <c r="I29" s="158">
        <f>IFERROR('tablas turistas por categorías '!O29/'tablas turistas por categorías '!O42-1,"-")</f>
        <v>-0.13974051731261883</v>
      </c>
      <c r="J29" s="117">
        <f>IFERROR('tablas turistas por categorías '!Q29/'tablas turistas por categorías '!Q42-1,"-")</f>
        <v>-8.7018254101165704E-2</v>
      </c>
    </row>
    <row r="30" spans="2:10" hidden="1" outlineLevel="1" x14ac:dyDescent="0.25">
      <c r="B30" s="58" t="s">
        <v>89</v>
      </c>
      <c r="C30" s="158">
        <f>IFERROR('tablas turistas por categorías '!C30/'tablas turistas por categorías '!C43-1,"-")</f>
        <v>-0.19591261451726572</v>
      </c>
      <c r="D30" s="158">
        <f>IFERROR('tablas turistas por categorías '!E30/'tablas turistas por categorías '!E43-1,"-")</f>
        <v>-2.3249021554997418E-2</v>
      </c>
      <c r="E30" s="158">
        <f>IFERROR('tablas turistas por categorías '!G30/'tablas turistas por categorías '!G43-1,"-")</f>
        <v>-2.5150880028282141E-2</v>
      </c>
      <c r="F30" s="158">
        <f>IFERROR('tablas turistas por categorías '!I30/'tablas turistas por categorías '!I43-1,"-")</f>
        <v>-2.7659908848027714E-2</v>
      </c>
      <c r="G30" s="158">
        <f>IFERROR('tablas turistas por categorías '!K30/'tablas turistas por categorías '!K43-1,"-")</f>
        <v>-1.4898535833547388E-2</v>
      </c>
      <c r="H30" s="117">
        <f>IFERROR('tablas turistas por categorías '!M30/'tablas turistas por categorías '!M43-1,"-")</f>
        <v>-2.8758664579714099E-2</v>
      </c>
      <c r="I30" s="158">
        <f>IFERROR('tablas turistas por categorías '!O30/'tablas turistas por categorías '!O43-1,"-")</f>
        <v>-0.13232358439747771</v>
      </c>
      <c r="J30" s="117">
        <f>IFERROR('tablas turistas por categorías '!Q30/'tablas turistas por categorías '!Q43-1,"-")</f>
        <v>-8.2667392397964612E-2</v>
      </c>
    </row>
    <row r="31" spans="2:10" hidden="1" outlineLevel="1" x14ac:dyDescent="0.25">
      <c r="B31" s="58" t="s">
        <v>90</v>
      </c>
      <c r="C31" s="158">
        <f>IFERROR('tablas turistas por categorías '!C31/'tablas turistas por categorías '!C44-1,"-")</f>
        <v>-0.22727272727272729</v>
      </c>
      <c r="D31" s="158">
        <f>IFERROR('tablas turistas por categorías '!E31/'tablas turistas por categorías '!E44-1,"-")</f>
        <v>-3.9851761600162461E-2</v>
      </c>
      <c r="E31" s="158">
        <f>IFERROR('tablas turistas por categorías '!G31/'tablas turistas por categorías '!G44-1,"-")</f>
        <v>1.4607992366585609E-2</v>
      </c>
      <c r="F31" s="158">
        <f>IFERROR('tablas turistas por categorías '!I31/'tablas turistas por categorías '!I44-1,"-")</f>
        <v>1.2985226553687834E-2</v>
      </c>
      <c r="G31" s="158">
        <f>IFERROR('tablas turistas por categorías '!K31/'tablas turistas por categorías '!K44-1,"-")</f>
        <v>2.2300469483568008E-2</v>
      </c>
      <c r="H31" s="117">
        <f>IFERROR('tablas turistas por categorías '!M31/'tablas turistas por categorías '!M44-1,"-")</f>
        <v>-8.4984971239376872E-3</v>
      </c>
      <c r="I31" s="158">
        <f>IFERROR('tablas turistas por categorías '!O31/'tablas turistas por categorías '!O44-1,"-")</f>
        <v>-9.9887867812906816E-2</v>
      </c>
      <c r="J31" s="117">
        <f>IFERROR('tablas turistas por categorías '!Q31/'tablas turistas por categorías '!Q44-1,"-")</f>
        <v>-5.8038958135375296E-2</v>
      </c>
    </row>
    <row r="32" spans="2:10" hidden="1" outlineLevel="1" x14ac:dyDescent="0.25">
      <c r="B32" s="58" t="s">
        <v>91</v>
      </c>
      <c r="C32" s="158">
        <f>IFERROR('tablas turistas por categorías '!C32/'tablas turistas por categorías '!C45-1,"-")</f>
        <v>-0.1720288903479974</v>
      </c>
      <c r="D32" s="158">
        <f>IFERROR('tablas turistas por categorías '!E32/'tablas turistas por categorías '!E45-1,"-")</f>
        <v>-9.4558288995416961E-2</v>
      </c>
      <c r="E32" s="158">
        <f>IFERROR('tablas turistas por categorías '!G32/'tablas turistas por categorías '!G45-1,"-")</f>
        <v>3.6838978015448554E-2</v>
      </c>
      <c r="F32" s="158">
        <f>IFERROR('tablas turistas por categorías '!I32/'tablas turistas por categorías '!I45-1,"-")</f>
        <v>5.1045929968167369E-2</v>
      </c>
      <c r="G32" s="158">
        <f>IFERROR('tablas turistas por categorías '!K32/'tablas turistas por categorías '!K45-1,"-")</f>
        <v>-2.1460228598087272E-2</v>
      </c>
      <c r="H32" s="117">
        <f>IFERROR('tablas turistas por categorías '!M32/'tablas turistas por categorías '!M45-1,"-")</f>
        <v>-6.9245611851114219E-3</v>
      </c>
      <c r="I32" s="158">
        <f>IFERROR('tablas turistas por categorías '!O32/'tablas turistas por categorías '!O45-1,"-")</f>
        <v>-0.16719432944101931</v>
      </c>
      <c r="J32" s="117">
        <f>IFERROR('tablas turistas por categorías '!Q32/'tablas turistas por categorías '!Q45-1,"-")</f>
        <v>-9.4805349976455067E-2</v>
      </c>
    </row>
    <row r="33" spans="2:10" hidden="1" outlineLevel="1" x14ac:dyDescent="0.25">
      <c r="B33" s="58" t="s">
        <v>92</v>
      </c>
      <c r="C33" s="158">
        <f>IFERROR('tablas turistas por categorías '!C33/'tablas turistas por categorías '!C46-1,"-")</f>
        <v>7.0409134157944919E-2</v>
      </c>
      <c r="D33" s="158">
        <f>IFERROR('tablas turistas por categorías '!E33/'tablas turistas por categorías '!E46-1,"-")</f>
        <v>4.2287393947491481E-2</v>
      </c>
      <c r="E33" s="158">
        <f>IFERROR('tablas turistas por categorías '!G33/'tablas turistas por categorías '!G46-1,"-")</f>
        <v>4.9204282791785126E-2</v>
      </c>
      <c r="F33" s="158">
        <f>IFERROR('tablas turistas por categorías '!I33/'tablas turistas por categorías '!I46-1,"-")</f>
        <v>4.7396290160153232E-2</v>
      </c>
      <c r="G33" s="158">
        <f>IFERROR('tablas turistas por categorías '!K33/'tablas turistas por categorías '!K46-1,"-")</f>
        <v>5.7322053675612494E-2</v>
      </c>
      <c r="H33" s="117">
        <f>IFERROR('tablas turistas por categorías '!M33/'tablas turistas por categorías '!M46-1,"-")</f>
        <v>4.7690042676904243E-2</v>
      </c>
      <c r="I33" s="158">
        <f>IFERROR('tablas turistas por categorías '!O33/'tablas turistas por categorías '!O46-1,"-")</f>
        <v>-7.9954202843240174E-2</v>
      </c>
      <c r="J33" s="117">
        <f>IFERROR('tablas turistas por categorías '!Q33/'tablas turistas por categorías '!Q46-1,"-")</f>
        <v>-2.118495001930587E-2</v>
      </c>
    </row>
    <row r="34" spans="2:10" hidden="1" outlineLevel="1" x14ac:dyDescent="0.25">
      <c r="B34" s="58" t="s">
        <v>93</v>
      </c>
      <c r="C34" s="158">
        <f>IFERROR('tablas turistas por categorías '!C34/'tablas turistas por categorías '!C47-1,"-")</f>
        <v>-7.4228523769808152E-2</v>
      </c>
      <c r="D34" s="158">
        <f>IFERROR('tablas turistas por categorías '!E34/'tablas turistas por categorías '!E47-1,"-")</f>
        <v>-4.8107191863750121E-2</v>
      </c>
      <c r="E34" s="158">
        <f>IFERROR('tablas turistas por categorías '!G34/'tablas turistas por categorías '!G47-1,"-")</f>
        <v>-1.9796153125919425E-3</v>
      </c>
      <c r="F34" s="158">
        <f>IFERROR('tablas turistas por categorías '!I34/'tablas turistas por categorías '!I47-1,"-")</f>
        <v>-1.2568077084206264E-3</v>
      </c>
      <c r="G34" s="158">
        <f>IFERROR('tablas turistas por categorías '!K34/'tablas turistas por categorías '!K47-1,"-")</f>
        <v>-5.5118110236220819E-3</v>
      </c>
      <c r="H34" s="117">
        <f>IFERROR('tablas turistas por categorías '!M34/'tablas turistas por categorías '!M47-1,"-")</f>
        <v>-1.4891404579254086E-2</v>
      </c>
      <c r="I34" s="158">
        <f>IFERROR('tablas turistas por categorías '!O34/'tablas turistas por categorías '!O47-1,"-")</f>
        <v>-8.62729761439186E-2</v>
      </c>
      <c r="J34" s="117">
        <f>IFERROR('tablas turistas por categorías '!Q34/'tablas turistas por categorías '!Q47-1,"-")</f>
        <v>-5.0641961041631989E-2</v>
      </c>
    </row>
    <row r="35" spans="2:10" hidden="1" outlineLevel="1" x14ac:dyDescent="0.25">
      <c r="B35" s="58" t="s">
        <v>94</v>
      </c>
      <c r="C35" s="158">
        <f>IFERROR('tablas turistas por categorías '!C35/'tablas turistas por categorías '!C48-1,"-")</f>
        <v>-6.5557236510337846E-2</v>
      </c>
      <c r="D35" s="158">
        <f>IFERROR('tablas turistas por categorías '!E35/'tablas turistas por categorías '!E48-1,"-")</f>
        <v>-0.25575528224534849</v>
      </c>
      <c r="E35" s="158">
        <f>IFERROR('tablas turistas por categorías '!G35/'tablas turistas por categorías '!G48-1,"-")</f>
        <v>-9.8527249182414733E-2</v>
      </c>
      <c r="F35" s="158">
        <f>IFERROR('tablas turistas por categorías '!I35/'tablas turistas por categorías '!I48-1,"-")</f>
        <v>-9.7495862032142666E-2</v>
      </c>
      <c r="G35" s="158">
        <f>IFERROR('tablas turistas por categorías '!K35/'tablas turistas por categorías '!K48-1,"-")</f>
        <v>-0.10329507589781561</v>
      </c>
      <c r="H35" s="117">
        <f>IFERROR('tablas turistas por categorías '!M35/'tablas turistas por categorías '!M48-1,"-")</f>
        <v>-0.14248159831756047</v>
      </c>
      <c r="I35" s="158">
        <f>IFERROR('tablas turistas por categorías '!O35/'tablas turistas por categorías '!O48-1,"-")</f>
        <v>-0.18719850824921969</v>
      </c>
      <c r="J35" s="117">
        <f>IFERROR('tablas turistas por categorías '!Q35/'tablas turistas por categorías '!Q48-1,"-")</f>
        <v>-0.16602289136914294</v>
      </c>
    </row>
    <row r="36" spans="2:10" hidden="1" outlineLevel="1" x14ac:dyDescent="0.25">
      <c r="B36" s="58" t="s">
        <v>95</v>
      </c>
      <c r="C36" s="158">
        <f>IFERROR('tablas turistas por categorías '!C36/'tablas turistas por categorías '!C49-1,"-")</f>
        <v>6.1481870730425658E-2</v>
      </c>
      <c r="D36" s="158">
        <f>IFERROR('tablas turistas por categorías '!E36/'tablas turistas por categorías '!E49-1,"-")</f>
        <v>-8.9814565976887972E-2</v>
      </c>
      <c r="E36" s="158">
        <f>IFERROR('tablas turistas por categorías '!G36/'tablas turistas por categorías '!G49-1,"-")</f>
        <v>-2.2726705127245062E-3</v>
      </c>
      <c r="F36" s="158">
        <f>IFERROR('tablas turistas por categorías '!I36/'tablas turistas por categorías '!I49-1,"-")</f>
        <v>5.9115412888997021E-3</v>
      </c>
      <c r="G36" s="158">
        <f>IFERROR('tablas turistas por categorías '!K36/'tablas turistas por categorías '!K49-1,"-")</f>
        <v>-3.8414716623833334E-2</v>
      </c>
      <c r="H36" s="117">
        <f>IFERROR('tablas turistas por categorías '!M36/'tablas turistas por categorías '!M49-1,"-")</f>
        <v>-2.7168078746139468E-2</v>
      </c>
      <c r="I36" s="158">
        <f>IFERROR('tablas turistas por categorías '!O36/'tablas turistas por categorías '!O49-1,"-")</f>
        <v>-6.5360308775501585E-2</v>
      </c>
      <c r="J36" s="117">
        <f>IFERROR('tablas turistas por categorías '!Q36/'tablas turistas por categorías '!Q49-1,"-")</f>
        <v>-4.7745277269957365E-2</v>
      </c>
    </row>
    <row r="37" spans="2:10" hidden="1" outlineLevel="1" x14ac:dyDescent="0.25">
      <c r="B37" s="58" t="s">
        <v>96</v>
      </c>
      <c r="C37" s="158">
        <f>IFERROR('tablas turistas por categorías '!C37/'tablas turistas por categorías '!C50-1,"-")</f>
        <v>-0.12463768115942031</v>
      </c>
      <c r="D37" s="158">
        <f>IFERROR('tablas turistas por categorías '!E37/'tablas turistas por categorías '!E50-1,"-")</f>
        <v>-5.2385349338257892E-2</v>
      </c>
      <c r="E37" s="158">
        <f>IFERROR('tablas turistas por categorías '!G37/'tablas turistas por categorías '!G50-1,"-")</f>
        <v>-7.7511148863877999E-3</v>
      </c>
      <c r="F37" s="158">
        <f>IFERROR('tablas turistas por categorías '!I37/'tablas turistas por categorías '!I50-1,"-")</f>
        <v>3.0836566199143878E-3</v>
      </c>
      <c r="G37" s="158">
        <f>IFERROR('tablas turistas por categorías '!K37/'tablas turistas por categorías '!K50-1,"-")</f>
        <v>-5.1244509516837455E-2</v>
      </c>
      <c r="H37" s="117">
        <f>IFERROR('tablas turistas por categorías '!M37/'tablas turistas por categorías '!M50-1,"-")</f>
        <v>-2.4406024226303891E-2</v>
      </c>
      <c r="I37" s="158">
        <f>IFERROR('tablas turistas por categorías '!O37/'tablas turistas por categorías '!O50-1,"-")</f>
        <v>-0.11834167822887132</v>
      </c>
      <c r="J37" s="117">
        <f>IFERROR('tablas turistas por categorías '!Q37/'tablas turistas por categorías '!Q50-1,"-")</f>
        <v>-7.5481754817548152E-2</v>
      </c>
    </row>
    <row r="38" spans="2:10" hidden="1" outlineLevel="1" x14ac:dyDescent="0.25">
      <c r="B38" s="58" t="s">
        <v>97</v>
      </c>
      <c r="C38" s="158">
        <f>IFERROR('tablas turistas por categorías '!C38/'tablas turistas por categorías '!C51-1,"-")</f>
        <v>-0.36918767507002803</v>
      </c>
      <c r="D38" s="158">
        <f>IFERROR('tablas turistas por categorías '!E38/'tablas turistas por categorías '!E51-1,"-")</f>
        <v>-9.4025757214404981E-2</v>
      </c>
      <c r="E38" s="158">
        <f>IFERROR('tablas turistas por categorías '!G38/'tablas turistas por categorías '!G51-1,"-")</f>
        <v>3.6536641783198043E-3</v>
      </c>
      <c r="F38" s="158">
        <f>IFERROR('tablas turistas por categorías '!I38/'tablas turistas por categorías '!I51-1,"-")</f>
        <v>-5.4249547920434127E-3</v>
      </c>
      <c r="G38" s="158">
        <f>IFERROR('tablas turistas por categorías '!K38/'tablas turistas por categorías '!K51-1,"-")</f>
        <v>4.3386093838326811E-2</v>
      </c>
      <c r="H38" s="117">
        <f>IFERROR('tablas turistas por categorías '!M38/'tablas turistas por categorías '!M51-1,"-")</f>
        <v>-3.704881539195426E-2</v>
      </c>
      <c r="I38" s="158">
        <f>IFERROR('tablas turistas por categorías '!O38/'tablas turistas por categorías '!O51-1,"-")</f>
        <v>-5.4039060842891895E-2</v>
      </c>
      <c r="J38" s="117">
        <f>IFERROR('tablas turistas por categorías '!Q38/'tablas turistas por categorías '!Q51-1,"-")</f>
        <v>-4.5881754177623191E-2</v>
      </c>
    </row>
    <row r="39" spans="2:10" collapsed="1" x14ac:dyDescent="0.25">
      <c r="B39" s="160">
        <v>2012</v>
      </c>
      <c r="C39" s="127">
        <f>IFERROR('tablas turistas por categorías '!C39/'tablas turistas por categorías '!C52-1,"-")</f>
        <v>-0.16070357785328804</v>
      </c>
      <c r="D39" s="127">
        <f>IFERROR('tablas turistas por categorías '!E39/'tablas turistas por categorías '!E52-1,"-")</f>
        <v>-6.4559604791123437E-2</v>
      </c>
      <c r="E39" s="127">
        <f>IFERROR('tablas turistas por categorías '!G39/'tablas turistas por categorías '!G52-1,"-")</f>
        <v>-8.1974703524475556E-3</v>
      </c>
      <c r="F39" s="127">
        <f>IFERROR('tablas turistas por categorías '!I39/'tablas turistas por categorías '!I52-1,"-")</f>
        <v>-1.3677823130634037E-2</v>
      </c>
      <c r="G39" s="127">
        <f>IFERROR('tablas turistas por categorías '!K39/'tablas turistas por categorías '!K52-1,"-")</f>
        <v>1.6380557485732528E-2</v>
      </c>
      <c r="H39" s="127">
        <f>IFERROR('tablas turistas por categorías '!M39/'tablas turistas por categorías '!M52-1,"-")</f>
        <v>-2.8823067525008961E-2</v>
      </c>
      <c r="I39" s="127">
        <f>IFERROR('tablas turistas por categorías '!O39/'tablas turistas por categorías '!O52-1,"-")</f>
        <v>-0.11495728289069307</v>
      </c>
      <c r="J39" s="127">
        <f>IFERROR('tablas turistas por categorías '!Q39/'tablas turistas por categorías '!Q52-1,"-")</f>
        <v>-7.4864094579616847E-2</v>
      </c>
    </row>
    <row r="40" spans="2:10" hidden="1" outlineLevel="1" x14ac:dyDescent="0.25">
      <c r="B40" s="58" t="s">
        <v>86</v>
      </c>
      <c r="C40" s="158">
        <f>IFERROR('tablas turistas por categorías '!C40/'tablas turistas por categorías '!C53-1,"-")</f>
        <v>0.10529311326124069</v>
      </c>
      <c r="D40" s="158">
        <f>IFERROR('tablas turistas por categorías '!E40/'tablas turistas por categorías '!E53-1,"-")</f>
        <v>1.8159455939806168E-2</v>
      </c>
      <c r="E40" s="158">
        <f>IFERROR('tablas turistas por categorías '!G40/'tablas turistas por categorías '!G53-1,"-")</f>
        <v>-5.7676337432023383E-2</v>
      </c>
      <c r="F40" s="158">
        <f>IFERROR('tablas turistas por categorías '!I40/'tablas turistas por categorías '!I53-1,"-")</f>
        <v>-4.608681620138777E-2</v>
      </c>
      <c r="G40" s="158">
        <f>IFERROR('tablas turistas por categorías '!K40/'tablas turistas por categorías '!K53-1,"-")</f>
        <v>-0.11428121059268603</v>
      </c>
      <c r="H40" s="117">
        <f>IFERROR('tablas turistas por categorías '!M40/'tablas turistas por categorías '!M53-1,"-")</f>
        <v>-3.2452559159295347E-2</v>
      </c>
      <c r="I40" s="158">
        <f>IFERROR('tablas turistas por categorías '!O40/'tablas turistas por categorías '!O53-1,"-")</f>
        <v>3.0926877592718727E-2</v>
      </c>
      <c r="J40" s="117">
        <f>IFERROR('tablas turistas por categorías '!Q40/'tablas turistas por categorías '!Q53-1,"-")</f>
        <v>2.3912451494314535E-3</v>
      </c>
    </row>
    <row r="41" spans="2:10" hidden="1" outlineLevel="1" x14ac:dyDescent="0.25">
      <c r="B41" s="58" t="s">
        <v>87</v>
      </c>
      <c r="C41" s="158">
        <f>IFERROR('tablas turistas por categorías '!C41/'tablas turistas por categorías '!C54-1,"-")</f>
        <v>0.21441124780316345</v>
      </c>
      <c r="D41" s="158">
        <f>IFERROR('tablas turistas por categorías '!E41/'tablas turistas por categorías '!E54-1,"-")</f>
        <v>0.10919047304875629</v>
      </c>
      <c r="E41" s="158">
        <f>IFERROR('tablas turistas por categorías '!G41/'tablas turistas por categorías '!G54-1,"-")</f>
        <v>-3.6066671819046103E-4</v>
      </c>
      <c r="F41" s="158">
        <f>IFERROR('tablas turistas por categorías '!I41/'tablas turistas por categorías '!I54-1,"-")</f>
        <v>5.7449202462108717E-2</v>
      </c>
      <c r="G41" s="158">
        <f>IFERROR('tablas turistas por categorías '!K41/'tablas turistas por categorías '!K54-1,"-")</f>
        <v>-0.20351203628328873</v>
      </c>
      <c r="H41" s="117">
        <f>IFERROR('tablas turistas por categorías '!M41/'tablas turistas por categorías '!M54-1,"-")</f>
        <v>3.6044611267757487E-2</v>
      </c>
      <c r="I41" s="158">
        <f>IFERROR('tablas turistas por categorías '!O41/'tablas turistas por categorías '!O54-1,"-")</f>
        <v>1.6060171698956571E-2</v>
      </c>
      <c r="J41" s="117">
        <f>IFERROR('tablas turistas por categorías '!Q41/'tablas turistas por categorías '!Q54-1,"-")</f>
        <v>2.5289892337552411E-2</v>
      </c>
    </row>
    <row r="42" spans="2:10" hidden="1" outlineLevel="1" x14ac:dyDescent="0.25">
      <c r="B42" s="58" t="s">
        <v>88</v>
      </c>
      <c r="C42" s="158">
        <f>IFERROR('tablas turistas por categorías '!C42/'tablas turistas por categorías '!C55-1,"-")</f>
        <v>0.23094867807153974</v>
      </c>
      <c r="D42" s="158">
        <f>IFERROR('tablas turistas por categorías '!E42/'tablas turistas por categorías '!E55-1,"-")</f>
        <v>0.11256108077033633</v>
      </c>
      <c r="E42" s="158">
        <f>IFERROR('tablas turistas por categorías '!G42/'tablas turistas por categorías '!G55-1,"-")</f>
        <v>-3.846407165909238E-2</v>
      </c>
      <c r="F42" s="158">
        <f>IFERROR('tablas turistas por categorías '!I42/'tablas turistas por categorías '!I55-1,"-")</f>
        <v>3.0485347458115042E-2</v>
      </c>
      <c r="G42" s="158">
        <f>IFERROR('tablas turistas por categorías '!K42/'tablas turistas por categorías '!K55-1,"-")</f>
        <v>-0.26001294977337897</v>
      </c>
      <c r="H42" s="117">
        <f>IFERROR('tablas turistas por categorías '!M42/'tablas turistas por categorías '!M55-1,"-")</f>
        <v>7.8312315117545772E-3</v>
      </c>
      <c r="I42" s="158">
        <f>IFERROR('tablas turistas por categorías '!O42/'tablas turistas por categorías '!O55-1,"-")</f>
        <v>3.198021490704428E-2</v>
      </c>
      <c r="J42" s="117">
        <f>IFERROR('tablas turistas por categorías '!Q42/'tablas turistas por categorías '!Q55-1,"-")</f>
        <v>2.0455322247484808E-2</v>
      </c>
    </row>
    <row r="43" spans="2:10" hidden="1" outlineLevel="1" x14ac:dyDescent="0.25">
      <c r="B43" s="58" t="s">
        <v>89</v>
      </c>
      <c r="C43" s="158">
        <f>IFERROR('tablas turistas por categorías '!C43/'tablas turistas por categorías '!C56-1,"-")</f>
        <v>0.54239130434782612</v>
      </c>
      <c r="D43" s="158">
        <f>IFERROR('tablas turistas por categorías '!E43/'tablas turistas por categorías '!E56-1,"-")</f>
        <v>0.18774717269132024</v>
      </c>
      <c r="E43" s="158">
        <f>IFERROR('tablas turistas por categorías '!G43/'tablas turistas por categorías '!G56-1,"-")</f>
        <v>7.4187598329083615E-2</v>
      </c>
      <c r="F43" s="158">
        <f>IFERROR('tablas turistas por categorías '!I43/'tablas turistas por categorías '!I56-1,"-")</f>
        <v>1.7233661593554217E-2</v>
      </c>
      <c r="G43" s="158">
        <f>IFERROR('tablas turistas por categorías '!K43/'tablas turistas por categorías '!K56-1,"-")</f>
        <v>0.39284436493738828</v>
      </c>
      <c r="H43" s="117">
        <f>IFERROR('tablas turistas por categorías '!M43/'tablas turistas por categorías '!M56-1,"-")</f>
        <v>0.11379528343454859</v>
      </c>
      <c r="I43" s="158">
        <f>IFERROR('tablas turistas por categorías '!O43/'tablas turistas por categorías '!O56-1,"-")</f>
        <v>0.24199134199134198</v>
      </c>
      <c r="J43" s="117">
        <f>IFERROR('tablas turistas por categorías '!Q43/'tablas turistas por categorías '!Q56-1,"-")</f>
        <v>0.17703530416719238</v>
      </c>
    </row>
    <row r="44" spans="2:10" hidden="1" outlineLevel="1" x14ac:dyDescent="0.25">
      <c r="B44" s="58" t="s">
        <v>90</v>
      </c>
      <c r="C44" s="158">
        <f>IFERROR('tablas turistas por categorías '!C44/'tablas turistas por categorías '!C57-1,"-")</f>
        <v>0.59336823734729505</v>
      </c>
      <c r="D44" s="158">
        <f>IFERROR('tablas turistas por categorías '!E44/'tablas turistas por categorías '!E57-1,"-")</f>
        <v>9.8605688789737966E-2</v>
      </c>
      <c r="E44" s="158">
        <f>IFERROR('tablas turistas por categorías '!G44/'tablas turistas por categorías '!G57-1,"-")</f>
        <v>-3.4248979770942101E-2</v>
      </c>
      <c r="F44" s="158">
        <f>IFERROR('tablas turistas por categorías '!I44/'tablas turistas por categorías '!I57-1,"-")</f>
        <v>-4.1151177820570317E-2</v>
      </c>
      <c r="G44" s="158">
        <f>IFERROR('tablas turistas por categorías '!K44/'tablas turistas por categorías '!K57-1,"-")</f>
        <v>-1.3039509714429798E-4</v>
      </c>
      <c r="H44" s="117">
        <f>IFERROR('tablas turistas por categorías '!M44/'tablas turistas por categorías '!M57-1,"-")</f>
        <v>1.3719182107835515E-2</v>
      </c>
      <c r="I44" s="158">
        <f>IFERROR('tablas turistas por categorías '!O44/'tablas turistas por categorías '!O57-1,"-")</f>
        <v>5.2369584678403802E-2</v>
      </c>
      <c r="J44" s="117">
        <f>IFERROR('tablas turistas por categorías '!Q44/'tablas turistas por categorías '!Q57-1,"-")</f>
        <v>3.4311316664257907E-2</v>
      </c>
    </row>
    <row r="45" spans="2:10" hidden="1" outlineLevel="1" x14ac:dyDescent="0.25">
      <c r="B45" s="58" t="s">
        <v>91</v>
      </c>
      <c r="C45" s="158">
        <f>IFERROR('tablas turistas por categorías '!C45/'tablas turistas por categorías '!C58-1,"-")</f>
        <v>0.71509009009009006</v>
      </c>
      <c r="D45" s="158">
        <f>IFERROR('tablas turistas por categorías '!E45/'tablas turistas por categorías '!E58-1,"-")</f>
        <v>0.12551879520929687</v>
      </c>
      <c r="E45" s="158">
        <f>IFERROR('tablas turistas por categorías '!G45/'tablas turistas por categorías '!G58-1,"-")</f>
        <v>1.1231281198003318E-2</v>
      </c>
      <c r="F45" s="158">
        <f>IFERROR('tablas turistas por categorías '!I45/'tablas turistas por categorías '!I58-1,"-")</f>
        <v>-2.0599042422892788E-2</v>
      </c>
      <c r="G45" s="158">
        <f>IFERROR('tablas turistas por categorías '!K45/'tablas turistas por categorías '!K58-1,"-")</f>
        <v>0.1668481219379423</v>
      </c>
      <c r="H45" s="117">
        <f>IFERROR('tablas turistas por categorías '!M45/'tablas turistas por categorías '!M58-1,"-")</f>
        <v>5.3059351751712391E-2</v>
      </c>
      <c r="I45" s="158">
        <f>IFERROR('tablas turistas por categorías '!O45/'tablas turistas por categorías '!O58-1,"-")</f>
        <v>3.2243979888859409E-2</v>
      </c>
      <c r="J45" s="117">
        <f>IFERROR('tablas turistas por categorías '!Q45/'tablas turistas por categorías '!Q58-1,"-")</f>
        <v>4.1542831207999731E-2</v>
      </c>
    </row>
    <row r="46" spans="2:10" hidden="1" outlineLevel="1" x14ac:dyDescent="0.25">
      <c r="B46" s="58" t="s">
        <v>92</v>
      </c>
      <c r="C46" s="158">
        <f>IFERROR('tablas turistas por categorías '!C46/'tablas turistas por categorías '!C59-1,"-")</f>
        <v>0.31869510664993728</v>
      </c>
      <c r="D46" s="158">
        <f>IFERROR('tablas turistas por categorías '!E46/'tablas turistas por categorías '!E59-1,"-")</f>
        <v>0.27689158065341646</v>
      </c>
      <c r="E46" s="158">
        <f>IFERROR('tablas turistas por categorías '!G46/'tablas turistas por categorías '!G59-1,"-")</f>
        <v>2.4525014970874892E-2</v>
      </c>
      <c r="F46" s="158">
        <f>IFERROR('tablas turistas por categorías '!I46/'tablas turistas por categorías '!I59-1,"-")</f>
        <v>1.5437902028698769E-2</v>
      </c>
      <c r="G46" s="158">
        <f>IFERROR('tablas turistas por categorías '!K46/'tablas turistas por categorías '!K59-1,"-")</f>
        <v>6.741398100576057E-2</v>
      </c>
      <c r="H46" s="117">
        <f>IFERROR('tablas turistas por categorías '!M46/'tablas turistas por categorías '!M59-1,"-")</f>
        <v>8.934589305290519E-2</v>
      </c>
      <c r="I46" s="158">
        <f>IFERROR('tablas turistas por categorías '!O46/'tablas turistas por categorías '!O59-1,"-")</f>
        <v>8.1760789912786125E-2</v>
      </c>
      <c r="J46" s="117">
        <f>IFERROR('tablas turistas por categorías '!Q46/'tablas turistas por categorías '!Q59-1,"-")</f>
        <v>8.5239917683977318E-2</v>
      </c>
    </row>
    <row r="47" spans="2:10" hidden="1" outlineLevel="1" x14ac:dyDescent="0.25">
      <c r="B47" s="58" t="s">
        <v>93</v>
      </c>
      <c r="C47" s="158">
        <f>IFERROR('tablas turistas por categorías '!C47/'tablas turistas por categorías '!C60-1,"-")</f>
        <v>0.72022955523672882</v>
      </c>
      <c r="D47" s="158">
        <f>IFERROR('tablas turistas por categorías '!E47/'tablas turistas por categorías '!E60-1,"-")</f>
        <v>-0.11177229710352743</v>
      </c>
      <c r="E47" s="158">
        <f>IFERROR('tablas turistas por categorías '!G47/'tablas turistas por categorías '!G60-1,"-")</f>
        <v>9.1926155284220323E-2</v>
      </c>
      <c r="F47" s="158">
        <f>IFERROR('tablas turistas por categorías '!I47/'tablas turistas por categorías '!I60-1,"-")</f>
        <v>9.7199632274945102E-2</v>
      </c>
      <c r="G47" s="158">
        <f>IFERROR('tablas turistas por categorías '!K47/'tablas turistas por categorías '!K60-1,"-")</f>
        <v>6.6868279569892497E-2</v>
      </c>
      <c r="H47" s="117">
        <f>IFERROR('tablas turistas por categorías '!M47/'tablas turistas por categorías '!M60-1,"-")</f>
        <v>4.2758648908529207E-2</v>
      </c>
      <c r="I47" s="158">
        <f>IFERROR('tablas turistas por categorías '!O47/'tablas turistas por categorías '!O60-1,"-")</f>
        <v>-3.1384358959789416E-2</v>
      </c>
      <c r="J47" s="117">
        <f>IFERROR('tablas turistas por categorías '!Q47/'tablas turistas por categorías '!Q60-1,"-")</f>
        <v>4.2586254376646426E-3</v>
      </c>
    </row>
    <row r="48" spans="2:10" hidden="1" outlineLevel="1" x14ac:dyDescent="0.25">
      <c r="B48" s="58" t="s">
        <v>94</v>
      </c>
      <c r="C48" s="158">
        <f>IFERROR('tablas turistas por categorías '!C48/'tablas turistas por categorías '!C61-1,"-")</f>
        <v>0.5022727272727272</v>
      </c>
      <c r="D48" s="158">
        <f>IFERROR('tablas turistas por categorías '!E48/'tablas turistas por categorías '!E61-1,"-")</f>
        <v>0.34042553191489366</v>
      </c>
      <c r="E48" s="158">
        <f>IFERROR('tablas turistas por categorías '!G48/'tablas turistas por categorías '!G61-1,"-")</f>
        <v>5.3945268222720832E-2</v>
      </c>
      <c r="F48" s="158">
        <f>IFERROR('tablas turistas por categorías '!I48/'tablas turistas por categorías '!I61-1,"-")</f>
        <v>3.3837491720026591E-2</v>
      </c>
      <c r="G48" s="158">
        <f>IFERROR('tablas turistas por categorías '!K48/'tablas turistas por categorías '!K61-1,"-")</f>
        <v>0.1580677433185651</v>
      </c>
      <c r="H48" s="117">
        <f>IFERROR('tablas turistas por categorías '!M48/'tablas turistas por categorías '!M61-1,"-")</f>
        <v>0.13324140748684954</v>
      </c>
      <c r="I48" s="158">
        <f>IFERROR('tablas turistas por categorías '!O48/'tablas turistas por categorías '!O61-1,"-")</f>
        <v>0.10090146376294173</v>
      </c>
      <c r="J48" s="117">
        <f>IFERROR('tablas turistas por categorías '!Q48/'tablas turistas por categorías '!Q61-1,"-")</f>
        <v>0.1159827573888399</v>
      </c>
    </row>
    <row r="49" spans="2:10" hidden="1" outlineLevel="1" x14ac:dyDescent="0.25">
      <c r="B49" s="58" t="s">
        <v>95</v>
      </c>
      <c r="C49" s="158">
        <f>IFERROR('tablas turistas por categorías '!C49/'tablas turistas por categorías '!C62-1,"-")</f>
        <v>0.29192124915139162</v>
      </c>
      <c r="D49" s="158">
        <f>IFERROR('tablas turistas por categorías '!E49/'tablas turistas por categorías '!E62-1,"-")</f>
        <v>0.12997266929851192</v>
      </c>
      <c r="E49" s="158">
        <f>IFERROR('tablas turistas por categorías '!G49/'tablas turistas por categorías '!G62-1,"-")</f>
        <v>0.145698017110647</v>
      </c>
      <c r="F49" s="158">
        <f>IFERROR('tablas turistas por categorías '!I49/'tablas turistas por categorías '!I62-1,"-")</f>
        <v>0.13353239358377889</v>
      </c>
      <c r="G49" s="158">
        <f>IFERROR('tablas turistas por categorías '!K49/'tablas turistas por categorías '!K62-1,"-")</f>
        <v>0.20270050431104614</v>
      </c>
      <c r="H49" s="117">
        <f>IFERROR('tablas turistas por categorías '!M49/'tablas turistas por categorías '!M62-1,"-")</f>
        <v>0.14487492200351704</v>
      </c>
      <c r="I49" s="158">
        <f>IFERROR('tablas turistas por categorías '!O49/'tablas turistas por categorías '!O62-1,"-")</f>
        <v>5.3626491486794547E-2</v>
      </c>
      <c r="J49" s="117">
        <f>IFERROR('tablas turistas por categorías '!Q49/'tablas turistas por categorías '!Q62-1,"-")</f>
        <v>9.3835924611308297E-2</v>
      </c>
    </row>
    <row r="50" spans="2:10" hidden="1" outlineLevel="1" x14ac:dyDescent="0.25">
      <c r="B50" s="58" t="s">
        <v>96</v>
      </c>
      <c r="C50" s="158">
        <f>IFERROR('tablas turistas por categorías '!C50/'tablas turistas por categorías '!C63-1,"-")</f>
        <v>0.25</v>
      </c>
      <c r="D50" s="158">
        <f>IFERROR('tablas turistas por categorías '!E50/'tablas turistas por categorías '!E63-1,"-")</f>
        <v>0.11672509795834185</v>
      </c>
      <c r="E50" s="158">
        <f>IFERROR('tablas turistas por categorías '!G50/'tablas turistas por categorías '!G63-1,"-")</f>
        <v>0.17530340373755959</v>
      </c>
      <c r="F50" s="158">
        <f>IFERROR('tablas turistas por categorías '!I50/'tablas turistas por categorías '!I63-1,"-")</f>
        <v>0.1146880544056772</v>
      </c>
      <c r="G50" s="158">
        <f>IFERROR('tablas turistas por categorías '!K50/'tablas turistas por categorías '!K63-1,"-")</f>
        <v>0.50350210126075656</v>
      </c>
      <c r="H50" s="117">
        <f>IFERROR('tablas turistas por categorías '!M50/'tablas turistas por categorías '!M63-1,"-")</f>
        <v>0.1596915381408921</v>
      </c>
      <c r="I50" s="158">
        <f>IFERROR('tablas turistas por categorías '!O50/'tablas turistas por categorías '!O63-1,"-")</f>
        <v>7.979416362688907E-2</v>
      </c>
      <c r="J50" s="117">
        <f>IFERROR('tablas turistas por categorías '!Q50/'tablas turistas por categorías '!Q63-1,"-")</f>
        <v>0.11483892200241352</v>
      </c>
    </row>
    <row r="51" spans="2:10" hidden="1" outlineLevel="1" x14ac:dyDescent="0.25">
      <c r="B51" s="58" t="s">
        <v>97</v>
      </c>
      <c r="C51" s="158">
        <f>IFERROR('tablas turistas por categorías '!C51/'tablas turistas por categorías '!C64-1,"-")</f>
        <v>0.15533980582524265</v>
      </c>
      <c r="D51" s="158">
        <f>IFERROR('tablas turistas por categorías '!E51/'tablas turistas por categorías '!E64-1,"-")</f>
        <v>-5.3392030703239612E-2</v>
      </c>
      <c r="E51" s="158">
        <f>IFERROR('tablas turistas por categorías '!G51/'tablas turistas por categorías '!G64-1,"-")</f>
        <v>0.10857276065038746</v>
      </c>
      <c r="F51" s="158">
        <f>IFERROR('tablas turistas por categorías '!I51/'tablas turistas por categorías '!I64-1,"-")</f>
        <v>8.7894330077987748E-2</v>
      </c>
      <c r="G51" s="158">
        <f>IFERROR('tablas turistas por categorías '!K51/'tablas turistas por categorías '!K64-1,"-")</f>
        <v>0.20915926179084066</v>
      </c>
      <c r="H51" s="117">
        <f>IFERROR('tablas turistas por categorías '!M51/'tablas turistas por categorías '!M64-1,"-")</f>
        <v>5.6363263096993244E-2</v>
      </c>
      <c r="I51" s="158">
        <f>IFERROR('tablas turistas por categorías '!O51/'tablas turistas por categorías '!O64-1,"-")</f>
        <v>-3.9387480016300436E-2</v>
      </c>
      <c r="J51" s="117">
        <f>IFERROR('tablas turistas por categorías '!Q51/'tablas turistas por categorías '!Q64-1,"-")</f>
        <v>4.3191944319023179E-3</v>
      </c>
    </row>
    <row r="52" spans="2:10" collapsed="1" x14ac:dyDescent="0.25">
      <c r="B52" s="160">
        <v>2011</v>
      </c>
      <c r="C52" s="127">
        <f>IFERROR('tablas turistas por categorías '!C52/'tablas turistas por categorías '!C65-1,"-")</f>
        <v>0.34164655403593458</v>
      </c>
      <c r="D52" s="127">
        <f>IFERROR('tablas turistas por categorías '!E52/'tablas turistas por categorías '!E65-1,"-")</f>
        <v>0.10786304553203974</v>
      </c>
      <c r="E52" s="127">
        <f>IFERROR('tablas turistas por categorías '!G52/'tablas turistas por categorías '!G65-1,"-")</f>
        <v>4.0087961082837298E-2</v>
      </c>
      <c r="F52" s="127">
        <f>IFERROR('tablas turistas por categorías '!I52/'tablas turistas por categorías '!I65-1,"-")</f>
        <v>3.5507347390735911E-2</v>
      </c>
      <c r="G52" s="127">
        <f>IFERROR('tablas turistas por categorías '!K52/'tablas turistas por categorías '!K65-1,"-")</f>
        <v>6.1139382804095366E-2</v>
      </c>
      <c r="H52" s="127">
        <f>IFERROR('tablas turistas por categorías '!M52/'tablas turistas por categorías '!M65-1,"-")</f>
        <v>6.5737599429629645E-2</v>
      </c>
      <c r="I52" s="127">
        <f>IFERROR('tablas turistas por categorías '!O52/'tablas turistas por categorías '!O65-1,"-")</f>
        <v>5.1595017015764633E-2</v>
      </c>
      <c r="J52" s="127">
        <f>IFERROR('tablas turistas por categorías '!Q52/'tablas turistas por categorías '!Q65-1,"-")</f>
        <v>5.8131027973707283E-2</v>
      </c>
    </row>
    <row r="53" spans="2:10" hidden="1" outlineLevel="1" x14ac:dyDescent="0.25">
      <c r="B53" s="58" t="s">
        <v>86</v>
      </c>
      <c r="C53" s="158">
        <f>IFERROR('tablas turistas por categorías '!C53/'tablas turistas por categorías '!C66-1,"-")</f>
        <v>0.14016872160934457</v>
      </c>
      <c r="D53" s="158">
        <f>IFERROR('tablas turistas por categorías '!E53/'tablas turistas por categorías '!E66-1,"-")</f>
        <v>-8.8739451476793296E-2</v>
      </c>
      <c r="E53" s="158">
        <f>IFERROR('tablas turistas por categorías '!G53/'tablas turistas por categorías '!G66-1,"-")</f>
        <v>0.1233861988022511</v>
      </c>
      <c r="F53" s="158">
        <f>IFERROR('tablas turistas por categorías '!I53/'tablas turistas por categorías '!I66-1,"-")</f>
        <v>0.12374424255612371</v>
      </c>
      <c r="G53" s="158">
        <f>IFERROR('tablas turistas por categorías '!K53/'tablas turistas por categorías '!K66-1,"-")</f>
        <v>0.12164073550212162</v>
      </c>
      <c r="H53" s="117">
        <f>IFERROR('tablas turistas por categorías '!M53/'tablas turistas por categorías '!M66-1,"-")</f>
        <v>5.9473747446834091E-2</v>
      </c>
      <c r="I53" s="158">
        <f>IFERROR('tablas turistas por categorías '!O53/'tablas turistas por categorías '!O66-1,"-")</f>
        <v>6.5545109681675706E-2</v>
      </c>
      <c r="J53" s="117">
        <f>IFERROR('tablas turistas por categorías '!Q53/'tablas turistas por categorías '!Q66-1,"-")</f>
        <v>6.2802980970986244E-2</v>
      </c>
    </row>
    <row r="54" spans="2:10" hidden="1" outlineLevel="1" x14ac:dyDescent="0.25">
      <c r="B54" s="58" t="s">
        <v>87</v>
      </c>
      <c r="C54" s="158">
        <f>IFERROR('tablas turistas por categorías '!C54/'tablas turistas por categorías '!C67-1,"-")</f>
        <v>8.51875397329942E-2</v>
      </c>
      <c r="D54" s="158">
        <f>IFERROR('tablas turistas por categorías '!E54/'tablas turistas por categorías '!E67-1,"-")</f>
        <v>6.4695139084012254E-2</v>
      </c>
      <c r="E54" s="158">
        <f>IFERROR('tablas turistas por categorías '!G54/'tablas turistas por categorías '!G67-1,"-")</f>
        <v>0.19363468634686343</v>
      </c>
      <c r="F54" s="158">
        <f>IFERROR('tablas turistas por categorías '!I54/'tablas turistas por categorías '!I67-1,"-")</f>
        <v>0.17201256641973384</v>
      </c>
      <c r="G54" s="158">
        <f>IFERROR('tablas turistas por categorías '!K54/'tablas turistas por categorías '!K67-1,"-")</f>
        <v>0.27638414724654892</v>
      </c>
      <c r="H54" s="117">
        <f>IFERROR('tablas turistas por categorías '!M54/'tablas turistas por categorías '!M67-1,"-")</f>
        <v>0.1521239835295578</v>
      </c>
      <c r="I54" s="158">
        <f>IFERROR('tablas turistas por categorías '!O54/'tablas turistas por categorías '!O67-1,"-")</f>
        <v>0.12198454009372783</v>
      </c>
      <c r="J54" s="117">
        <f>IFERROR('tablas turistas por categorías '!Q54/'tablas turistas por categorías '!Q67-1,"-")</f>
        <v>0.13570594219827425</v>
      </c>
    </row>
    <row r="55" spans="2:10" hidden="1" outlineLevel="1" x14ac:dyDescent="0.25">
      <c r="B55" s="58" t="s">
        <v>88</v>
      </c>
      <c r="C55" s="158">
        <f>IFERROR('tablas turistas por categorías '!C55/'tablas turistas por categorías '!C68-1,"-")</f>
        <v>0.24011571841851498</v>
      </c>
      <c r="D55" s="158">
        <f>IFERROR('tablas turistas por categorías '!E55/'tablas turistas por categorías '!E68-1,"-")</f>
        <v>0.10353359132144901</v>
      </c>
      <c r="E55" s="158">
        <f>IFERROR('tablas turistas por categorías '!G55/'tablas turistas por categorías '!G68-1,"-")</f>
        <v>0.20803606948680553</v>
      </c>
      <c r="F55" s="158">
        <f>IFERROR('tablas turistas por categorías '!I55/'tablas turistas por categorías '!I68-1,"-")</f>
        <v>6.3104419145550317E-2</v>
      </c>
      <c r="G55" s="158">
        <f>IFERROR('tablas turistas por categorías '!K55/'tablas turistas por categorías '!K68-1,"-")</f>
        <v>1.1497315569695763</v>
      </c>
      <c r="H55" s="117">
        <f>IFERROR('tablas turistas por categorías '!M55/'tablas turistas por categorías '!M68-1,"-")</f>
        <v>0.17842399779836704</v>
      </c>
      <c r="I55" s="158">
        <f>IFERROR('tablas turistas por categorías '!O55/'tablas turistas por categorías '!O68-1,"-")</f>
        <v>4.9228245470136489E-2</v>
      </c>
      <c r="J55" s="117">
        <f>IFERROR('tablas turistas por categorías '!Q55/'tablas turistas por categorías '!Q68-1,"-")</f>
        <v>0.10715695952615989</v>
      </c>
    </row>
    <row r="56" spans="2:10" hidden="1" outlineLevel="1" x14ac:dyDescent="0.25">
      <c r="B56" s="58" t="s">
        <v>89</v>
      </c>
      <c r="C56" s="158">
        <f>IFERROR('tablas turistas por categorías '!C56/'tablas turistas por categorías '!C69-1,"-")</f>
        <v>0.12058465286236286</v>
      </c>
      <c r="D56" s="158">
        <f>IFERROR('tablas turistas por categorías '!E56/'tablas turistas por categorías '!E69-1,"-")</f>
        <v>0.14162376237623753</v>
      </c>
      <c r="E56" s="158">
        <f>IFERROR('tablas turistas por categorías '!G56/'tablas turistas por categorías '!G69-1,"-")</f>
        <v>3.0496156533892371E-2</v>
      </c>
      <c r="F56" s="158">
        <f>IFERROR('tablas turistas por categorías '!I56/'tablas turistas por categorías '!I69-1,"-")</f>
        <v>4.9812030075187863E-2</v>
      </c>
      <c r="G56" s="158">
        <f>IFERROR('tablas turistas por categorías '!K56/'tablas turistas por categorías '!K69-1,"-")</f>
        <v>-6.5686110646832718E-2</v>
      </c>
      <c r="H56" s="117">
        <f>IFERROR('tablas turistas por categorías '!M56/'tablas turistas por categorías '!M69-1,"-")</f>
        <v>6.0502630990837192E-2</v>
      </c>
      <c r="I56" s="158">
        <f>IFERROR('tablas turistas por categorías '!O56/'tablas turistas por categorías '!O69-1,"-")</f>
        <v>-8.9459444932184273E-2</v>
      </c>
      <c r="J56" s="117">
        <f>IFERROR('tablas turistas por categorías '!Q56/'tablas turistas por categorías '!Q69-1,"-")</f>
        <v>-1.918426414303942E-2</v>
      </c>
    </row>
    <row r="57" spans="2:10" hidden="1" outlineLevel="1" x14ac:dyDescent="0.25">
      <c r="B57" s="58" t="s">
        <v>90</v>
      </c>
      <c r="C57" s="158">
        <f>IFERROR('tablas turistas por categorías '!C57/'tablas turistas por categorías '!C70-1,"-")</f>
        <v>0.6632801161103048</v>
      </c>
      <c r="D57" s="158">
        <f>IFERROR('tablas turistas por categorías '!E57/'tablas turistas por categorías '!E70-1,"-")</f>
        <v>-5.8220127529803323E-3</v>
      </c>
      <c r="E57" s="158">
        <f>IFERROR('tablas turistas por categorías '!G57/'tablas turistas por categorías '!G70-1,"-")</f>
        <v>0.15859579552098424</v>
      </c>
      <c r="F57" s="158">
        <f>IFERROR('tablas turistas por categorías '!I57/'tablas turistas por categorías '!I70-1,"-")</f>
        <v>0.16406681815390289</v>
      </c>
      <c r="G57" s="158">
        <f>IFERROR('tablas turistas por categorías '!K57/'tablas turistas por categorías '!K70-1,"-")</f>
        <v>0.13228997490033967</v>
      </c>
      <c r="H57" s="117">
        <f>IFERROR('tablas turistas por categorías '!M57/'tablas turistas por categorías '!M70-1,"-")</f>
        <v>0.1135146306598005</v>
      </c>
      <c r="I57" s="158">
        <f>IFERROR('tablas turistas por categorías '!O57/'tablas turistas por categorías '!O70-1,"-")</f>
        <v>-3.6727334491814423E-2</v>
      </c>
      <c r="J57" s="117">
        <f>IFERROR('tablas turistas por categorías '!Q57/'tablas turistas por categorías '!Q70-1,"-")</f>
        <v>2.8083209509658147E-2</v>
      </c>
    </row>
    <row r="58" spans="2:10" hidden="1" outlineLevel="1" x14ac:dyDescent="0.25">
      <c r="B58" s="58" t="s">
        <v>91</v>
      </c>
      <c r="C58" s="158">
        <f>IFERROR('tablas turistas por categorías '!C58/'tablas turistas por categorías '!C71-1,"-")</f>
        <v>-1.442841287458374E-2</v>
      </c>
      <c r="D58" s="158">
        <f>IFERROR('tablas turistas por categorías '!E58/'tablas turistas por categorías '!E71-1,"-")</f>
        <v>0.10567719942310205</v>
      </c>
      <c r="E58" s="158">
        <f>IFERROR('tablas turistas por categorías '!G58/'tablas turistas por categorías '!G71-1,"-")</f>
        <v>0.11661032694243034</v>
      </c>
      <c r="F58" s="158">
        <f>IFERROR('tablas turistas por categorías '!I58/'tablas turistas por categorías '!I71-1,"-")</f>
        <v>0.11364622729245455</v>
      </c>
      <c r="G58" s="158">
        <f>IFERROR('tablas turistas por categorías '!K58/'tablas turistas por categorías '!K71-1,"-")</f>
        <v>0.13133179368745185</v>
      </c>
      <c r="H58" s="117">
        <f>IFERROR('tablas turistas por categorías '!M58/'tablas turistas por categorías '!M71-1,"-")</f>
        <v>0.11142274349821513</v>
      </c>
      <c r="I58" s="158">
        <f>IFERROR('tablas turistas por categorías '!O58/'tablas turistas por categorías '!O71-1,"-")</f>
        <v>2.5634066575294101E-2</v>
      </c>
      <c r="J58" s="117">
        <f>IFERROR('tablas turistas por categorías '!Q58/'tablas turistas por categorías '!Q71-1,"-")</f>
        <v>6.2263314644748435E-2</v>
      </c>
    </row>
    <row r="59" spans="2:10" hidden="1" outlineLevel="1" x14ac:dyDescent="0.25">
      <c r="B59" s="58" t="s">
        <v>92</v>
      </c>
      <c r="C59" s="158">
        <f>IFERROR('tablas turistas por categorías '!C59/'tablas turistas por categorías '!C72-1,"-")</f>
        <v>0.17899408284023677</v>
      </c>
      <c r="D59" s="158">
        <f>IFERROR('tablas turistas por categorías '!E59/'tablas turistas por categorías '!E72-1,"-")</f>
        <v>-0.12285821174710065</v>
      </c>
      <c r="E59" s="158">
        <f>IFERROR('tablas turistas por categorías '!G59/'tablas turistas por categorías '!G72-1,"-")</f>
        <v>0.1234175279799401</v>
      </c>
      <c r="F59" s="158">
        <f>IFERROR('tablas turistas por categorías '!I59/'tablas turistas por categorías '!I72-1,"-")</f>
        <v>0.14039047511567548</v>
      </c>
      <c r="G59" s="158">
        <f>IFERROR('tablas turistas por categorías '!K59/'tablas turistas por categorías '!K72-1,"-")</f>
        <v>4.9681320477202195E-2</v>
      </c>
      <c r="H59" s="117">
        <f>IFERROR('tablas turistas por categorías '!M59/'tablas turistas por categorías '!M72-1,"-")</f>
        <v>5.3804847784695076E-2</v>
      </c>
      <c r="I59" s="158">
        <f>IFERROR('tablas turistas por categorías '!O59/'tablas turistas por categorías '!O72-1,"-")</f>
        <v>6.8169707660364232E-2</v>
      </c>
      <c r="J59" s="117">
        <f>IFERROR('tablas turistas por categorías '!Q59/'tablas turistas por categorías '!Q72-1,"-")</f>
        <v>6.1532530692129717E-2</v>
      </c>
    </row>
    <row r="60" spans="2:10" hidden="1" outlineLevel="1" x14ac:dyDescent="0.25">
      <c r="B60" s="58" t="s">
        <v>93</v>
      </c>
      <c r="C60" s="158">
        <f>IFERROR('tablas turistas por categorías '!C60/'tablas turistas por categorías '!C73-1,"-")</f>
        <v>3.2592592592592506E-2</v>
      </c>
      <c r="D60" s="158">
        <f>IFERROR('tablas turistas por categorías '!E60/'tablas turistas por categorías '!E73-1,"-")</f>
        <v>0.16001330671989344</v>
      </c>
      <c r="E60" s="158">
        <f>IFERROR('tablas turistas por categorías '!G60/'tablas turistas por categorías '!G73-1,"-")</f>
        <v>3.8621401049725446E-2</v>
      </c>
      <c r="F60" s="158">
        <f>IFERROR('tablas turistas por categorías '!I60/'tablas turistas por categorías '!I73-1,"-")</f>
        <v>4.2346957579331379E-2</v>
      </c>
      <c r="G60" s="158">
        <f>IFERROR('tablas turistas por categorías '!K60/'tablas turistas por categorías '!K73-1,"-")</f>
        <v>2.1276595744680771E-2</v>
      </c>
      <c r="H60" s="117">
        <f>IFERROR('tablas turistas por categorías '!M60/'tablas turistas por categorías '!M73-1,"-")</f>
        <v>7.0499342969776668E-2</v>
      </c>
      <c r="I60" s="158">
        <f>IFERROR('tablas turistas por categorías '!O60/'tablas turistas por categorías '!O73-1,"-")</f>
        <v>-3.7569725473039495E-2</v>
      </c>
      <c r="J60" s="117">
        <f>IFERROR('tablas turistas por categorías '!Q60/'tablas turistas por categorías '!Q73-1,"-")</f>
        <v>1.1520324717960939E-2</v>
      </c>
    </row>
    <row r="61" spans="2:10" hidden="1" outlineLevel="1" x14ac:dyDescent="0.25">
      <c r="B61" s="58" t="s">
        <v>94</v>
      </c>
      <c r="C61" s="158">
        <f>IFERROR('tablas turistas por categorías '!C61/'tablas turistas por categorías '!C74-1,"-")</f>
        <v>-6.7720090293453827E-3</v>
      </c>
      <c r="D61" s="158">
        <f>IFERROR('tablas turistas por categorías '!E61/'tablas turistas por categorías '!E74-1,"-")</f>
        <v>-0.15872451398767184</v>
      </c>
      <c r="E61" s="158">
        <f>IFERROR('tablas turistas por categorías '!G61/'tablas turistas por categorías '!G74-1,"-")</f>
        <v>0.14811962179963878</v>
      </c>
      <c r="F61" s="158">
        <f>IFERROR('tablas turistas por categorías '!I61/'tablas turistas por categorías '!I74-1,"-")</f>
        <v>0.18385884659369389</v>
      </c>
      <c r="G61" s="158">
        <f>IFERROR('tablas turistas por categorías '!K61/'tablas turistas por categorías '!K74-1,"-")</f>
        <v>-7.0952178231871166E-3</v>
      </c>
      <c r="H61" s="117">
        <f>IFERROR('tablas turistas por categorías '!M61/'tablas turistas por categorías '!M74-1,"-")</f>
        <v>5.1742968148532853E-2</v>
      </c>
      <c r="I61" s="158">
        <f>IFERROR('tablas turistas por categorías '!O61/'tablas turistas por categorías '!O74-1,"-")</f>
        <v>-8.7879681509879237E-3</v>
      </c>
      <c r="J61" s="117">
        <f>IFERROR('tablas turistas por categorías '!Q61/'tablas turistas por categorías '!Q74-1,"-")</f>
        <v>1.8548915284662071E-2</v>
      </c>
    </row>
    <row r="62" spans="2:10" hidden="1" outlineLevel="1" x14ac:dyDescent="0.25">
      <c r="B62" s="58" t="s">
        <v>95</v>
      </c>
      <c r="C62" s="158">
        <f>IFERROR('tablas turistas por categorías '!C62/'tablas turistas por categorías '!C75-1,"-")</f>
        <v>-2.7722772277227747E-2</v>
      </c>
      <c r="D62" s="158">
        <f>IFERROR('tablas turistas por categorías '!E62/'tablas turistas por categorías '!E75-1,"-")</f>
        <v>1.4042002833035694E-2</v>
      </c>
      <c r="E62" s="158">
        <f>IFERROR('tablas turistas por categorías '!G62/'tablas turistas por categorías '!G75-1,"-")</f>
        <v>0.12059125304604335</v>
      </c>
      <c r="F62" s="158">
        <f>IFERROR('tablas turistas por categorías '!I62/'tablas turistas por categorías '!I75-1,"-")</f>
        <v>9.8181263583330125E-2</v>
      </c>
      <c r="G62" s="158">
        <f>IFERROR('tablas turistas por categorías '!K62/'tablas turistas por categorías '!K75-1,"-")</f>
        <v>0.23906470469663366</v>
      </c>
      <c r="H62" s="117">
        <f>IFERROR('tablas turistas por categorías '!M62/'tablas turistas por categorías '!M75-1,"-")</f>
        <v>8.0649775234981513E-2</v>
      </c>
      <c r="I62" s="158">
        <f>IFERROR('tablas turistas por categorías '!O62/'tablas turistas por categorías '!O75-1,"-")</f>
        <v>-0.1197204337734884</v>
      </c>
      <c r="J62" s="117">
        <f>IFERROR('tablas turistas por categorías '!Q62/'tablas turistas por categorías '!Q75-1,"-")</f>
        <v>-4.1397432927852029E-2</v>
      </c>
    </row>
    <row r="63" spans="2:10" hidden="1" outlineLevel="1" x14ac:dyDescent="0.25">
      <c r="B63" s="58" t="s">
        <v>96</v>
      </c>
      <c r="C63" s="158">
        <f>IFERROR('tablas turistas por categorías '!C63/'tablas turistas por categorías '!C76-1,"-")</f>
        <v>-7.1956960322797525E-2</v>
      </c>
      <c r="D63" s="158">
        <f>IFERROR('tablas turistas por categorías '!E63/'tablas turistas por categorías '!E76-1,"-")</f>
        <v>-2.434607645875253E-2</v>
      </c>
      <c r="E63" s="158">
        <f>IFERROR('tablas turistas por categorías '!G63/'tablas turistas por categorías '!G76-1,"-")</f>
        <v>3.1937155918998039E-2</v>
      </c>
      <c r="F63" s="158">
        <f>IFERROR('tablas turistas por categorías '!I63/'tablas turistas por categorías '!I76-1,"-")</f>
        <v>3.7463092910004159E-2</v>
      </c>
      <c r="G63" s="158">
        <f>IFERROR('tablas turistas por categorías '!K63/'tablas turistas por categorías '!K76-1,"-")</f>
        <v>3.0108390204737212E-3</v>
      </c>
      <c r="H63" s="117">
        <f>IFERROR('tablas turistas por categorías '!M63/'tablas turistas por categorías '!M76-1,"-")</f>
        <v>1.0999199292005546E-2</v>
      </c>
      <c r="I63" s="158">
        <f>IFERROR('tablas turistas por categorías '!O63/'tablas turistas por categorías '!O76-1,"-")</f>
        <v>-8.781937017231134E-2</v>
      </c>
      <c r="J63" s="117">
        <f>IFERROR('tablas turistas por categorías '!Q63/'tablas turistas por categorías '!Q76-1,"-")</f>
        <v>-4.6960218857272307E-2</v>
      </c>
    </row>
    <row r="64" spans="2:10" hidden="1" outlineLevel="1" x14ac:dyDescent="0.25">
      <c r="B64" s="58" t="s">
        <v>97</v>
      </c>
      <c r="C64" s="158">
        <f>IFERROR('tablas turistas por categorías '!C64/'tablas turistas por categorías '!C77-1,"-")</f>
        <v>0.13854089904200451</v>
      </c>
      <c r="D64" s="158">
        <f>IFERROR('tablas turistas por categorías '!E64/'tablas turistas por categorías '!E77-1,"-")</f>
        <v>0.16673251679178192</v>
      </c>
      <c r="E64" s="158">
        <f>IFERROR('tablas turistas por categorías '!G64/'tablas turistas por categorías '!G77-1,"-")</f>
        <v>0.24638628604634261</v>
      </c>
      <c r="F64" s="158">
        <f>IFERROR('tablas turistas por categorías '!I64/'tablas turistas por categorías '!I77-1,"-")</f>
        <v>0.27655948697250987</v>
      </c>
      <c r="G64" s="158">
        <f>IFERROR('tablas turistas por categorías '!K64/'tablas turistas por categorías '!K77-1,"-")</f>
        <v>0.11786055396370587</v>
      </c>
      <c r="H64" s="117">
        <f>IFERROR('tablas turistas por categorías '!M64/'tablas turistas por categorías '!M77-1,"-")</f>
        <v>0.21562266034439737</v>
      </c>
      <c r="I64" s="158">
        <f>IFERROR('tablas turistas por categorías '!O64/'tablas turistas por categorías '!O77-1,"-")</f>
        <v>-9.7196870003254499E-2</v>
      </c>
      <c r="J64" s="117">
        <f>IFERROR('tablas turistas por categorías '!Q64/'tablas turistas por categorías '!Q77-1,"-")</f>
        <v>2.2963363195872777E-2</v>
      </c>
    </row>
    <row r="65" spans="2:10" collapsed="1" x14ac:dyDescent="0.25">
      <c r="B65" s="160">
        <v>2010</v>
      </c>
      <c r="C65" s="127">
        <f>IFERROR('tablas turistas por categorías '!C65/'tablas turistas por categorías '!C78-1,"-")</f>
        <v>9.6684067347989178E-2</v>
      </c>
      <c r="D65" s="127">
        <f>IFERROR('tablas turistas por categorías '!E65/'tablas turistas por categorías '!E78-1,"-")</f>
        <v>2.5061917350772234E-2</v>
      </c>
      <c r="E65" s="127">
        <f>IFERROR('tablas turistas por categorías '!G65/'tablas turistas por categorías '!G78-1,"-")</f>
        <v>0.1279497294228582</v>
      </c>
      <c r="F65" s="127">
        <f>IFERROR('tablas turistas por categorías '!I65/'tablas turistas por categorías '!I78-1,"-")</f>
        <v>0.11964696943817832</v>
      </c>
      <c r="G65" s="127">
        <f>IFERROR('tablas turistas por categorías '!K65/'tablas turistas por categorías '!K78-1,"-")</f>
        <v>0.1677464888136071</v>
      </c>
      <c r="H65" s="127">
        <f>IFERROR('tablas turistas por categorías '!M65/'tablas turistas por categorías '!M78-1,"-")</f>
        <v>9.6623294875723742E-2</v>
      </c>
      <c r="I65" s="127">
        <f>IFERROR('tablas turistas por categorías '!O65/'tablas turistas por categorías '!O78-1,"-")</f>
        <v>-1.5894628473916428E-2</v>
      </c>
      <c r="J65" s="127">
        <f>IFERROR('tablas turistas por categorías '!Q65/'tablas turistas por categorías '!Q78-1,"-")</f>
        <v>3.3093153690210819E-2</v>
      </c>
    </row>
    <row r="66" spans="2:10" hidden="1" outlineLevel="1" x14ac:dyDescent="0.25">
      <c r="B66" s="58" t="s">
        <v>86</v>
      </c>
      <c r="C66" s="158">
        <f>IFERROR('tablas turistas por categorías '!C66/'tablas turistas por categorías '!C79-1,"-")</f>
        <v>1.7161716171617103E-2</v>
      </c>
      <c r="D66" s="158">
        <f>IFERROR('tablas turistas por categorías '!E66/'tablas turistas por categorías '!E79-1,"-")</f>
        <v>7.3764689225541469E-2</v>
      </c>
      <c r="E66" s="158">
        <f>IFERROR('tablas turistas por categorías '!G66/'tablas turistas por categorías '!G79-1,"-")</f>
        <v>-1.9591066001829249E-2</v>
      </c>
      <c r="F66" s="158">
        <f>IFERROR('tablas turistas por categorías '!I66/'tablas turistas por categorías '!I79-1,"-")</f>
        <v>-1.6724912631053468E-2</v>
      </c>
      <c r="G66" s="158">
        <f>IFERROR('tablas turistas por categorías '!K66/'tablas turistas por categorías '!K79-1,"-")</f>
        <v>-3.332763630148694E-2</v>
      </c>
      <c r="H66" s="117">
        <f>IFERROR('tablas turistas por categorías '!M66/'tablas turistas por categorías '!M79-1,"-")</f>
        <v>8.1560140509548962E-3</v>
      </c>
      <c r="I66" s="158">
        <f>IFERROR('tablas turistas por categorías '!O66/'tablas turistas por categorías '!O79-1,"-")</f>
        <v>-0.12047581054616663</v>
      </c>
      <c r="J66" s="117">
        <f>IFERROR('tablas turistas por categorías '!Q66/'tablas turistas por categorías '!Q79-1,"-")</f>
        <v>-6.6692552482083944E-2</v>
      </c>
    </row>
    <row r="67" spans="2:10" hidden="1" outlineLevel="1" x14ac:dyDescent="0.25">
      <c r="B67" s="58" t="s">
        <v>87</v>
      </c>
      <c r="C67" s="158">
        <f>IFERROR('tablas turistas por categorías '!C67/'tablas turistas por categorías '!C80-1,"-")</f>
        <v>-0.56402439024390238</v>
      </c>
      <c r="D67" s="158">
        <f>IFERROR('tablas turistas por categorías '!E67/'tablas turistas por categorías '!E80-1,"-")</f>
        <v>-8.4619341563786032E-2</v>
      </c>
      <c r="E67" s="158">
        <f>IFERROR('tablas turistas por categorías '!G67/'tablas turistas por categorías '!G80-1,"-")</f>
        <v>-5.1009688338975123E-2</v>
      </c>
      <c r="F67" s="158">
        <f>IFERROR('tablas turistas por categorías '!I67/'tablas turistas por categorías '!I80-1,"-")</f>
        <v>-5.7294332723948793E-2</v>
      </c>
      <c r="G67" s="158">
        <f>IFERROR('tablas turistas por categorías '!K67/'tablas turistas por categorías '!K80-1,"-")</f>
        <v>-2.6163631107256391E-2</v>
      </c>
      <c r="H67" s="117">
        <f>IFERROR('tablas turistas por categorías '!M67/'tablas turistas por categorías '!M80-1,"-")</f>
        <v>-9.5436849591974293E-2</v>
      </c>
      <c r="I67" s="158">
        <f>IFERROR('tablas turistas por categorías '!O67/'tablas turistas por categorías '!O80-1,"-")</f>
        <v>-0.25434547142562414</v>
      </c>
      <c r="J67" s="117">
        <f>IFERROR('tablas turistas por categorías '!Q67/'tablas turistas por categorías '!Q80-1,"-")</f>
        <v>-0.18952511833867769</v>
      </c>
    </row>
    <row r="68" spans="2:10" hidden="1" outlineLevel="1" x14ac:dyDescent="0.25">
      <c r="B68" s="58" t="s">
        <v>88</v>
      </c>
      <c r="C68" s="158">
        <f>IFERROR('tablas turistas por categorías '!C68/'tablas turistas por categorías '!C81-1,"-")</f>
        <v>4.4867724867724865</v>
      </c>
      <c r="D68" s="158">
        <f>IFERROR('tablas turistas por categorías '!E68/'tablas turistas por categorías '!E81-1,"-")</f>
        <v>-6.5896296296296342E-2</v>
      </c>
      <c r="E68" s="158">
        <f>IFERROR('tablas turistas por categorías '!G68/'tablas turistas por categorías '!G81-1,"-")</f>
        <v>-5.5107257417802757E-2</v>
      </c>
      <c r="F68" s="158">
        <f>IFERROR('tablas turistas por categorías '!I68/'tablas turistas por categorías '!I81-1,"-")</f>
        <v>1.5304092314294415E-4</v>
      </c>
      <c r="G68" s="158">
        <f>IFERROR('tablas turistas por categorías '!K68/'tablas turistas por categorías '!K81-1,"-")</f>
        <v>-0.30471450297248726</v>
      </c>
      <c r="H68" s="117">
        <f>IFERROR('tablas turistas por categorías '!M68/'tablas turistas por categorías '!M81-1,"-")</f>
        <v>-4.3234798483359094E-2</v>
      </c>
      <c r="I68" s="158">
        <f>IFERROR('tablas turistas por categorías '!O68/'tablas turistas por categorías '!O81-1,"-")</f>
        <v>-8.9248363349903603E-2</v>
      </c>
      <c r="J68" s="117">
        <f>IFERROR('tablas turistas por categorías '!Q68/'tablas turistas por categorías '!Q81-1,"-")</f>
        <v>-6.9176225554007043E-2</v>
      </c>
    </row>
    <row r="69" spans="2:10" hidden="1" outlineLevel="1" x14ac:dyDescent="0.25">
      <c r="B69" s="58" t="s">
        <v>89</v>
      </c>
      <c r="C69" s="158">
        <f>IFERROR('tablas turistas por categorías '!C69/'tablas turistas por categorías '!C82-1,"-")</f>
        <v>-0.58785140562248994</v>
      </c>
      <c r="D69" s="158">
        <f>IFERROR('tablas turistas por categorías '!E69/'tablas turistas por categorías '!E82-1,"-")</f>
        <v>-9.7376134982483764E-2</v>
      </c>
      <c r="E69" s="158">
        <f>IFERROR('tablas turistas por categorías '!G69/'tablas turistas por categorías '!G82-1,"-")</f>
        <v>-9.6885813148789302E-3</v>
      </c>
      <c r="F69" s="158">
        <f>IFERROR('tablas turistas por categorías '!I69/'tablas turistas por categorías '!I82-1,"-")</f>
        <v>4.5663542873187968E-2</v>
      </c>
      <c r="G69" s="158">
        <f>IFERROR('tablas turistas por categorías '!K69/'tablas turistas por categorías '!K82-1,"-")</f>
        <v>-0.21626932145664135</v>
      </c>
      <c r="H69" s="117">
        <f>IFERROR('tablas turistas por categorías '!M69/'tablas turistas por categorías '!M82-1,"-")</f>
        <v>-5.533164440350069E-2</v>
      </c>
      <c r="I69" s="158">
        <f>IFERROR('tablas turistas por categorías '!O69/'tablas turistas por categorías '!O82-1,"-")</f>
        <v>-2.3103985437487928E-2</v>
      </c>
      <c r="J69" s="117">
        <f>IFERROR('tablas turistas por categorías '!Q69/'tablas turistas por categorías '!Q82-1,"-")</f>
        <v>-3.8475974257806467E-2</v>
      </c>
    </row>
    <row r="70" spans="2:10" hidden="1" outlineLevel="1" x14ac:dyDescent="0.25">
      <c r="B70" s="58" t="s">
        <v>90</v>
      </c>
      <c r="C70" s="158">
        <f>IFERROR('tablas turistas por categorías '!C70/'tablas turistas por categorías '!C83-1,"-")</f>
        <v>-0.74185088047958037</v>
      </c>
      <c r="D70" s="158">
        <f>IFERROR('tablas turistas por categorías '!E70/'tablas turistas por categorías '!E83-1,"-")</f>
        <v>6.5080021260261134E-2</v>
      </c>
      <c r="E70" s="158">
        <f>IFERROR('tablas turistas por categorías '!G70/'tablas turistas por categorías '!G83-1,"-")</f>
        <v>-9.5509622238061254E-2</v>
      </c>
      <c r="F70" s="158">
        <f>IFERROR('tablas turistas por categorías '!I70/'tablas turistas por categorías '!I83-1,"-")</f>
        <v>-6.6261433036098327E-2</v>
      </c>
      <c r="G70" s="158">
        <f>IFERROR('tablas turistas por categorías '!K70/'tablas turistas por categorías '!K83-1,"-")</f>
        <v>-0.21390436397400181</v>
      </c>
      <c r="H70" s="117">
        <f>IFERROR('tablas turistas por categorías '!M70/'tablas turistas por categorías '!M83-1,"-")</f>
        <v>-7.9752753783976504E-2</v>
      </c>
      <c r="I70" s="158">
        <f>IFERROR('tablas turistas por categorías '!O70/'tablas turistas por categorías '!O83-1,"-")</f>
        <v>-6.9685182934240864E-2</v>
      </c>
      <c r="J70" s="117">
        <f>IFERROR('tablas turistas por categorías '!Q70/'tablas turistas por categorías '!Q83-1,"-")</f>
        <v>-7.405496508788223E-2</v>
      </c>
    </row>
    <row r="71" spans="2:10" hidden="1" outlineLevel="1" x14ac:dyDescent="0.25">
      <c r="B71" s="58" t="s">
        <v>91</v>
      </c>
      <c r="C71" s="158">
        <f>IFERROR('tablas turistas por categorías '!C71/'tablas turistas por categorías '!C84-1,"-")</f>
        <v>-0.4779837775202781</v>
      </c>
      <c r="D71" s="158">
        <f>IFERROR('tablas turistas por categorías '!E71/'tablas turistas por categorías '!E84-1,"-")</f>
        <v>-0.11928406466512698</v>
      </c>
      <c r="E71" s="158">
        <f>IFERROR('tablas turistas por categorías '!G71/'tablas turistas por categorías '!G84-1,"-")</f>
        <v>-5.4407801873476158E-3</v>
      </c>
      <c r="F71" s="158">
        <f>IFERROR('tablas turistas por categorías '!I71/'tablas turistas por categorías '!I84-1,"-")</f>
        <v>3.0903454667476238E-2</v>
      </c>
      <c r="G71" s="158">
        <f>IFERROR('tablas turistas por categorías '!K71/'tablas turistas por categorías '!K84-1,"-")</f>
        <v>-0.15363565285379199</v>
      </c>
      <c r="H71" s="117">
        <f>IFERROR('tablas turistas por categorías '!M71/'tablas turistas por categorías '!M84-1,"-")</f>
        <v>-5.3489855372257034E-2</v>
      </c>
      <c r="I71" s="158">
        <f>IFERROR('tablas turistas por categorías '!O71/'tablas turistas por categorías '!O84-1,"-")</f>
        <v>-1.5286964655575552E-2</v>
      </c>
      <c r="J71" s="117">
        <f>IFERROR('tablas turistas por categorías '!Q71/'tablas turistas por categorías '!Q84-1,"-")</f>
        <v>-3.1969347966818717E-2</v>
      </c>
    </row>
    <row r="72" spans="2:10" hidden="1" outlineLevel="1" x14ac:dyDescent="0.25">
      <c r="B72" s="58" t="s">
        <v>92</v>
      </c>
      <c r="C72" s="158">
        <f>IFERROR('tablas turistas por categorías '!C72/'tablas turistas por categorías '!C85-1,"-")</f>
        <v>-0.60537069468768245</v>
      </c>
      <c r="D72" s="158">
        <f>IFERROR('tablas turistas por categorías '!E72/'tablas turistas por categorías '!E85-1,"-")</f>
        <v>-0.15805720045357186</v>
      </c>
      <c r="E72" s="158">
        <f>IFERROR('tablas turistas por categorías '!G72/'tablas turistas por categorías '!G85-1,"-")</f>
        <v>-7.8609264059506412E-2</v>
      </c>
      <c r="F72" s="158">
        <f>IFERROR('tablas turistas por categorías '!I72/'tablas turistas por categorías '!I85-1,"-")</f>
        <v>-4.9214921849851545E-2</v>
      </c>
      <c r="G72" s="158">
        <f>IFERROR('tablas turistas por categorías '!K72/'tablas turistas por categorías '!K85-1,"-")</f>
        <v>-0.18770742068233104</v>
      </c>
      <c r="H72" s="117">
        <f>IFERROR('tablas turistas por categorías '!M72/'tablas turistas por categorías '!M85-1,"-")</f>
        <v>-0.11936924207313626</v>
      </c>
      <c r="I72" s="158">
        <f>IFERROR('tablas turistas por categorías '!O72/'tablas turistas por categorías '!O85-1,"-")</f>
        <v>-0.19706403068751843</v>
      </c>
      <c r="J72" s="117">
        <f>IFERROR('tablas turistas por categorías '!Q72/'tablas turistas por categorías '!Q85-1,"-")</f>
        <v>-0.16294194060847766</v>
      </c>
    </row>
    <row r="73" spans="2:10" hidden="1" outlineLevel="1" x14ac:dyDescent="0.25">
      <c r="B73" s="58" t="s">
        <v>93</v>
      </c>
      <c r="C73" s="158">
        <f>IFERROR('tablas turistas por categorías '!C73/'tablas turistas por categorías '!C86-1,"-")</f>
        <v>-0.44897959183673475</v>
      </c>
      <c r="D73" s="158">
        <f>IFERROR('tablas turistas por categorías '!E73/'tablas turistas por categorías '!E86-1,"-")</f>
        <v>-0.23598932520015248</v>
      </c>
      <c r="E73" s="158">
        <f>IFERROR('tablas turistas por categorías '!G73/'tablas turistas por categorías '!G86-1,"-")</f>
        <v>-0.1593940475886868</v>
      </c>
      <c r="F73" s="158">
        <f>IFERROR('tablas turistas por categorías '!I73/'tablas turistas por categorías '!I86-1,"-")</f>
        <v>-0.12934796560133488</v>
      </c>
      <c r="G73" s="158">
        <f>IFERROR('tablas turistas por categorías '!K73/'tablas turistas por categorías '!K86-1,"-")</f>
        <v>-0.2757549397290916</v>
      </c>
      <c r="H73" s="117">
        <f>IFERROR('tablas turistas por categorías '!M73/'tablas turistas por categorías '!M86-1,"-")</f>
        <v>-0.18716844091572615</v>
      </c>
      <c r="I73" s="158">
        <f>IFERROR('tablas turistas por categorías '!O73/'tablas turistas por categorías '!O86-1,"-")</f>
        <v>-4.6213227623617792E-2</v>
      </c>
      <c r="J73" s="117">
        <f>IFERROR('tablas turistas por categorías '!Q73/'tablas turistas por categorías '!Q86-1,"-")</f>
        <v>-0.11585891459231246</v>
      </c>
    </row>
    <row r="74" spans="2:10" hidden="1" outlineLevel="1" x14ac:dyDescent="0.25">
      <c r="B74" s="58" t="s">
        <v>94</v>
      </c>
      <c r="C74" s="158">
        <f>IFERROR('tablas turistas por categorías '!C74/'tablas turistas por categorías '!C87-1,"-")</f>
        <v>5.6438791732909444E-2</v>
      </c>
      <c r="D74" s="158">
        <f>IFERROR('tablas turistas por categorías '!E74/'tablas turistas por categorías '!E87-1,"-")</f>
        <v>5.1411478781080655E-2</v>
      </c>
      <c r="E74" s="158">
        <f>IFERROR('tablas turistas por categorías '!G74/'tablas turistas por categorías '!G87-1,"-")</f>
        <v>-6.1048440610489418E-4</v>
      </c>
      <c r="F74" s="158">
        <f>IFERROR('tablas turistas por categorías '!I74/'tablas turistas por categorías '!I87-1,"-")</f>
        <v>5.0094355807171143E-2</v>
      </c>
      <c r="G74" s="158">
        <f>IFERROR('tablas turistas por categorías '!K74/'tablas turistas por categorías '!K87-1,"-")</f>
        <v>-0.17385697538100819</v>
      </c>
      <c r="H74" s="117">
        <f>IFERROR('tablas turistas por categorías '!M74/'tablas turistas por categorías '!M87-1,"-")</f>
        <v>1.5878501273190349E-2</v>
      </c>
      <c r="I74" s="158">
        <f>IFERROR('tablas turistas por categorías '!O74/'tablas turistas por categorías '!O87-1,"-")</f>
        <v>6.1644907798753978E-2</v>
      </c>
      <c r="J74" s="117">
        <f>IFERROR('tablas turistas por categorías '!Q74/'tablas turistas por categorías '!Q87-1,"-")</f>
        <v>4.0475509414278799E-2</v>
      </c>
    </row>
    <row r="75" spans="2:10" hidden="1" outlineLevel="1" x14ac:dyDescent="0.25">
      <c r="B75" s="58" t="s">
        <v>95</v>
      </c>
      <c r="C75" s="158">
        <f>IFERROR('tablas turistas por categorías '!C75/'tablas turistas por categorías '!C88-1,"-")</f>
        <v>-0.21339563862928346</v>
      </c>
      <c r="D75" s="158">
        <f>IFERROR('tablas turistas por categorías '!E75/'tablas turistas por categorías '!E88-1,"-")</f>
        <v>-7.9900266334221093E-2</v>
      </c>
      <c r="E75" s="158">
        <f>IFERROR('tablas turistas por categorías '!G75/'tablas turistas por categorías '!G88-1,"-")</f>
        <v>-0.25226564373052029</v>
      </c>
      <c r="F75" s="158">
        <f>IFERROR('tablas turistas por categorías '!I75/'tablas turistas por categorías '!I88-1,"-")</f>
        <v>-0.19623046276432732</v>
      </c>
      <c r="G75" s="158">
        <f>IFERROR('tablas turistas por categorías '!K75/'tablas turistas por categorías '!K88-1,"-")</f>
        <v>-0.45363436123348022</v>
      </c>
      <c r="H75" s="117">
        <f>IFERROR('tablas turistas por categorías '!M75/'tablas turistas por categorías '!M88-1,"-")</f>
        <v>-0.20140985265081668</v>
      </c>
      <c r="I75" s="158">
        <f>IFERROR('tablas turistas por categorías '!O75/'tablas turistas por categorías '!O88-1,"-")</f>
        <v>-0.11340913318452384</v>
      </c>
      <c r="J75" s="117">
        <f>IFERROR('tablas turistas por categorías '!Q75/'tablas turistas por categorías '!Q88-1,"-")</f>
        <v>-0.15002138507389728</v>
      </c>
    </row>
    <row r="76" spans="2:10" hidden="1" outlineLevel="1" x14ac:dyDescent="0.25">
      <c r="B76" s="58" t="s">
        <v>96</v>
      </c>
      <c r="C76" s="158">
        <f>IFERROR('tablas turistas por categorías '!C76/'tablas turistas por categorías '!C89-1,"-")</f>
        <v>0.3555150410209662</v>
      </c>
      <c r="D76" s="158">
        <f>IFERROR('tablas turistas por categorías '!E76/'tablas turistas por categorías '!E89-1,"-")</f>
        <v>-0.11508101371001245</v>
      </c>
      <c r="E76" s="158">
        <f>IFERROR('tablas turistas por categorías '!G76/'tablas turistas por categorías '!G89-1,"-")</f>
        <v>-0.13205912761617344</v>
      </c>
      <c r="F76" s="158">
        <f>IFERROR('tablas turistas por categorías '!I76/'tablas turistas por categorías '!I89-1,"-")</f>
        <v>-8.3403627161535265E-2</v>
      </c>
      <c r="G76" s="158">
        <f>IFERROR('tablas turistas por categorías '!K76/'tablas turistas por categorías '!K89-1,"-")</f>
        <v>-0.32079072937968645</v>
      </c>
      <c r="H76" s="117">
        <f>IFERROR('tablas turistas por categorías '!M76/'tablas turistas por categorías '!M89-1,"-")</f>
        <v>-0.11678112147097686</v>
      </c>
      <c r="I76" s="158">
        <f>IFERROR('tablas turistas por categorías '!O76/'tablas turistas por categorías '!O89-1,"-")</f>
        <v>-0.19163294467993131</v>
      </c>
      <c r="J76" s="117">
        <f>IFERROR('tablas turistas por categorías '!Q76/'tablas turistas por categorías '!Q89-1,"-")</f>
        <v>-0.16227775669284439</v>
      </c>
    </row>
    <row r="77" spans="2:10" hidden="1" outlineLevel="1" x14ac:dyDescent="0.25">
      <c r="B77" s="58" t="s">
        <v>97</v>
      </c>
      <c r="C77" s="158">
        <f>IFERROR('tablas turistas por categorías '!C77/'tablas turistas por categorías '!C90-1,"-")</f>
        <v>-0.15818858560794047</v>
      </c>
      <c r="D77" s="158">
        <f>IFERROR('tablas turistas por categorías '!E77/'tablas turistas por categorías '!E90-1,"-")</f>
        <v>-6.6281357599606516E-2</v>
      </c>
      <c r="E77" s="158">
        <f>IFERROR('tablas turistas por categorías '!G77/'tablas turistas por categorías '!G90-1,"-")</f>
        <v>-0.24566450234240156</v>
      </c>
      <c r="F77" s="158">
        <f>IFERROR('tablas turistas por categorías '!I77/'tablas turistas por categorías '!I90-1,"-")</f>
        <v>-0.24338355048859939</v>
      </c>
      <c r="G77" s="158">
        <f>IFERROR('tablas turistas por categorías '!K77/'tablas turistas por categorías '!K90-1,"-")</f>
        <v>-0.25522833973538195</v>
      </c>
      <c r="H77" s="117">
        <f>IFERROR('tablas turistas por categorías '!M77/'tablas turistas por categorías '!M90-1,"-")</f>
        <v>-0.18941832024569216</v>
      </c>
      <c r="I77" s="158">
        <f>IFERROR('tablas turistas por categorías '!O77/'tablas turistas por categorías '!O90-1,"-")</f>
        <v>-7.8756738544474292E-3</v>
      </c>
      <c r="J77" s="117">
        <f>IFERROR('tablas turistas por categorías '!Q77/'tablas turistas por categorías '!Q90-1,"-")</f>
        <v>-8.6466734071603102E-2</v>
      </c>
    </row>
    <row r="78" spans="2:10" collapsed="1" x14ac:dyDescent="0.25">
      <c r="B78" s="160">
        <v>2009</v>
      </c>
      <c r="C78" s="127">
        <f>IFERROR('tablas turistas por categorías '!C78/'tablas turistas por categorías '!C91-1,"-")</f>
        <v>-0.33750608865075504</v>
      </c>
      <c r="D78" s="127">
        <f>IFERROR('tablas turistas por categorías '!E78/'tablas turistas por categorías '!E91-1,"-")</f>
        <v>-7.0062936049520741E-2</v>
      </c>
      <c r="E78" s="127">
        <f>IFERROR('tablas turistas por categorías '!G78/'tablas turistas por categorías '!G91-1,"-")</f>
        <v>-9.4045790068517321E-2</v>
      </c>
      <c r="F78" s="127">
        <f>IFERROR('tablas turistas por categorías '!I78/'tablas turistas por categorías '!I91-1,"-")</f>
        <v>-6.0767154205297325E-2</v>
      </c>
      <c r="G78" s="127">
        <f>IFERROR('tablas turistas por categorías '!K78/'tablas turistas por categorías '!K91-1,"-")</f>
        <v>-0.2255684302579799</v>
      </c>
      <c r="H78" s="127">
        <f>IFERROR('tablas turistas por categorías '!M78/'tablas turistas por categorías '!M91-1,"-")</f>
        <v>-9.4592405731546036E-2</v>
      </c>
      <c r="I78" s="127">
        <f>IFERROR('tablas turistas por categorías '!O78/'tablas turistas por categorías '!O91-1,"-")</f>
        <v>-9.3917523864193941E-2</v>
      </c>
      <c r="J78" s="127">
        <f>IFERROR('tablas turistas por categorías '!Q78/'tablas turistas por categorías '!Q91-1,"-")</f>
        <v>-9.4211475926005761E-2</v>
      </c>
    </row>
    <row r="79" spans="2:10" hidden="1" outlineLevel="1" x14ac:dyDescent="0.25">
      <c r="B79" s="58" t="s">
        <v>86</v>
      </c>
      <c r="C79" s="158">
        <f>IFERROR('tablas turistas por categorías '!C79/'tablas turistas por categorías '!C92-1,"-")</f>
        <v>0.578125</v>
      </c>
      <c r="D79" s="158">
        <f>IFERROR('tablas turistas por categorías '!E79/'tablas turistas por categorías '!E92-1,"-")</f>
        <v>-7.6249019094951631E-2</v>
      </c>
      <c r="E79" s="158">
        <f>IFERROR('tablas turistas por categorías '!G79/'tablas turistas por categorías '!G92-1,"-")</f>
        <v>-3.4497493163172299E-2</v>
      </c>
      <c r="F79" s="158">
        <f>IFERROR('tablas turistas por categorías '!I79/'tablas turistas por categorías '!I92-1,"-")</f>
        <v>2.000581987487271E-2</v>
      </c>
      <c r="G79" s="158">
        <f>IFERROR('tablas turistas por categorías '!K79/'tablas turistas por categorías '!K92-1,"-")</f>
        <v>-0.23134524435102466</v>
      </c>
      <c r="H79" s="117">
        <f>IFERROR('tablas turistas por categorías '!M79/'tablas turistas por categorías '!M92-1,"-")</f>
        <v>-3.5477840953345274E-2</v>
      </c>
      <c r="I79" s="158">
        <f>IFERROR('tablas turistas por categorías '!O79/'tablas turistas por categorías '!O92-1,"-")</f>
        <v>-0.12048023680114317</v>
      </c>
      <c r="J79" s="117">
        <f>IFERROR('tablas turistas por categorías '!Q79/'tablas turistas por categorías '!Q92-1,"-")</f>
        <v>-8.6831516795905506E-2</v>
      </c>
    </row>
    <row r="80" spans="2:10" hidden="1" outlineLevel="1" x14ac:dyDescent="0.25">
      <c r="B80" s="58" t="s">
        <v>87</v>
      </c>
      <c r="C80" s="158">
        <f>IFERROR('tablas turistas por categorías '!C80/'tablas turistas por categorías '!C93-1,"-")</f>
        <v>1.2230437461491066</v>
      </c>
      <c r="D80" s="158">
        <f>IFERROR('tablas turistas por categorías '!E80/'tablas turistas por categorías '!E93-1,"-")</f>
        <v>-6.2341733992523851E-2</v>
      </c>
      <c r="E80" s="158">
        <f>IFERROR('tablas turistas por categorías '!G80/'tablas turistas por categorías '!G93-1,"-")</f>
        <v>-9.873231287149542E-2</v>
      </c>
      <c r="F80" s="158">
        <f>IFERROR('tablas turistas por categorías '!I80/'tablas turistas por categorías '!I93-1,"-")</f>
        <v>-7.7975929609277572E-2</v>
      </c>
      <c r="G80" s="158">
        <f>IFERROR('tablas turistas por categorías '!K80/'tablas turistas por categorías '!K93-1,"-")</f>
        <v>-0.17238904175140568</v>
      </c>
      <c r="H80" s="117">
        <f>IFERROR('tablas turistas por categorías '!M80/'tablas turistas por categorías '!M93-1,"-")</f>
        <v>-4.9847948640429629E-2</v>
      </c>
      <c r="I80" s="158">
        <f>IFERROR('tablas turistas por categorías '!O80/'tablas turistas por categorías '!O93-1,"-")</f>
        <v>2.7192413144544902E-2</v>
      </c>
      <c r="J80" s="117">
        <f>IFERROR('tablas turistas por categorías '!Q80/'tablas turistas por categorías '!Q93-1,"-")</f>
        <v>-5.6934639034388335E-3</v>
      </c>
    </row>
    <row r="81" spans="2:10" hidden="1" outlineLevel="1" x14ac:dyDescent="0.25">
      <c r="B81" s="58" t="s">
        <v>88</v>
      </c>
      <c r="C81" s="158">
        <f>IFERROR('tablas turistas por categorías '!C81/'tablas turistas por categorías '!C94-1,"-")</f>
        <v>-0.82739726027397253</v>
      </c>
      <c r="D81" s="158">
        <f>IFERROR('tablas turistas por categorías '!E81/'tablas turistas por categorías '!E94-1,"-")</f>
        <v>-9.6627408993576025E-2</v>
      </c>
      <c r="E81" s="158">
        <f>IFERROR('tablas turistas por categorías '!G81/'tablas turistas por categorías '!G94-1,"-")</f>
        <v>1.2637669390448192E-2</v>
      </c>
      <c r="F81" s="158">
        <f>IFERROR('tablas turistas por categorías '!I81/'tablas turistas por categorías '!I94-1,"-")</f>
        <v>5.3733268827608427E-2</v>
      </c>
      <c r="G81" s="158">
        <f>IFERROR('tablas turistas por categorías '!K81/'tablas turistas por categorías '!K94-1,"-")</f>
        <v>-0.13903106773003215</v>
      </c>
      <c r="H81" s="117">
        <f>IFERROR('tablas turistas por categorías '!M81/'tablas turistas por categorías '!M94-1,"-")</f>
        <v>-3.7393758131832877E-2</v>
      </c>
      <c r="I81" s="158">
        <f>IFERROR('tablas turistas por categorías '!O81/'tablas turistas por categorías '!O94-1,"-")</f>
        <v>-1.8843625025418698E-3</v>
      </c>
      <c r="J81" s="117">
        <f>IFERROR('tablas turistas por categorías '!Q81/'tablas turistas por categorías '!Q94-1,"-")</f>
        <v>-1.7691393498111996E-2</v>
      </c>
    </row>
    <row r="82" spans="2:10" hidden="1" outlineLevel="1" x14ac:dyDescent="0.25">
      <c r="B82" s="58" t="s">
        <v>89</v>
      </c>
      <c r="C82" s="158">
        <f>IFERROR('tablas turistas por categorías '!C82/'tablas turistas por categorías '!C95-1,"-")</f>
        <v>0.956777996070727</v>
      </c>
      <c r="D82" s="158">
        <f>IFERROR('tablas turistas por categorías '!E82/'tablas turistas por categorías '!E95-1,"-")</f>
        <v>-0.12586713330416854</v>
      </c>
      <c r="E82" s="158">
        <f>IFERROR('tablas turistas por categorías '!G82/'tablas turistas por categorías '!G95-1,"-")</f>
        <v>-2.5728849213840665E-2</v>
      </c>
      <c r="F82" s="158">
        <f>IFERROR('tablas turistas por categorías '!I82/'tablas turistas por categorías '!I95-1,"-")</f>
        <v>-3.1181991294885747E-2</v>
      </c>
      <c r="G82" s="158">
        <f>IFERROR('tablas turistas por categorías '!K82/'tablas turistas por categorías '!K95-1,"-")</f>
        <v>-4.8233607091643371E-3</v>
      </c>
      <c r="H82" s="117">
        <f>IFERROR('tablas turistas por categorías '!M82/'tablas turistas por categorías '!M95-1,"-")</f>
        <v>-3.6859033605678548E-2</v>
      </c>
      <c r="I82" s="158">
        <f>IFERROR('tablas turistas por categorías '!O82/'tablas turistas por categorías '!O95-1,"-")</f>
        <v>2.3412030236807269E-2</v>
      </c>
      <c r="J82" s="117">
        <f>IFERROR('tablas turistas por categorías '!Q82/'tablas turistas por categorías '!Q95-1,"-")</f>
        <v>-6.2497725701393669E-3</v>
      </c>
    </row>
    <row r="83" spans="2:10" hidden="1" outlineLevel="1" x14ac:dyDescent="0.25">
      <c r="B83" s="58" t="s">
        <v>90</v>
      </c>
      <c r="C83" s="158">
        <f>IFERROR('tablas turistas por categorías '!C83/'tablas turistas por categorías '!C96-1,"-")</f>
        <v>1.0158610271903323</v>
      </c>
      <c r="D83" s="158">
        <f>IFERROR('tablas turistas por categorías '!E83/'tablas turistas por categorías '!E96-1,"-")</f>
        <v>-0.10728595529312523</v>
      </c>
      <c r="E83" s="158">
        <f>IFERROR('tablas turistas por categorías '!G83/'tablas turistas por categorías '!G96-1,"-")</f>
        <v>6.8309098054627704E-2</v>
      </c>
      <c r="F83" s="158">
        <f>IFERROR('tablas turistas por categorías '!I83/'tablas turistas por categorías '!I96-1,"-")</f>
        <v>6.0865068743156003E-2</v>
      </c>
      <c r="G83" s="158">
        <f>IFERROR('tablas turistas por categorías '!K83/'tablas turistas por categorías '!K96-1,"-")</f>
        <v>9.9540581929555838E-2</v>
      </c>
      <c r="H83" s="117">
        <f>IFERROR('tablas turistas por categorías '!M83/'tablas turistas por categorías '!M96-1,"-")</f>
        <v>3.4276440889122073E-2</v>
      </c>
      <c r="I83" s="158">
        <f>IFERROR('tablas turistas por categorías '!O83/'tablas turistas por categorías '!O96-1,"-")</f>
        <v>5.7672529054818567E-2</v>
      </c>
      <c r="J83" s="117">
        <f>IFERROR('tablas turistas por categorías '!Q83/'tablas turistas por categorías '!Q96-1,"-")</f>
        <v>4.7388823241202305E-2</v>
      </c>
    </row>
    <row r="84" spans="2:10" hidden="1" outlineLevel="1" x14ac:dyDescent="0.25">
      <c r="B84" s="58" t="s">
        <v>91</v>
      </c>
      <c r="C84" s="158">
        <f>IFERROR('tablas turistas por categorías '!C84/'tablas turistas por categorías '!C97-1,"-")</f>
        <v>0.99307159353348728</v>
      </c>
      <c r="D84" s="158">
        <f>IFERROR('tablas turistas por categorías '!E84/'tablas turistas por categorías '!E97-1,"-")</f>
        <v>6.4143524207421976E-2</v>
      </c>
      <c r="E84" s="158">
        <f>IFERROR('tablas turistas por categorías '!G84/'tablas turistas por categorías '!G97-1,"-")</f>
        <v>-2.6386147272681848E-2</v>
      </c>
      <c r="F84" s="158">
        <f>IFERROR('tablas turistas por categorías '!I84/'tablas turistas por categorías '!I97-1,"-")</f>
        <v>-7.2652284263959865E-3</v>
      </c>
      <c r="G84" s="158">
        <f>IFERROR('tablas turistas por categorías '!K84/'tablas turistas por categorías '!K97-1,"-")</f>
        <v>-9.7282672626749833E-2</v>
      </c>
      <c r="H84" s="117">
        <f>IFERROR('tablas turistas por categorías '!M84/'tablas turistas por categorías '!M97-1,"-")</f>
        <v>1.4834770743312964E-2</v>
      </c>
      <c r="I84" s="158">
        <f>IFERROR('tablas turistas por categorías '!O84/'tablas turistas por categorías '!O97-1,"-")</f>
        <v>0.1013082956836544</v>
      </c>
      <c r="J84" s="117">
        <f>IFERROR('tablas turistas por categorías '!Q84/'tablas turistas por categorías '!Q97-1,"-")</f>
        <v>6.1799638729478801E-2</v>
      </c>
    </row>
    <row r="85" spans="2:10" hidden="1" outlineLevel="1" x14ac:dyDescent="0.25">
      <c r="B85" s="58" t="s">
        <v>92</v>
      </c>
      <c r="C85" s="158">
        <f>IFERROR('tablas turistas por categorías '!C85/'tablas turistas por categorías '!C98-1,"-")</f>
        <v>0.89700996677740874</v>
      </c>
      <c r="D85" s="158">
        <f>IFERROR('tablas turistas por categorías '!E85/'tablas turistas por categorías '!E98-1,"-")</f>
        <v>9.0696715679538187E-2</v>
      </c>
      <c r="E85" s="158">
        <f>IFERROR('tablas turistas por categorías '!G85/'tablas turistas por categorías '!G98-1,"-")</f>
        <v>-4.1378565254969746E-2</v>
      </c>
      <c r="F85" s="158">
        <f>IFERROR('tablas turistas por categorías '!I85/'tablas turistas por categorías '!I98-1,"-")</f>
        <v>-6.551021090277076E-2</v>
      </c>
      <c r="G85" s="158">
        <f>IFERROR('tablas turistas por categorías '!K85/'tablas turistas por categorías '!K98-1,"-")</f>
        <v>6.0239268121041523E-2</v>
      </c>
      <c r="H85" s="117">
        <f>IFERROR('tablas turistas por categorías '!M85/'tablas turistas por categorías '!M98-1,"-")</f>
        <v>1.1394599950458328E-2</v>
      </c>
      <c r="I85" s="158">
        <f>IFERROR('tablas turistas por categorías '!O85/'tablas turistas por categorías '!O98-1,"-")</f>
        <v>0.1470443891624782</v>
      </c>
      <c r="J85" s="117">
        <f>IFERROR('tablas turistas por categorías '!Q85/'tablas turistas por categorías '!Q98-1,"-")</f>
        <v>8.3237729896389778E-2</v>
      </c>
    </row>
    <row r="86" spans="2:10" hidden="1" outlineLevel="1" x14ac:dyDescent="0.25">
      <c r="B86" s="58" t="s">
        <v>93</v>
      </c>
      <c r="C86" s="158">
        <f>IFERROR('tablas turistas por categorías '!C86/'tablas turistas por categorías '!C99-1,"-")</f>
        <v>0.51985111662531014</v>
      </c>
      <c r="D86" s="158">
        <f>IFERROR('tablas turistas por categorías '!E86/'tablas turistas por categorías '!E99-1,"-")</f>
        <v>0.21660482374768097</v>
      </c>
      <c r="E86" s="158">
        <f>IFERROR('tablas turistas por categorías '!G86/'tablas turistas por categorías '!G99-1,"-")</f>
        <v>0.21569417746636077</v>
      </c>
      <c r="F86" s="158">
        <f>IFERROR('tablas turistas por categorías '!I86/'tablas turistas por categorías '!I99-1,"-")</f>
        <v>0.20720511330621738</v>
      </c>
      <c r="G86" s="158">
        <f>IFERROR('tablas turistas por categorías '!K86/'tablas turistas por categorías '!K99-1,"-")</f>
        <v>0.24972821866749495</v>
      </c>
      <c r="H86" s="117">
        <f>IFERROR('tablas turistas por categorías '!M86/'tablas turistas por categorías '!M99-1,"-")</f>
        <v>0.22128011131402725</v>
      </c>
      <c r="I86" s="158">
        <f>IFERROR('tablas turistas por categorías '!O86/'tablas turistas por categorías '!O99-1,"-")</f>
        <v>0.11779224565154012</v>
      </c>
      <c r="J86" s="117">
        <f>IFERROR('tablas turistas por categorías '!Q86/'tablas turistas por categorías '!Q99-1,"-")</f>
        <v>0.16663759222583652</v>
      </c>
    </row>
    <row r="87" spans="2:10" hidden="1" outlineLevel="1" x14ac:dyDescent="0.25">
      <c r="B87" s="58" t="s">
        <v>94</v>
      </c>
      <c r="C87" s="158">
        <f>IFERROR('tablas turistas por categorías '!C87/'tablas turistas por categorías '!C100-1,"-")</f>
        <v>-8.8405797101449246E-2</v>
      </c>
      <c r="D87" s="158">
        <f>IFERROR('tablas turistas por categorías '!E87/'tablas turistas por categorías '!E100-1,"-")</f>
        <v>8.0678833591487642E-2</v>
      </c>
      <c r="E87" s="158">
        <f>IFERROR('tablas turistas por categorías '!G87/'tablas turistas por categorías '!G100-1,"-")</f>
        <v>3.6593754299078185E-2</v>
      </c>
      <c r="F87" s="158">
        <f>IFERROR('tablas turistas por categorías '!I87/'tablas turistas por categorías '!I100-1,"-")</f>
        <v>-3.0406866495891416E-2</v>
      </c>
      <c r="G87" s="158">
        <f>IFERROR('tablas turistas por categorías '!K87/'tablas turistas por categorías '!K100-1,"-")</f>
        <v>0.35698377346484245</v>
      </c>
      <c r="H87" s="117">
        <f>IFERROR('tablas turistas por categorías '!M87/'tablas turistas por categorías '!M100-1,"-")</f>
        <v>4.5764065888081573E-2</v>
      </c>
      <c r="I87" s="158">
        <f>IFERROR('tablas turistas por categorías '!O87/'tablas turistas por categorías '!O100-1,"-")</f>
        <v>4.1576990804147895E-2</v>
      </c>
      <c r="J87" s="117">
        <f>IFERROR('tablas turistas por categorías '!Q87/'tablas turistas por categorías '!Q100-1,"-")</f>
        <v>4.3509560514810364E-2</v>
      </c>
    </row>
    <row r="88" spans="2:10" hidden="1" outlineLevel="1" x14ac:dyDescent="0.25">
      <c r="B88" s="58" t="s">
        <v>95</v>
      </c>
      <c r="C88" s="158">
        <f>IFERROR('tablas turistas por categorías '!C88/'tablas turistas por categorías '!C101-1,"-")</f>
        <v>-5.1698670605612951E-2</v>
      </c>
      <c r="D88" s="158">
        <f>IFERROR('tablas turistas por categorías '!E88/'tablas turistas por categorías '!E101-1,"-")</f>
        <v>2.3726650423482987E-2</v>
      </c>
      <c r="E88" s="158">
        <f>IFERROR('tablas turistas por categorías '!G88/'tablas turistas por categorías '!G101-1,"-")</f>
        <v>1.8808011724474882E-2</v>
      </c>
      <c r="F88" s="158">
        <f>IFERROR('tablas turistas por categorías '!I88/'tablas turistas por categorías '!I101-1,"-")</f>
        <v>1.9305260527302304E-2</v>
      </c>
      <c r="G88" s="158">
        <f>IFERROR('tablas turistas por categorías '!K88/'tablas turistas por categorías '!K101-1,"-")</f>
        <v>1.7025089605734678E-2</v>
      </c>
      <c r="H88" s="117">
        <f>IFERROR('tablas turistas por categorías '!M88/'tablas turistas por categorías '!M101-1,"-")</f>
        <v>1.783786477104754E-2</v>
      </c>
      <c r="I88" s="158">
        <f>IFERROR('tablas turistas por categorías '!O88/'tablas turistas por categorías '!O101-1,"-")</f>
        <v>0.10234525182622067</v>
      </c>
      <c r="J88" s="117">
        <f>IFERROR('tablas turistas por categorías '!Q88/'tablas turistas por categorías '!Q101-1,"-")</f>
        <v>6.5538668537822087E-2</v>
      </c>
    </row>
    <row r="89" spans="2:10" hidden="1" outlineLevel="1" x14ac:dyDescent="0.25">
      <c r="B89" s="58" t="s">
        <v>96</v>
      </c>
      <c r="C89" s="158">
        <f>IFERROR('tablas turistas por categorías '!C89/'tablas turistas por categorías '!C102-1,"-")</f>
        <v>-0.26915389740173223</v>
      </c>
      <c r="D89" s="158">
        <f>IFERROR('tablas turistas por categorías '!E89/'tablas turistas por categorías '!E102-1,"-")</f>
        <v>0.11265931453476852</v>
      </c>
      <c r="E89" s="158">
        <f>IFERROR('tablas turistas por categorías '!G89/'tablas turistas por categorías '!G102-1,"-")</f>
        <v>3.7966239341029162E-2</v>
      </c>
      <c r="F89" s="158">
        <f>IFERROR('tablas turistas por categorías '!I89/'tablas turistas por categorías '!I102-1,"-")</f>
        <v>6.1245803804550469E-2</v>
      </c>
      <c r="G89" s="158">
        <f>IFERROR('tablas turistas por categorías '!K89/'tablas turistas por categorías '!K102-1,"-")</f>
        <v>-4.3427230046948373E-2</v>
      </c>
      <c r="H89" s="117">
        <f>IFERROR('tablas turistas por categorías '!M89/'tablas turistas por categorías '!M102-1,"-")</f>
        <v>5.1073901647040509E-2</v>
      </c>
      <c r="I89" s="158">
        <f>IFERROR('tablas turistas por categorías '!O89/'tablas turistas por categorías '!O102-1,"-")</f>
        <v>0.13230815249904815</v>
      </c>
      <c r="J89" s="117">
        <f>IFERROR('tablas turistas por categorías '!Q89/'tablas turistas por categorías '!Q102-1,"-")</f>
        <v>9.899735301195145E-2</v>
      </c>
    </row>
    <row r="90" spans="2:10" hidden="1" outlineLevel="1" x14ac:dyDescent="0.25">
      <c r="B90" s="58" t="s">
        <v>97</v>
      </c>
      <c r="C90" s="158">
        <f>IFERROR('tablas turistas por categorías '!C90/'tablas turistas por categorías '!C103-1,"-")</f>
        <v>0.30738037307380384</v>
      </c>
      <c r="D90" s="158">
        <f>IFERROR('tablas turistas por categorías '!E90/'tablas turistas por categorías '!E103-1,"-")</f>
        <v>7.4027603513174389E-2</v>
      </c>
      <c r="E90" s="158">
        <f>IFERROR('tablas turistas por categorías '!G90/'tablas turistas por categorías '!G103-1,"-")</f>
        <v>-3.8004374983527933E-2</v>
      </c>
      <c r="F90" s="158">
        <f>IFERROR('tablas turistas por categorías '!I90/'tablas turistas por categorías '!I103-1,"-")</f>
        <v>-1.5921948575493561E-3</v>
      </c>
      <c r="G90" s="158">
        <f>IFERROR('tablas turistas por categorías '!K90/'tablas turistas por categorías '!K103-1,"-")</f>
        <v>-0.16559829059829057</v>
      </c>
      <c r="H90" s="117">
        <f>IFERROR('tablas turistas por categorías '!M90/'tablas turistas por categorías '!M103-1,"-")</f>
        <v>1.0677663432685502E-3</v>
      </c>
      <c r="I90" s="158">
        <f>IFERROR('tablas turistas por categorías '!O90/'tablas turistas por categorías '!O103-1,"-")</f>
        <v>6.8410553314034672E-2</v>
      </c>
      <c r="J90" s="117">
        <f>IFERROR('tablas turistas por categorías '!Q90/'tablas turistas por categorías '!Q103-1,"-")</f>
        <v>3.8176708818910665E-2</v>
      </c>
    </row>
    <row r="91" spans="2:10" collapsed="1" x14ac:dyDescent="0.25">
      <c r="B91" s="160">
        <v>2008</v>
      </c>
      <c r="C91" s="127">
        <f>IFERROR('tablas turistas por categorías '!C91/'tablas turistas por categorías '!C104-1,"-")</f>
        <v>0.39280868385345991</v>
      </c>
      <c r="D91" s="127">
        <f>IFERROR('tablas turistas por categorías '!E91/'tablas turistas por categorías '!E104-1,"-")</f>
        <v>8.0661150125740377E-3</v>
      </c>
      <c r="E91" s="127">
        <f>IFERROR('tablas turistas por categorías '!G91/'tablas turistas por categorías '!G104-1,"-")</f>
        <v>8.2256169212691077E-3</v>
      </c>
      <c r="F91" s="127">
        <f>IFERROR('tablas turistas por categorías '!I91/'tablas turistas por categorías '!I104-1,"-")</f>
        <v>1.529354278878281E-2</v>
      </c>
      <c r="G91" s="127">
        <f>IFERROR('tablas turistas por categorías '!K91/'tablas turistas por categorías '!K104-1,"-")</f>
        <v>-1.8770781937144654E-2</v>
      </c>
      <c r="H91" s="127">
        <f>IFERROR('tablas turistas por categorías '!M91/'tablas turistas por categorías '!M104-1,"-")</f>
        <v>1.6823895055007032E-2</v>
      </c>
      <c r="I91" s="127">
        <f>IFERROR('tablas turistas por categorías '!O91/'tablas turistas por categorías '!O104-1,"-")</f>
        <v>5.4588505242088026E-2</v>
      </c>
      <c r="J91" s="127">
        <f>IFERROR('tablas turistas por categorías '!Q91/'tablas turistas por categorías '!Q104-1,"-")</f>
        <v>3.780039374562727E-2</v>
      </c>
    </row>
    <row r="92" spans="2:10" hidden="1" outlineLevel="1" x14ac:dyDescent="0.25">
      <c r="B92" s="58" t="s">
        <v>86</v>
      </c>
      <c r="C92" s="158">
        <f>IFERROR('tablas turistas por categorías '!C92/'tablas turistas por categorías '!C105-1,"-")</f>
        <v>-0.65330444203683635</v>
      </c>
      <c r="D92" s="158">
        <f>IFERROR('tablas turistas por categorías '!E92/'tablas turistas por categorías '!E105-1,"-")</f>
        <v>1.8041408694494443E-2</v>
      </c>
      <c r="E92" s="158">
        <f>IFERROR('tablas turistas por categorías '!G92/'tablas turistas por categorías '!G105-1,"-")</f>
        <v>-9.6747632770687542E-2</v>
      </c>
      <c r="F92" s="158">
        <f>IFERROR('tablas turistas por categorías '!I92/'tablas turistas por categorías '!I105-1,"-")</f>
        <v>-9.0482019386641133E-2</v>
      </c>
      <c r="G92" s="158">
        <f>IFERROR('tablas turistas por categorías '!K92/'tablas turistas por categorías '!K105-1,"-")</f>
        <v>-0.11867546601829337</v>
      </c>
      <c r="H92" s="117">
        <f>IFERROR('tablas turistas por categorías '!M92/'tablas turistas por categorías '!M105-1,"-")</f>
        <v>-9.351502100469522E-2</v>
      </c>
      <c r="I92" s="158">
        <f>IFERROR('tablas turistas por categorías '!O92/'tablas turistas por categorías '!O105-1,"-")</f>
        <v>3.0909664860314656E-2</v>
      </c>
      <c r="J92" s="117">
        <f>IFERROR('tablas turistas por categorías '!Q92/'tablas turistas por categorías '!Q105-1,"-")</f>
        <v>-2.2218537555960816E-2</v>
      </c>
    </row>
    <row r="93" spans="2:10" hidden="1" outlineLevel="1" x14ac:dyDescent="0.25">
      <c r="B93" s="58" t="s">
        <v>87</v>
      </c>
      <c r="C93" s="158">
        <f>IFERROR('tablas turistas por categorías '!C93/'tablas turistas por categorías '!C106-1,"-")</f>
        <v>-0.43567454798331018</v>
      </c>
      <c r="D93" s="158">
        <f>IFERROR('tablas turistas por categorías '!E93/'tablas turistas por categorías '!E106-1,"-")</f>
        <v>0.1325367019460566</v>
      </c>
      <c r="E93" s="158">
        <f>IFERROR('tablas turistas por categorías '!G93/'tablas turistas por categorías '!G106-1,"-")</f>
        <v>-1.4259048014103493E-2</v>
      </c>
      <c r="F93" s="158">
        <f>IFERROR('tablas turistas por categorías '!I93/'tablas turistas por categorías '!I106-1,"-")</f>
        <v>-5.1936844796727222E-2</v>
      </c>
      <c r="G93" s="158">
        <f>IFERROR('tablas turistas por categorías '!K93/'tablas turistas por categorías '!K106-1,"-")</f>
        <v>0.14758374519494777</v>
      </c>
      <c r="H93" s="117">
        <f>IFERROR('tablas turistas por categorías '!M93/'tablas turistas por categorías '!M106-1,"-")</f>
        <v>2.4602000249585032E-3</v>
      </c>
      <c r="I93" s="158">
        <f>IFERROR('tablas turistas por categorías '!O93/'tablas turistas por categorías '!O106-1,"-")</f>
        <v>0.13059690317170336</v>
      </c>
      <c r="J93" s="117">
        <f>IFERROR('tablas turistas por categorías '!Q93/'tablas turistas por categorías '!Q106-1,"-")</f>
        <v>7.21000073247553E-2</v>
      </c>
    </row>
    <row r="94" spans="2:10" hidden="1" outlineLevel="1" x14ac:dyDescent="0.25">
      <c r="B94" s="58" t="s">
        <v>88</v>
      </c>
      <c r="C94" s="158">
        <f>IFERROR('tablas turistas por categorías '!C94/'tablas turistas por categorías '!C107-1,"-")</f>
        <v>-0.62409886714727092</v>
      </c>
      <c r="D94" s="158">
        <f>IFERROR('tablas turistas por categorías '!E94/'tablas turistas por categorías '!E107-1,"-")</f>
        <v>-2.1938321378082604E-2</v>
      </c>
      <c r="E94" s="158">
        <f>IFERROR('tablas turistas por categorías '!G94/'tablas turistas por categorías '!G107-1,"-")</f>
        <v>-0.13219846285978554</v>
      </c>
      <c r="F94" s="158">
        <f>IFERROR('tablas turistas por categorías '!I94/'tablas turistas por categorías '!I107-1,"-")</f>
        <v>-0.15261417365874985</v>
      </c>
      <c r="G94" s="158">
        <f>IFERROR('tablas turistas por categorías '!K94/'tablas turistas por categorías '!K107-1,"-")</f>
        <v>-4.7505668934240353E-2</v>
      </c>
      <c r="H94" s="117">
        <f>IFERROR('tablas turistas por categorías '!M94/'tablas turistas por categorías '!M107-1,"-")</f>
        <v>-0.12221711336230556</v>
      </c>
      <c r="I94" s="158">
        <f>IFERROR('tablas turistas por categorías '!O94/'tablas turistas por categorías '!O107-1,"-")</f>
        <v>-5.3627557893386357E-2</v>
      </c>
      <c r="J94" s="117">
        <f>IFERROR('tablas turistas por categorías '!Q94/'tablas turistas por categorías '!Q107-1,"-")</f>
        <v>-8.5439511302505378E-2</v>
      </c>
    </row>
    <row r="95" spans="2:10" hidden="1" outlineLevel="1" x14ac:dyDescent="0.25">
      <c r="B95" s="58" t="s">
        <v>89</v>
      </c>
      <c r="C95" s="158">
        <f>IFERROR('tablas turistas por categorías '!C95/'tablas turistas por categorías '!C108-1,"-")</f>
        <v>-2.9382957884427352E-3</v>
      </c>
      <c r="D95" s="158">
        <f>IFERROR('tablas turistas por categorías '!E95/'tablas turistas por categorías '!E108-1,"-")</f>
        <v>-4.7786241371102101E-2</v>
      </c>
      <c r="E95" s="158">
        <f>IFERROR('tablas turistas por categorías '!G95/'tablas turistas por categorías '!G108-1,"-")</f>
        <v>-0.10715403693804326</v>
      </c>
      <c r="F95" s="158">
        <f>IFERROR('tablas turistas por categorías '!I95/'tablas turistas por categorías '!I108-1,"-")</f>
        <v>-0.12235883968007644</v>
      </c>
      <c r="G95" s="158">
        <f>IFERROR('tablas turistas por categorías '!K95/'tablas turistas por categorías '!K108-1,"-")</f>
        <v>-4.3635456925570359E-2</v>
      </c>
      <c r="H95" s="117">
        <f>IFERROR('tablas turistas por categorías '!M95/'tablas turistas por categorías '!M108-1,"-")</f>
        <v>-8.855342521144316E-2</v>
      </c>
      <c r="I95" s="158">
        <f>IFERROR('tablas turistas por categorías '!O95/'tablas turistas por categorías '!O108-1,"-")</f>
        <v>-0.15995545925123389</v>
      </c>
      <c r="J95" s="117">
        <f>IFERROR('tablas turistas por categorías '!Q95/'tablas turistas por categorías '!Q108-1,"-")</f>
        <v>-0.12626977187822908</v>
      </c>
    </row>
    <row r="96" spans="2:10" hidden="1" outlineLevel="1" x14ac:dyDescent="0.25">
      <c r="B96" s="58" t="s">
        <v>90</v>
      </c>
      <c r="C96" s="158">
        <f>IFERROR('tablas turistas por categorías '!C96/'tablas turistas por categorías '!C109-1,"-")</f>
        <v>-0.29835718071012185</v>
      </c>
      <c r="D96" s="158">
        <f>IFERROR('tablas turistas por categorías '!E96/'tablas turistas por categorías '!E109-1,"-")</f>
        <v>-3.6245206702736343E-3</v>
      </c>
      <c r="E96" s="158">
        <f>IFERROR('tablas turistas por categorías '!G96/'tablas turistas por categorías '!G109-1,"-")</f>
        <v>-3.8745779519750667E-2</v>
      </c>
      <c r="F96" s="158">
        <f>IFERROR('tablas turistas por categorías '!I96/'tablas turistas por categorías '!I109-1,"-")</f>
        <v>-1.9943359666120153E-2</v>
      </c>
      <c r="G96" s="158">
        <f>IFERROR('tablas turistas por categorías '!K96/'tablas turistas por categorías '!K109-1,"-")</f>
        <v>-0.11035422343324253</v>
      </c>
      <c r="H96" s="117">
        <f>IFERROR('tablas turistas por categorías '!M96/'tablas turistas por categorías '!M109-1,"-")</f>
        <v>-3.5921424846310668E-2</v>
      </c>
      <c r="I96" s="158">
        <f>IFERROR('tablas turistas por categorías '!O96/'tablas turistas por categorías '!O109-1,"-")</f>
        <v>-4.0485530308637441E-2</v>
      </c>
      <c r="J96" s="117">
        <f>IFERROR('tablas turistas por categorías '!Q96/'tablas turistas por categorías '!Q109-1,"-")</f>
        <v>-3.8484720422881646E-2</v>
      </c>
    </row>
    <row r="97" spans="2:10" hidden="1" outlineLevel="1" x14ac:dyDescent="0.25">
      <c r="B97" s="58" t="s">
        <v>91</v>
      </c>
      <c r="C97" s="158">
        <f>IFERROR('tablas turistas por categorías '!C97/'tablas turistas por categorías '!C110-1,"-")</f>
        <v>-0.41486486486486485</v>
      </c>
      <c r="D97" s="158">
        <f>IFERROR('tablas turistas por categorías '!E97/'tablas turistas por categorías '!E110-1,"-")</f>
        <v>-9.5325440498026826E-2</v>
      </c>
      <c r="E97" s="158">
        <f>IFERROR('tablas turistas por categorías '!G97/'tablas turistas por categorías '!G110-1,"-")</f>
        <v>9.7548266783677118E-2</v>
      </c>
      <c r="F97" s="158">
        <f>IFERROR('tablas turistas por categorías '!I97/'tablas turistas por categorías '!I110-1,"-")</f>
        <v>8.2529106707421862E-2</v>
      </c>
      <c r="G97" s="158">
        <f>IFERROR('tablas turistas por categorías '!K97/'tablas turistas por categorías '!K110-1,"-")</f>
        <v>0.15707091329794465</v>
      </c>
      <c r="H97" s="117">
        <f>IFERROR('tablas turistas por categorías '!M97/'tablas turistas por categorías '!M110-1,"-")</f>
        <v>2.1954053812460961E-2</v>
      </c>
      <c r="I97" s="158">
        <f>IFERROR('tablas turistas por categorías '!O97/'tablas turistas por categorías '!O110-1,"-")</f>
        <v>-5.280252024700649E-2</v>
      </c>
      <c r="J97" s="117">
        <f>IFERROR('tablas turistas por categorías '!Q97/'tablas turistas por categorías '!Q110-1,"-")</f>
        <v>-2.0051067562698699E-2</v>
      </c>
    </row>
    <row r="98" spans="2:10" hidden="1" outlineLevel="1" x14ac:dyDescent="0.25">
      <c r="B98" s="58" t="s">
        <v>92</v>
      </c>
      <c r="C98" s="158">
        <f>IFERROR('tablas turistas por categorías '!C98/'tablas turistas por categorías '!C111-1,"-")</f>
        <v>-0.17079889807162529</v>
      </c>
      <c r="D98" s="158">
        <f>IFERROR('tablas turistas por categorías '!E98/'tablas turistas por categorías '!E111-1,"-")</f>
        <v>-7.4114129397544359E-2</v>
      </c>
      <c r="E98" s="158">
        <f>IFERROR('tablas turistas por categorías '!G98/'tablas turistas por categorías '!G111-1,"-")</f>
        <v>4.440056417489413E-2</v>
      </c>
      <c r="F98" s="158">
        <f>IFERROR('tablas turistas por categorías '!I98/'tablas turistas por categorías '!I111-1,"-")</f>
        <v>4.6667832779429874E-2</v>
      </c>
      <c r="G98" s="158">
        <f>IFERROR('tablas turistas por categorías '!K98/'tablas turistas por categorías '!K111-1,"-")</f>
        <v>3.4959941733430533E-2</v>
      </c>
      <c r="H98" s="117">
        <f>IFERROR('tablas turistas por categorías '!M98/'tablas turistas por categorías '!M111-1,"-")</f>
        <v>4.2672892188755362E-3</v>
      </c>
      <c r="I98" s="158">
        <f>IFERROR('tablas turistas por categorías '!O98/'tablas turistas por categorías '!O111-1,"-")</f>
        <v>-5.1447926030563806E-2</v>
      </c>
      <c r="J98" s="117">
        <f>IFERROR('tablas turistas por categorías '!Q98/'tablas turistas por categorías '!Q111-1,"-")</f>
        <v>-2.6031391308902307E-2</v>
      </c>
    </row>
    <row r="99" spans="2:10" hidden="1" outlineLevel="1" x14ac:dyDescent="0.25">
      <c r="B99" s="58" t="s">
        <v>93</v>
      </c>
      <c r="C99" s="158">
        <f>IFERROR('tablas turistas por categorías '!C99/'tablas turistas por categorías '!C112-1,"-")</f>
        <v>-0.22425409047160727</v>
      </c>
      <c r="D99" s="158">
        <f>IFERROR('tablas turistas por categorías '!E99/'tablas turistas por categorías '!E112-1,"-")</f>
        <v>-7.8041479580927997E-2</v>
      </c>
      <c r="E99" s="158">
        <f>IFERROR('tablas turistas por categorías '!G99/'tablas turistas por categorías '!G112-1,"-")</f>
        <v>-8.4629356340106709E-2</v>
      </c>
      <c r="F99" s="158">
        <f>IFERROR('tablas turistas por categorías '!I99/'tablas turistas por categorías '!I112-1,"-")</f>
        <v>-7.6914825144818733E-2</v>
      </c>
      <c r="G99" s="158">
        <f>IFERROR('tablas turistas por categorías '!K99/'tablas turistas por categorías '!K112-1,"-")</f>
        <v>-0.11430536451169193</v>
      </c>
      <c r="H99" s="117">
        <f>IFERROR('tablas turistas por categorías '!M99/'tablas turistas por categorías '!M112-1,"-")</f>
        <v>-8.5675664930624618E-2</v>
      </c>
      <c r="I99" s="158">
        <f>IFERROR('tablas turistas por categorías '!O99/'tablas turistas por categorías '!O112-1,"-")</f>
        <v>-2.3216523026690417E-2</v>
      </c>
      <c r="J99" s="117">
        <f>IFERROR('tablas turistas por categorías '!Q99/'tablas turistas por categorías '!Q112-1,"-")</f>
        <v>-5.3726792511458066E-2</v>
      </c>
    </row>
    <row r="100" spans="2:10" hidden="1" outlineLevel="1" x14ac:dyDescent="0.25">
      <c r="B100" s="58" t="s">
        <v>94</v>
      </c>
      <c r="C100" s="158">
        <f>IFERROR('tablas turistas por categorías '!C100/'tablas turistas por categorías '!C113-1,"-")</f>
        <v>-0.20552677029360966</v>
      </c>
      <c r="D100" s="158">
        <f>IFERROR('tablas turistas por categorías '!E100/'tablas turistas por categorías '!E113-1,"-")</f>
        <v>-0.17793279078779822</v>
      </c>
      <c r="E100" s="158">
        <f>IFERROR('tablas turistas por categorías '!G100/'tablas turistas por categorías '!G113-1,"-")</f>
        <v>-0.10862314219845981</v>
      </c>
      <c r="F100" s="158">
        <f>IFERROR('tablas turistas por categorías '!I100/'tablas turistas por categorías '!I113-1,"-")</f>
        <v>-7.9920416284052664E-2</v>
      </c>
      <c r="G100" s="158">
        <f>IFERROR('tablas turistas por categorías '!K100/'tablas turistas por categorías '!K113-1,"-")</f>
        <v>-0.2243336623889437</v>
      </c>
      <c r="H100" s="117">
        <f>IFERROR('tablas turistas por categorías '!M100/'tablas turistas por categorías '!M113-1,"-")</f>
        <v>-0.1320698649585631</v>
      </c>
      <c r="I100" s="158">
        <f>IFERROR('tablas turistas por categorías '!O100/'tablas turistas por categorías '!O113-1,"-")</f>
        <v>-0.14862782659392826</v>
      </c>
      <c r="J100" s="117">
        <f>IFERROR('tablas turistas por categorías '!Q100/'tablas turistas por categorías '!Q113-1,"-")</f>
        <v>-0.14106460150965594</v>
      </c>
    </row>
    <row r="101" spans="2:10" hidden="1" outlineLevel="1" x14ac:dyDescent="0.25">
      <c r="B101" s="58" t="s">
        <v>95</v>
      </c>
      <c r="C101" s="158">
        <f>IFERROR('tablas turistas por categorías '!C101/'tablas turistas por categorías '!C114-1,"-")</f>
        <v>6.4465408805031377E-2</v>
      </c>
      <c r="D101" s="158">
        <f>IFERROR('tablas turistas por categorías '!E101/'tablas turistas por categorías '!E114-1,"-")</f>
        <v>4.7796689204941956E-3</v>
      </c>
      <c r="E101" s="158">
        <f>IFERROR('tablas turistas por categorías '!G101/'tablas turistas por categorías '!G114-1,"-")</f>
        <v>0.10314723000646686</v>
      </c>
      <c r="F101" s="158">
        <f>IFERROR('tablas turistas por categorías '!I101/'tablas turistas por categorías '!I114-1,"-")</f>
        <v>9.0512689490717113E-2</v>
      </c>
      <c r="G101" s="158">
        <f>IFERROR('tablas turistas por categorías '!K101/'tablas turistas por categorías '!K114-1,"-")</f>
        <v>0.150960422843883</v>
      </c>
      <c r="H101" s="117">
        <f>IFERROR('tablas turistas por categorías '!M101/'tablas turistas por categorías '!M114-1,"-")</f>
        <v>7.1792224437482233E-2</v>
      </c>
      <c r="I101" s="158">
        <f>IFERROR('tablas turistas por categorías '!O101/'tablas turistas por categorías '!O114-1,"-")</f>
        <v>-9.3567102974595473E-3</v>
      </c>
      <c r="J101" s="117">
        <f>IFERROR('tablas turistas por categorías '!Q101/'tablas turistas por categorías '!Q114-1,"-")</f>
        <v>2.4425127646487743E-2</v>
      </c>
    </row>
    <row r="102" spans="2:10" hidden="1" outlineLevel="1" x14ac:dyDescent="0.25">
      <c r="B102" s="58" t="s">
        <v>96</v>
      </c>
      <c r="C102" s="158">
        <f>IFERROR('tablas turistas por categorías '!C102/'tablas turistas por categorías '!C115-1,"-")</f>
        <v>-9.4146047073023542E-2</v>
      </c>
      <c r="D102" s="158">
        <f>IFERROR('tablas turistas por categorías '!E102/'tablas turistas por categorías '!E115-1,"-")</f>
        <v>-5.6471206251230699E-3</v>
      </c>
      <c r="E102" s="158">
        <f>IFERROR('tablas turistas por categorías '!G102/'tablas turistas por categorías '!G115-1,"-")</f>
        <v>9.4365973654975344E-2</v>
      </c>
      <c r="F102" s="158">
        <f>IFERROR('tablas turistas por categorías '!I102/'tablas turistas por categorías '!I115-1,"-")</f>
        <v>6.7702110712863472E-2</v>
      </c>
      <c r="G102" s="158">
        <f>IFERROR('tablas turistas por categorías '!K102/'tablas turistas por categorías '!K115-1,"-")</f>
        <v>0.19906176700547307</v>
      </c>
      <c r="H102" s="117">
        <f>IFERROR('tablas turistas por categorías '!M102/'tablas turistas por categorías '!M115-1,"-")</f>
        <v>5.6436114153458394E-2</v>
      </c>
      <c r="I102" s="158">
        <f>IFERROR('tablas turistas por categorías '!O102/'tablas turistas por categorías '!O115-1,"-")</f>
        <v>4.3263638684785333E-2</v>
      </c>
      <c r="J102" s="117">
        <f>IFERROR('tablas turistas por categorías '!Q102/'tablas turistas por categorías '!Q115-1,"-")</f>
        <v>4.8625188200758673E-2</v>
      </c>
    </row>
    <row r="103" spans="2:10" hidden="1" outlineLevel="1" x14ac:dyDescent="0.25">
      <c r="B103" s="58" t="s">
        <v>97</v>
      </c>
      <c r="C103" s="158">
        <f>IFERROR('tablas turistas por categorías '!C103/'tablas turistas por categorías '!C116-1,"-")</f>
        <v>-0.17580213903743314</v>
      </c>
      <c r="D103" s="158">
        <f>IFERROR('tablas turistas por categorías '!E103/'tablas turistas por categorías '!E116-1,"-")</f>
        <v>-8.1017113727394063E-2</v>
      </c>
      <c r="E103" s="158">
        <f>IFERROR('tablas turistas por categorías '!G103/'tablas turistas por categorías '!G116-1,"-")</f>
        <v>9.2482220494658929E-2</v>
      </c>
      <c r="F103" s="158">
        <f>IFERROR('tablas turistas por categorías '!I103/'tablas turistas por categorías '!I116-1,"-")</f>
        <v>7.6353691886964503E-2</v>
      </c>
      <c r="G103" s="158">
        <f>IFERROR('tablas turistas por categorías '!K103/'tablas turistas por categorías '!K116-1,"-")</f>
        <v>0.15302491103202853</v>
      </c>
      <c r="H103" s="117">
        <f>IFERROR('tablas turistas por categorías '!M103/'tablas turistas por categorías '!M116-1,"-")</f>
        <v>3.0623280523669472E-2</v>
      </c>
      <c r="I103" s="158">
        <f>IFERROR('tablas turistas por categorías '!O103/'tablas turistas por categorías '!O116-1,"-")</f>
        <v>-0.13491806043934651</v>
      </c>
      <c r="J103" s="117">
        <f>IFERROR('tablas turistas por categorías '!Q103/'tablas turistas por categorías '!Q116-1,"-")</f>
        <v>-6.7686901844745462E-2</v>
      </c>
    </row>
    <row r="104" spans="2:10" collapsed="1" x14ac:dyDescent="0.25">
      <c r="B104" s="160">
        <v>2007</v>
      </c>
      <c r="C104" s="127">
        <f>IFERROR('tablas turistas por categorías '!C104/'tablas turistas por categorías '!C117-1,"-")</f>
        <v>-0.32607900512070231</v>
      </c>
      <c r="D104" s="127">
        <f>IFERROR('tablas turistas por categorías '!E104/'tablas turistas por categorías '!E117-1,"-")</f>
        <v>-3.817376162350139E-2</v>
      </c>
      <c r="E104" s="127">
        <f>IFERROR('tablas turistas por categorías '!G104/'tablas turistas por categorías '!G117-1,"-")</f>
        <v>-1.8932355747501628E-2</v>
      </c>
      <c r="F104" s="127">
        <f>IFERROR('tablas turistas por categorías '!I104/'tablas turistas por categorías '!I117-1,"-")</f>
        <v>-2.5417025876814825E-2</v>
      </c>
      <c r="G104" s="127">
        <f>IFERROR('tablas turistas por categorías '!K104/'tablas turistas por categorías '!K117-1,"-")</f>
        <v>6.6512622281729161E-3</v>
      </c>
      <c r="H104" s="127">
        <f>IFERROR('tablas turistas por categorías '!M104/'tablas turistas por categorías '!M117-1,"-")</f>
        <v>-3.4469862061654033E-2</v>
      </c>
      <c r="I104" s="127">
        <f>IFERROR('tablas turistas por categorías '!O104/'tablas turistas por categorías '!O117-1,"-")</f>
        <v>-3.9876534963596777E-2</v>
      </c>
      <c r="J104" s="127">
        <f>IFERROR('tablas turistas por categorías '!Q104/'tablas turistas por categorías '!Q117-1,"-")</f>
        <v>-3.7480513904377344E-2</v>
      </c>
    </row>
    <row r="105" spans="2:10" ht="15" customHeight="1" x14ac:dyDescent="0.25">
      <c r="B105" s="389" t="s">
        <v>79</v>
      </c>
      <c r="C105" s="389"/>
      <c r="D105" s="389"/>
      <c r="E105" s="389"/>
      <c r="F105" s="389"/>
      <c r="G105" s="389"/>
      <c r="H105" s="389"/>
      <c r="I105" s="389"/>
      <c r="J105" s="389"/>
    </row>
  </sheetData>
  <mergeCells count="2">
    <mergeCell ref="B5:J5"/>
    <mergeCell ref="B105:J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L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74" t="s">
        <v>182</v>
      </c>
      <c r="C5" s="374"/>
      <c r="D5" s="374"/>
      <c r="E5" s="374"/>
      <c r="F5" s="374"/>
      <c r="G5" s="374"/>
      <c r="H5" s="374"/>
      <c r="I5" s="374"/>
      <c r="J5" s="374"/>
    </row>
    <row r="6" spans="2:10" ht="18" customHeight="1" x14ac:dyDescent="0.25">
      <c r="B6" s="390">
        <v>2013</v>
      </c>
      <c r="C6" s="390"/>
      <c r="D6" s="390"/>
      <c r="E6" s="390"/>
      <c r="F6" s="390"/>
      <c r="G6" s="390"/>
      <c r="H6" s="390"/>
      <c r="I6" s="390"/>
      <c r="J6" s="390"/>
    </row>
    <row r="7" spans="2:10" ht="15" customHeight="1" x14ac:dyDescent="0.25">
      <c r="B7" s="163" t="s">
        <v>183</v>
      </c>
      <c r="C7" s="131" t="s">
        <v>184</v>
      </c>
      <c r="D7" s="131" t="s">
        <v>178</v>
      </c>
      <c r="E7" s="131" t="s">
        <v>179</v>
      </c>
      <c r="F7" s="131" t="s">
        <v>180</v>
      </c>
      <c r="G7" s="131" t="s">
        <v>181</v>
      </c>
      <c r="H7" s="164" t="s">
        <v>81</v>
      </c>
      <c r="I7" s="162" t="s">
        <v>82</v>
      </c>
      <c r="J7" s="164" t="s">
        <v>83</v>
      </c>
    </row>
    <row r="8" spans="2:10" ht="15" customHeight="1" x14ac:dyDescent="0.25">
      <c r="B8" s="165" t="s">
        <v>106</v>
      </c>
      <c r="C8" s="116">
        <v>1455</v>
      </c>
      <c r="D8" s="116">
        <v>15479</v>
      </c>
      <c r="E8" s="116">
        <v>36604</v>
      </c>
      <c r="F8" s="116">
        <v>29137</v>
      </c>
      <c r="G8" s="116">
        <v>7467</v>
      </c>
      <c r="H8" s="128">
        <v>53538</v>
      </c>
      <c r="I8" s="116">
        <v>55239</v>
      </c>
      <c r="J8" s="128">
        <v>108777</v>
      </c>
    </row>
    <row r="9" spans="2:10" ht="15" customHeight="1" x14ac:dyDescent="0.25">
      <c r="B9" s="165" t="s">
        <v>107</v>
      </c>
      <c r="C9" s="116">
        <v>1434</v>
      </c>
      <c r="D9" s="116">
        <v>14745</v>
      </c>
      <c r="E9" s="116">
        <v>34672</v>
      </c>
      <c r="F9" s="116">
        <v>26910</v>
      </c>
      <c r="G9" s="116">
        <v>7762</v>
      </c>
      <c r="H9" s="128">
        <v>50851</v>
      </c>
      <c r="I9" s="116">
        <v>55541</v>
      </c>
      <c r="J9" s="128">
        <v>106392</v>
      </c>
    </row>
    <row r="10" spans="2:10" ht="15" customHeight="1" x14ac:dyDescent="0.25">
      <c r="B10" s="165" t="s">
        <v>108</v>
      </c>
      <c r="C10" s="116">
        <v>1877</v>
      </c>
      <c r="D10" s="116">
        <v>18671</v>
      </c>
      <c r="E10" s="116">
        <v>44178</v>
      </c>
      <c r="F10" s="116">
        <v>35427</v>
      </c>
      <c r="G10" s="116">
        <v>8751</v>
      </c>
      <c r="H10" s="128">
        <v>64726</v>
      </c>
      <c r="I10" s="116">
        <v>70005</v>
      </c>
      <c r="J10" s="128">
        <v>134731</v>
      </c>
    </row>
    <row r="11" spans="2:10" ht="15" customHeight="1" x14ac:dyDescent="0.25">
      <c r="B11" s="165" t="s">
        <v>109</v>
      </c>
      <c r="C11" s="116">
        <v>1293</v>
      </c>
      <c r="D11" s="116">
        <v>15719</v>
      </c>
      <c r="E11" s="116">
        <v>38444</v>
      </c>
      <c r="F11" s="116">
        <v>30290</v>
      </c>
      <c r="G11" s="116">
        <v>8154</v>
      </c>
      <c r="H11" s="128">
        <v>55456</v>
      </c>
      <c r="I11" s="116">
        <v>54857</v>
      </c>
      <c r="J11" s="128">
        <v>110313</v>
      </c>
    </row>
    <row r="12" spans="2:10" ht="15" customHeight="1" x14ac:dyDescent="0.25">
      <c r="B12" s="165" t="s">
        <v>110</v>
      </c>
      <c r="C12" s="116">
        <v>1327</v>
      </c>
      <c r="D12" s="116">
        <v>14636</v>
      </c>
      <c r="E12" s="116">
        <v>39180</v>
      </c>
      <c r="F12" s="116">
        <v>32267</v>
      </c>
      <c r="G12" s="116">
        <v>6913</v>
      </c>
      <c r="H12" s="128">
        <v>55143</v>
      </c>
      <c r="I12" s="116">
        <v>50796</v>
      </c>
      <c r="J12" s="128">
        <v>105939</v>
      </c>
    </row>
    <row r="13" spans="2:10" ht="15" customHeight="1" x14ac:dyDescent="0.25">
      <c r="B13" s="165" t="s">
        <v>111</v>
      </c>
      <c r="C13" s="116">
        <v>1367</v>
      </c>
      <c r="D13" s="116">
        <v>16538</v>
      </c>
      <c r="E13" s="116">
        <v>38169</v>
      </c>
      <c r="F13" s="116">
        <v>31364</v>
      </c>
      <c r="G13" s="116">
        <v>6805</v>
      </c>
      <c r="H13" s="128">
        <v>56074</v>
      </c>
      <c r="I13" s="116">
        <v>54134</v>
      </c>
      <c r="J13" s="128">
        <v>110208</v>
      </c>
    </row>
    <row r="14" spans="2:10" ht="15" customHeight="1" x14ac:dyDescent="0.25">
      <c r="B14" s="165" t="s">
        <v>112</v>
      </c>
      <c r="C14" s="116">
        <v>1494</v>
      </c>
      <c r="D14" s="116">
        <v>18166</v>
      </c>
      <c r="E14" s="116">
        <v>43335</v>
      </c>
      <c r="F14" s="116">
        <v>38129</v>
      </c>
      <c r="G14" s="116">
        <v>5206</v>
      </c>
      <c r="H14" s="128">
        <v>62995</v>
      </c>
      <c r="I14" s="116">
        <v>63196</v>
      </c>
      <c r="J14" s="128">
        <v>126191</v>
      </c>
    </row>
    <row r="15" spans="2:10" ht="15" customHeight="1" x14ac:dyDescent="0.25">
      <c r="B15" s="165" t="s">
        <v>113</v>
      </c>
      <c r="C15" s="116">
        <v>1612</v>
      </c>
      <c r="D15" s="116">
        <v>17520</v>
      </c>
      <c r="E15" s="116">
        <v>45689</v>
      </c>
      <c r="F15" s="116">
        <v>40649</v>
      </c>
      <c r="G15" s="116">
        <v>5040</v>
      </c>
      <c r="H15" s="128">
        <v>64821</v>
      </c>
      <c r="I15" s="116">
        <v>69735</v>
      </c>
      <c r="J15" s="128">
        <v>134556</v>
      </c>
    </row>
    <row r="16" spans="2:10" ht="15" customHeight="1" x14ac:dyDescent="0.25">
      <c r="B16" s="165" t="s">
        <v>114</v>
      </c>
      <c r="C16" s="116">
        <v>945</v>
      </c>
      <c r="D16" s="116">
        <v>15279</v>
      </c>
      <c r="E16" s="116">
        <v>39148</v>
      </c>
      <c r="F16" s="116">
        <v>34238</v>
      </c>
      <c r="G16" s="116">
        <v>4910</v>
      </c>
      <c r="H16" s="128">
        <v>55372</v>
      </c>
      <c r="I16" s="116">
        <v>58266</v>
      </c>
      <c r="J16" s="128">
        <v>113638</v>
      </c>
    </row>
    <row r="17" spans="2:12" ht="15" customHeight="1" x14ac:dyDescent="0.25">
      <c r="B17" s="165" t="s">
        <v>115</v>
      </c>
      <c r="C17" s="116">
        <v>1520</v>
      </c>
      <c r="D17" s="116">
        <v>18561</v>
      </c>
      <c r="E17" s="116">
        <v>40035</v>
      </c>
      <c r="F17" s="116">
        <v>38821</v>
      </c>
      <c r="G17" s="116">
        <v>1214</v>
      </c>
      <c r="H17" s="128">
        <v>60116</v>
      </c>
      <c r="I17" s="116">
        <v>63232</v>
      </c>
      <c r="J17" s="128">
        <v>123348</v>
      </c>
    </row>
    <row r="18" spans="2:12" ht="15" customHeight="1" x14ac:dyDescent="0.25">
      <c r="B18" s="165" t="s">
        <v>116</v>
      </c>
      <c r="C18" s="116">
        <v>1956</v>
      </c>
      <c r="D18" s="116">
        <v>16520</v>
      </c>
      <c r="E18" s="116">
        <v>42552</v>
      </c>
      <c r="F18" s="116">
        <v>37174</v>
      </c>
      <c r="G18" s="116">
        <v>5378</v>
      </c>
      <c r="H18" s="128">
        <v>61028</v>
      </c>
      <c r="I18" s="116">
        <v>62833</v>
      </c>
      <c r="J18" s="128">
        <v>123861</v>
      </c>
    </row>
    <row r="19" spans="2:12" ht="15" customHeight="1" x14ac:dyDescent="0.25">
      <c r="B19" s="165" t="s">
        <v>117</v>
      </c>
      <c r="C19" s="116">
        <v>1695</v>
      </c>
      <c r="D19" s="116">
        <v>15025</v>
      </c>
      <c r="E19" s="116">
        <v>39754</v>
      </c>
      <c r="F19" s="116">
        <v>34807</v>
      </c>
      <c r="G19" s="116">
        <v>4947</v>
      </c>
      <c r="H19" s="128">
        <v>56474</v>
      </c>
      <c r="I19" s="116">
        <v>65785</v>
      </c>
      <c r="J19" s="128">
        <v>122259</v>
      </c>
    </row>
    <row r="20" spans="2:12" ht="15" customHeight="1" x14ac:dyDescent="0.25">
      <c r="B20" s="159" t="s">
        <v>150</v>
      </c>
      <c r="C20" s="145">
        <v>17975</v>
      </c>
      <c r="D20" s="145">
        <v>196859</v>
      </c>
      <c r="E20" s="145">
        <v>481760</v>
      </c>
      <c r="F20" s="145">
        <v>409213</v>
      </c>
      <c r="G20" s="145">
        <v>72547</v>
      </c>
      <c r="H20" s="145">
        <v>696594</v>
      </c>
      <c r="I20" s="145">
        <v>723619</v>
      </c>
      <c r="J20" s="145">
        <v>1420213</v>
      </c>
    </row>
    <row r="21" spans="2:12" ht="15" customHeight="1" x14ac:dyDescent="0.25">
      <c r="B21" s="378" t="s">
        <v>79</v>
      </c>
      <c r="C21" s="378"/>
      <c r="D21" s="378"/>
      <c r="E21" s="378"/>
      <c r="F21" s="378"/>
      <c r="G21" s="378"/>
      <c r="H21" s="378"/>
      <c r="I21" s="378"/>
      <c r="J21" s="378"/>
    </row>
    <row r="22" spans="2:12" ht="24.75" customHeight="1" x14ac:dyDescent="0.25">
      <c r="L22" s="76" t="s">
        <v>98</v>
      </c>
    </row>
    <row r="25" spans="2:12" ht="18" customHeight="1" x14ac:dyDescent="0.25">
      <c r="B25" s="374" t="s">
        <v>182</v>
      </c>
      <c r="C25" s="374"/>
      <c r="D25" s="374"/>
      <c r="E25" s="374"/>
      <c r="F25" s="374"/>
      <c r="G25" s="374"/>
      <c r="H25" s="374"/>
      <c r="I25" s="374"/>
      <c r="J25" s="374"/>
    </row>
    <row r="26" spans="2:12" ht="18" customHeight="1" x14ac:dyDescent="0.25">
      <c r="B26" s="390">
        <v>2014</v>
      </c>
      <c r="C26" s="390"/>
      <c r="D26" s="390"/>
      <c r="E26" s="390"/>
      <c r="F26" s="390"/>
      <c r="G26" s="390"/>
      <c r="H26" s="390"/>
      <c r="I26" s="390"/>
      <c r="J26" s="390"/>
    </row>
    <row r="27" spans="2:12" ht="15" customHeight="1" x14ac:dyDescent="0.25">
      <c r="B27" s="163" t="s">
        <v>183</v>
      </c>
      <c r="C27" s="131" t="s">
        <v>184</v>
      </c>
      <c r="D27" s="131" t="s">
        <v>178</v>
      </c>
      <c r="E27" s="131" t="s">
        <v>179</v>
      </c>
      <c r="F27" s="131" t="s">
        <v>180</v>
      </c>
      <c r="G27" s="131" t="s">
        <v>181</v>
      </c>
      <c r="H27" s="164" t="s">
        <v>81</v>
      </c>
      <c r="I27" s="162" t="s">
        <v>82</v>
      </c>
      <c r="J27" s="164" t="s">
        <v>83</v>
      </c>
    </row>
    <row r="28" spans="2:12" ht="15" customHeight="1" x14ac:dyDescent="0.25">
      <c r="B28" s="165" t="s">
        <v>106</v>
      </c>
      <c r="C28" s="116">
        <v>1580</v>
      </c>
      <c r="D28" s="116">
        <v>14755</v>
      </c>
      <c r="E28" s="116">
        <v>37987</v>
      </c>
      <c r="F28" s="116">
        <v>32874</v>
      </c>
      <c r="G28" s="116">
        <v>5113</v>
      </c>
      <c r="H28" s="128">
        <v>54322</v>
      </c>
      <c r="I28" s="116">
        <v>57936</v>
      </c>
      <c r="J28" s="128">
        <v>112258</v>
      </c>
    </row>
    <row r="29" spans="2:12" ht="15" customHeight="1" x14ac:dyDescent="0.25">
      <c r="B29" s="165" t="s">
        <v>107</v>
      </c>
      <c r="C29" s="116">
        <v>1571</v>
      </c>
      <c r="D29" s="116">
        <v>14372</v>
      </c>
      <c r="E29" s="116">
        <v>41204</v>
      </c>
      <c r="F29" s="116">
        <v>32872</v>
      </c>
      <c r="G29" s="116">
        <v>8332</v>
      </c>
      <c r="H29" s="128">
        <v>57147</v>
      </c>
      <c r="I29" s="116">
        <v>57826</v>
      </c>
      <c r="J29" s="128">
        <v>114973</v>
      </c>
    </row>
    <row r="30" spans="2:12" ht="15" customHeight="1" x14ac:dyDescent="0.25">
      <c r="B30" s="165" t="s">
        <v>108</v>
      </c>
      <c r="C30" s="116">
        <v>1932</v>
      </c>
      <c r="D30" s="116">
        <v>16891</v>
      </c>
      <c r="E30" s="116">
        <v>44568</v>
      </c>
      <c r="F30" s="116">
        <v>37340</v>
      </c>
      <c r="G30" s="116">
        <v>7228</v>
      </c>
      <c r="H30" s="128">
        <v>63391</v>
      </c>
      <c r="I30" s="116">
        <v>64894</v>
      </c>
      <c r="J30" s="128">
        <v>128285</v>
      </c>
    </row>
    <row r="31" spans="2:12" ht="15" customHeight="1" x14ac:dyDescent="0.25">
      <c r="B31" s="165" t="s">
        <v>109</v>
      </c>
      <c r="C31" s="116">
        <v>1853</v>
      </c>
      <c r="D31" s="116">
        <v>20358</v>
      </c>
      <c r="E31" s="116">
        <v>45223</v>
      </c>
      <c r="F31" s="116">
        <v>38467</v>
      </c>
      <c r="G31" s="116">
        <v>6756</v>
      </c>
      <c r="H31" s="128">
        <v>67434</v>
      </c>
      <c r="I31" s="116">
        <v>63956</v>
      </c>
      <c r="J31" s="128">
        <v>131390</v>
      </c>
    </row>
    <row r="32" spans="2:12" ht="15" customHeight="1" x14ac:dyDescent="0.25">
      <c r="B32" s="165" t="s">
        <v>110</v>
      </c>
      <c r="C32" s="116">
        <v>1721</v>
      </c>
      <c r="D32" s="116">
        <v>15945</v>
      </c>
      <c r="E32" s="116">
        <v>40596</v>
      </c>
      <c r="F32" s="116">
        <v>36053</v>
      </c>
      <c r="G32" s="116">
        <v>4543</v>
      </c>
      <c r="H32" s="128">
        <v>58262</v>
      </c>
      <c r="I32" s="116">
        <v>53136</v>
      </c>
      <c r="J32" s="128">
        <v>111398</v>
      </c>
    </row>
    <row r="33" spans="2:10" ht="15" customHeight="1" x14ac:dyDescent="0.25">
      <c r="B33" s="165" t="s">
        <v>111</v>
      </c>
      <c r="C33" s="116">
        <v>1303</v>
      </c>
      <c r="D33" s="116">
        <v>17402</v>
      </c>
      <c r="E33" s="116">
        <v>40244</v>
      </c>
      <c r="F33" s="116">
        <v>35752</v>
      </c>
      <c r="G33" s="116">
        <v>4492</v>
      </c>
      <c r="H33" s="128">
        <v>58949</v>
      </c>
      <c r="I33" s="116">
        <v>54865</v>
      </c>
      <c r="J33" s="128">
        <v>113814</v>
      </c>
    </row>
    <row r="34" spans="2:10" ht="15" customHeight="1" x14ac:dyDescent="0.25">
      <c r="B34" s="165" t="s">
        <v>112</v>
      </c>
      <c r="C34" s="116"/>
      <c r="D34" s="116"/>
      <c r="E34" s="116"/>
      <c r="F34" s="116"/>
      <c r="G34" s="116"/>
      <c r="H34" s="128"/>
      <c r="I34" s="116"/>
      <c r="J34" s="128"/>
    </row>
    <row r="35" spans="2:10" ht="15" customHeight="1" x14ac:dyDescent="0.25">
      <c r="B35" s="165" t="s">
        <v>113</v>
      </c>
      <c r="C35" s="116"/>
      <c r="D35" s="116"/>
      <c r="E35" s="116"/>
      <c r="F35" s="116"/>
      <c r="G35" s="116"/>
      <c r="H35" s="128"/>
      <c r="I35" s="116"/>
      <c r="J35" s="128"/>
    </row>
    <row r="36" spans="2:10" ht="15" customHeight="1" x14ac:dyDescent="0.25">
      <c r="B36" s="165" t="s">
        <v>114</v>
      </c>
      <c r="C36" s="116"/>
      <c r="D36" s="116"/>
      <c r="E36" s="116"/>
      <c r="F36" s="116"/>
      <c r="G36" s="116"/>
      <c r="H36" s="128"/>
      <c r="I36" s="116"/>
      <c r="J36" s="128"/>
    </row>
    <row r="37" spans="2:10" ht="15" customHeight="1" x14ac:dyDescent="0.25">
      <c r="B37" s="165" t="s">
        <v>115</v>
      </c>
      <c r="C37" s="116"/>
      <c r="D37" s="116"/>
      <c r="E37" s="116"/>
      <c r="F37" s="116"/>
      <c r="G37" s="116"/>
      <c r="H37" s="128"/>
      <c r="I37" s="116"/>
      <c r="J37" s="128"/>
    </row>
    <row r="38" spans="2:10" ht="15" customHeight="1" x14ac:dyDescent="0.25">
      <c r="B38" s="165" t="s">
        <v>116</v>
      </c>
      <c r="C38" s="116"/>
      <c r="D38" s="116"/>
      <c r="E38" s="116"/>
      <c r="F38" s="116"/>
      <c r="G38" s="116"/>
      <c r="H38" s="128"/>
      <c r="I38" s="116"/>
      <c r="J38" s="128"/>
    </row>
    <row r="39" spans="2:10" ht="15" customHeight="1" x14ac:dyDescent="0.25">
      <c r="B39" s="165" t="s">
        <v>117</v>
      </c>
      <c r="C39" s="116"/>
      <c r="D39" s="116"/>
      <c r="E39" s="116"/>
      <c r="F39" s="116"/>
      <c r="G39" s="116"/>
      <c r="H39" s="128"/>
      <c r="I39" s="116"/>
      <c r="J39" s="128"/>
    </row>
    <row r="40" spans="2:10" ht="15" customHeight="1" x14ac:dyDescent="0.25">
      <c r="B40" s="159" t="s">
        <v>150</v>
      </c>
      <c r="C40" s="145">
        <v>9960</v>
      </c>
      <c r="D40" s="145">
        <v>99723</v>
      </c>
      <c r="E40" s="145">
        <v>249822</v>
      </c>
      <c r="F40" s="145">
        <v>213358</v>
      </c>
      <c r="G40" s="145">
        <v>36464</v>
      </c>
      <c r="H40" s="145">
        <v>359505</v>
      </c>
      <c r="I40" s="145">
        <v>352613</v>
      </c>
      <c r="J40" s="145">
        <v>712118</v>
      </c>
    </row>
    <row r="41" spans="2:10" ht="15" customHeight="1" x14ac:dyDescent="0.25">
      <c r="B41" s="378" t="s">
        <v>79</v>
      </c>
      <c r="C41" s="378"/>
      <c r="D41" s="378"/>
      <c r="E41" s="378"/>
      <c r="F41" s="378"/>
      <c r="G41" s="378"/>
      <c r="H41" s="378"/>
      <c r="I41" s="378"/>
      <c r="J41" s="378"/>
    </row>
  </sheetData>
  <mergeCells count="6">
    <mergeCell ref="B41:J41"/>
    <mergeCell ref="B5:J5"/>
    <mergeCell ref="B6:J6"/>
    <mergeCell ref="B21:J21"/>
    <mergeCell ref="B25:J25"/>
    <mergeCell ref="B26:J26"/>
  </mergeCells>
  <hyperlinks>
    <hyperlink ref="L22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O292"/>
  <sheetViews>
    <sheetView showGridLines="0" showRowColHeaders="0" zoomScaleNormal="100" workbookViewId="0">
      <selection activeCell="R28" sqref="R28"/>
    </sheetView>
  </sheetViews>
  <sheetFormatPr baseColWidth="10" defaultRowHeight="15" x14ac:dyDescent="0.25"/>
  <cols>
    <col min="1" max="1" width="15.7109375" style="77" customWidth="1"/>
    <col min="2" max="2" width="10.7109375" style="77" customWidth="1"/>
    <col min="3" max="7" width="10.5703125" style="77" customWidth="1"/>
    <col min="8" max="16384" width="11.42578125" style="77"/>
  </cols>
  <sheetData>
    <row r="1" spans="2:15" ht="15" customHeight="1" x14ac:dyDescent="0.25"/>
    <row r="2" spans="2:15" ht="15" customHeight="1" x14ac:dyDescent="0.25"/>
    <row r="3" spans="2:15" ht="15" customHeight="1" x14ac:dyDescent="0.25">
      <c r="G3" s="166"/>
    </row>
    <row r="4" spans="2:15" ht="15" customHeight="1" x14ac:dyDescent="0.25"/>
    <row r="5" spans="2:15" ht="23.25" x14ac:dyDescent="0.25">
      <c r="B5" s="393" t="s">
        <v>185</v>
      </c>
      <c r="C5" s="393"/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3"/>
      <c r="O5" s="393"/>
    </row>
    <row r="7" spans="2:15" ht="36" customHeight="1" x14ac:dyDescent="0.25">
      <c r="B7" s="392" t="s">
        <v>186</v>
      </c>
      <c r="C7" s="392"/>
      <c r="D7" s="392"/>
      <c r="E7" s="392"/>
      <c r="F7" s="392"/>
      <c r="G7" s="392"/>
    </row>
    <row r="8" spans="2:15" x14ac:dyDescent="0.25">
      <c r="B8" s="167"/>
      <c r="C8" s="168">
        <v>2012</v>
      </c>
      <c r="D8" s="168">
        <v>2013</v>
      </c>
      <c r="E8" s="168">
        <v>2014</v>
      </c>
      <c r="F8" s="169" t="s">
        <v>187</v>
      </c>
      <c r="G8" s="169" t="s">
        <v>188</v>
      </c>
    </row>
    <row r="9" spans="2:15" x14ac:dyDescent="0.25">
      <c r="B9" s="170" t="s">
        <v>97</v>
      </c>
      <c r="C9" s="87">
        <v>112481</v>
      </c>
      <c r="D9" s="87">
        <v>108777</v>
      </c>
      <c r="E9" s="87">
        <v>112258</v>
      </c>
      <c r="F9" s="171">
        <v>-3.2930005956561592E-2</v>
      </c>
      <c r="G9" s="171">
        <v>3.2001250264302117E-2</v>
      </c>
    </row>
    <row r="10" spans="2:15" x14ac:dyDescent="0.25">
      <c r="B10" s="170" t="s">
        <v>96</v>
      </c>
      <c r="C10" s="87">
        <v>112745</v>
      </c>
      <c r="D10" s="87">
        <v>106392</v>
      </c>
      <c r="E10" s="87">
        <v>114973</v>
      </c>
      <c r="F10" s="171">
        <v>-5.6348396824692837E-2</v>
      </c>
      <c r="G10" s="171">
        <v>8.0654560493270244E-2</v>
      </c>
    </row>
    <row r="11" spans="2:15" x14ac:dyDescent="0.25">
      <c r="B11" s="170" t="s">
        <v>95</v>
      </c>
      <c r="C11" s="87">
        <v>125012</v>
      </c>
      <c r="D11" s="87">
        <v>134731</v>
      </c>
      <c r="E11" s="87">
        <v>128285</v>
      </c>
      <c r="F11" s="171">
        <v>7.7744536524493757E-2</v>
      </c>
      <c r="G11" s="171">
        <v>-4.7843480713421593E-2</v>
      </c>
    </row>
    <row r="12" spans="2:15" x14ac:dyDescent="0.25">
      <c r="B12" s="170" t="s">
        <v>94</v>
      </c>
      <c r="C12" s="87">
        <v>117238</v>
      </c>
      <c r="D12" s="87">
        <v>110313</v>
      </c>
      <c r="E12" s="87">
        <v>131390</v>
      </c>
      <c r="F12" s="171">
        <v>-5.9067879015336278E-2</v>
      </c>
      <c r="G12" s="171">
        <v>0.19106542293292716</v>
      </c>
    </row>
    <row r="13" spans="2:15" x14ac:dyDescent="0.25">
      <c r="B13" s="170" t="s">
        <v>93</v>
      </c>
      <c r="C13" s="87">
        <v>96938</v>
      </c>
      <c r="D13" s="87">
        <v>105939</v>
      </c>
      <c r="E13" s="87">
        <v>111398</v>
      </c>
      <c r="F13" s="171">
        <v>9.2853163877942624E-2</v>
      </c>
      <c r="G13" s="171">
        <v>5.1529653857408597E-2</v>
      </c>
    </row>
    <row r="14" spans="2:15" x14ac:dyDescent="0.25">
      <c r="B14" s="170" t="s">
        <v>92</v>
      </c>
      <c r="C14" s="87">
        <v>114076</v>
      </c>
      <c r="D14" s="87">
        <v>110208</v>
      </c>
      <c r="E14" s="87">
        <v>113814</v>
      </c>
      <c r="F14" s="171">
        <v>-3.3907219748238071E-2</v>
      </c>
      <c r="G14" s="171">
        <v>3.2719947735191601E-2</v>
      </c>
    </row>
    <row r="15" spans="2:15" x14ac:dyDescent="0.25">
      <c r="B15" s="170" t="s">
        <v>91</v>
      </c>
      <c r="C15" s="87">
        <v>128792</v>
      </c>
      <c r="D15" s="87">
        <v>126191</v>
      </c>
      <c r="E15" s="87"/>
      <c r="F15" s="171">
        <v>-2.0195353748680089E-2</v>
      </c>
      <c r="G15" s="171"/>
    </row>
    <row r="16" spans="2:15" x14ac:dyDescent="0.25">
      <c r="B16" s="170" t="s">
        <v>90</v>
      </c>
      <c r="C16" s="87">
        <v>134821</v>
      </c>
      <c r="D16" s="87">
        <v>134556</v>
      </c>
      <c r="E16" s="87"/>
      <c r="F16" s="171">
        <v>-1.9655691620741322E-3</v>
      </c>
      <c r="G16" s="171"/>
    </row>
    <row r="17" spans="2:7" x14ac:dyDescent="0.25">
      <c r="B17" s="170" t="s">
        <v>89</v>
      </c>
      <c r="C17" s="87">
        <v>111233</v>
      </c>
      <c r="D17" s="87">
        <v>113638</v>
      </c>
      <c r="E17" s="87"/>
      <c r="F17" s="171">
        <v>2.162128145424469E-2</v>
      </c>
      <c r="G17" s="171"/>
    </row>
    <row r="18" spans="2:7" x14ac:dyDescent="0.25">
      <c r="B18" s="170" t="s">
        <v>88</v>
      </c>
      <c r="C18" s="87">
        <v>125388</v>
      </c>
      <c r="D18" s="87">
        <v>123348</v>
      </c>
      <c r="E18" s="87"/>
      <c r="F18" s="171">
        <v>-1.6269499473633875E-2</v>
      </c>
      <c r="G18" s="171"/>
    </row>
    <row r="19" spans="2:7" x14ac:dyDescent="0.25">
      <c r="B19" s="170" t="s">
        <v>87</v>
      </c>
      <c r="C19" s="87">
        <v>114279</v>
      </c>
      <c r="D19" s="87">
        <v>123861</v>
      </c>
      <c r="E19" s="87"/>
      <c r="F19" s="171">
        <v>8.3847426036279593E-2</v>
      </c>
      <c r="G19" s="171"/>
    </row>
    <row r="20" spans="2:7" x14ac:dyDescent="0.25">
      <c r="B20" s="170" t="s">
        <v>86</v>
      </c>
      <c r="C20" s="87">
        <v>109281</v>
      </c>
      <c r="D20" s="87">
        <v>122259</v>
      </c>
      <c r="E20" s="87"/>
      <c r="F20" s="171">
        <v>0.1187580640733521</v>
      </c>
      <c r="G20" s="171"/>
    </row>
    <row r="21" spans="2:7" x14ac:dyDescent="0.25">
      <c r="B21" s="172" t="s">
        <v>47</v>
      </c>
      <c r="C21" s="89">
        <v>1402284</v>
      </c>
      <c r="D21" s="89">
        <v>1420213</v>
      </c>
      <c r="E21" s="89">
        <v>712118</v>
      </c>
      <c r="F21" s="173">
        <v>1.2785569827509891E-2</v>
      </c>
      <c r="G21" s="173"/>
    </row>
    <row r="22" spans="2:7" ht="15" customHeight="1" x14ac:dyDescent="0.25">
      <c r="B22" s="391" t="s">
        <v>79</v>
      </c>
      <c r="C22" s="391"/>
      <c r="D22" s="391"/>
      <c r="E22" s="391"/>
      <c r="F22" s="391"/>
      <c r="G22" s="391"/>
    </row>
    <row r="23" spans="2:7" ht="7.5" customHeight="1" x14ac:dyDescent="0.25">
      <c r="B23" s="174"/>
      <c r="C23" s="174"/>
      <c r="D23" s="174"/>
      <c r="E23" s="174"/>
      <c r="F23" s="174"/>
      <c r="G23" s="174"/>
    </row>
    <row r="24" spans="2:7" ht="7.5" customHeight="1" x14ac:dyDescent="0.25">
      <c r="B24" s="174"/>
      <c r="C24" s="174"/>
      <c r="D24" s="174"/>
      <c r="E24" s="174"/>
      <c r="F24" s="174"/>
      <c r="G24" s="174"/>
    </row>
    <row r="25" spans="2:7" ht="36" customHeight="1" x14ac:dyDescent="0.25">
      <c r="B25" s="392" t="s">
        <v>189</v>
      </c>
      <c r="C25" s="392"/>
      <c r="D25" s="392"/>
      <c r="E25" s="392"/>
      <c r="F25" s="392"/>
      <c r="G25" s="392"/>
    </row>
    <row r="26" spans="2:7" x14ac:dyDescent="0.25">
      <c r="B26" s="167"/>
      <c r="C26" s="168">
        <v>2012</v>
      </c>
      <c r="D26" s="168">
        <v>2013</v>
      </c>
      <c r="E26" s="168">
        <v>2014</v>
      </c>
      <c r="F26" s="169" t="s">
        <v>187</v>
      </c>
      <c r="G26" s="169" t="s">
        <v>188</v>
      </c>
    </row>
    <row r="27" spans="2:7" x14ac:dyDescent="0.25">
      <c r="B27" s="170" t="s">
        <v>97</v>
      </c>
      <c r="C27" s="87">
        <v>37604</v>
      </c>
      <c r="D27" s="87">
        <v>40163</v>
      </c>
      <c r="E27" s="87">
        <v>40046</v>
      </c>
      <c r="F27" s="171">
        <v>6.8051271141367886E-2</v>
      </c>
      <c r="G27" s="171">
        <v>-2.9131289993277187E-3</v>
      </c>
    </row>
    <row r="28" spans="2:7" x14ac:dyDescent="0.25">
      <c r="B28" s="170" t="s">
        <v>96</v>
      </c>
      <c r="C28" s="87">
        <v>41176</v>
      </c>
      <c r="D28" s="87">
        <v>39065</v>
      </c>
      <c r="E28" s="87">
        <v>43113</v>
      </c>
      <c r="F28" s="171">
        <v>-5.1267728774043175E-2</v>
      </c>
      <c r="G28" s="171">
        <v>0.10362216818123637</v>
      </c>
    </row>
    <row r="29" spans="2:7" x14ac:dyDescent="0.25">
      <c r="B29" s="170" t="s">
        <v>95</v>
      </c>
      <c r="C29" s="87">
        <v>51358</v>
      </c>
      <c r="D29" s="87">
        <v>51684</v>
      </c>
      <c r="E29" s="87">
        <v>49717</v>
      </c>
      <c r="F29" s="171">
        <v>6.3475992055765929E-3</v>
      </c>
      <c r="G29" s="171">
        <v>-3.8058199829734574E-2</v>
      </c>
    </row>
    <row r="30" spans="2:7" x14ac:dyDescent="0.25">
      <c r="B30" s="170" t="s">
        <v>94</v>
      </c>
      <c r="C30" s="87">
        <v>48605</v>
      </c>
      <c r="D30" s="87">
        <v>51597</v>
      </c>
      <c r="E30" s="87">
        <v>56307</v>
      </c>
      <c r="F30" s="171">
        <v>6.1557452936940704E-2</v>
      </c>
      <c r="G30" s="171">
        <v>9.1284376998662653E-2</v>
      </c>
    </row>
    <row r="31" spans="2:7" x14ac:dyDescent="0.25">
      <c r="B31" s="170" t="s">
        <v>93</v>
      </c>
      <c r="C31" s="87">
        <v>51617</v>
      </c>
      <c r="D31" s="87">
        <v>55000</v>
      </c>
      <c r="E31" s="87">
        <v>59731</v>
      </c>
      <c r="F31" s="171">
        <v>6.554042272894578E-2</v>
      </c>
      <c r="G31" s="171">
        <v>8.6018181818181771E-2</v>
      </c>
    </row>
    <row r="32" spans="2:7" x14ac:dyDescent="0.25">
      <c r="B32" s="170" t="s">
        <v>92</v>
      </c>
      <c r="C32" s="87">
        <v>56926</v>
      </c>
      <c r="D32" s="87">
        <v>54672</v>
      </c>
      <c r="E32" s="87">
        <v>61181</v>
      </c>
      <c r="F32" s="171">
        <v>-3.9595264026982435E-2</v>
      </c>
      <c r="G32" s="171">
        <v>0.11905545800409723</v>
      </c>
    </row>
    <row r="33" spans="2:7" x14ac:dyDescent="0.25">
      <c r="B33" s="170" t="s">
        <v>91</v>
      </c>
      <c r="C33" s="87">
        <v>57492</v>
      </c>
      <c r="D33" s="87">
        <v>58408</v>
      </c>
      <c r="E33" s="87"/>
      <c r="F33" s="171">
        <v>1.5932651499338979E-2</v>
      </c>
      <c r="G33" s="171"/>
    </row>
    <row r="34" spans="2:7" x14ac:dyDescent="0.25">
      <c r="B34" s="170" t="s">
        <v>90</v>
      </c>
      <c r="C34" s="87">
        <v>56753</v>
      </c>
      <c r="D34" s="87">
        <v>59518</v>
      </c>
      <c r="E34" s="87"/>
      <c r="F34" s="171">
        <v>4.8719891459482412E-2</v>
      </c>
      <c r="G34" s="171"/>
    </row>
    <row r="35" spans="2:7" x14ac:dyDescent="0.25">
      <c r="B35" s="170" t="s">
        <v>89</v>
      </c>
      <c r="C35" s="87">
        <v>54175</v>
      </c>
      <c r="D35" s="87">
        <v>58584</v>
      </c>
      <c r="E35" s="87"/>
      <c r="F35" s="171">
        <v>8.1384402399630851E-2</v>
      </c>
      <c r="G35" s="171"/>
    </row>
    <row r="36" spans="2:7" x14ac:dyDescent="0.25">
      <c r="B36" s="170" t="s">
        <v>88</v>
      </c>
      <c r="C36" s="87">
        <v>58468</v>
      </c>
      <c r="D36" s="87">
        <v>56019</v>
      </c>
      <c r="E36" s="87"/>
      <c r="F36" s="171">
        <v>-4.1886159950742297E-2</v>
      </c>
      <c r="G36" s="171"/>
    </row>
    <row r="37" spans="2:7" x14ac:dyDescent="0.25">
      <c r="B37" s="170" t="s">
        <v>87</v>
      </c>
      <c r="C37" s="87">
        <v>45477</v>
      </c>
      <c r="D37" s="87">
        <v>45707</v>
      </c>
      <c r="E37" s="87"/>
      <c r="F37" s="171">
        <v>5.0575015942124768E-3</v>
      </c>
      <c r="G37" s="171"/>
    </row>
    <row r="38" spans="2:7" x14ac:dyDescent="0.25">
      <c r="B38" s="170" t="s">
        <v>86</v>
      </c>
      <c r="C38" s="87">
        <v>44153</v>
      </c>
      <c r="D38" s="87">
        <v>44513</v>
      </c>
      <c r="E38" s="87"/>
      <c r="F38" s="171">
        <v>8.1534663556270814E-3</v>
      </c>
      <c r="G38" s="171"/>
    </row>
    <row r="39" spans="2:7" x14ac:dyDescent="0.25">
      <c r="B39" s="172" t="s">
        <v>47</v>
      </c>
      <c r="C39" s="89">
        <v>603804</v>
      </c>
      <c r="D39" s="89">
        <v>614930</v>
      </c>
      <c r="E39" s="89">
        <v>310095</v>
      </c>
      <c r="F39" s="173">
        <v>1.8426509264595881E-2</v>
      </c>
      <c r="G39" s="173"/>
    </row>
    <row r="40" spans="2:7" ht="15" customHeight="1" x14ac:dyDescent="0.25">
      <c r="B40" s="391" t="s">
        <v>79</v>
      </c>
      <c r="C40" s="391"/>
      <c r="D40" s="391"/>
      <c r="E40" s="391"/>
      <c r="F40" s="391"/>
      <c r="G40" s="391"/>
    </row>
    <row r="41" spans="2:7" ht="7.5" customHeight="1" x14ac:dyDescent="0.25">
      <c r="B41" s="175"/>
      <c r="C41" s="175"/>
      <c r="D41" s="175"/>
      <c r="E41" s="175"/>
      <c r="F41" s="175"/>
      <c r="G41" s="174"/>
    </row>
    <row r="42" spans="2:7" ht="8.25" customHeight="1" x14ac:dyDescent="0.25">
      <c r="B42" s="174"/>
      <c r="C42" s="174"/>
      <c r="D42" s="174"/>
      <c r="E42" s="174"/>
      <c r="F42" s="174"/>
      <c r="G42" s="174"/>
    </row>
    <row r="43" spans="2:7" ht="36" customHeight="1" x14ac:dyDescent="0.25">
      <c r="B43" s="392" t="s">
        <v>190</v>
      </c>
      <c r="C43" s="392"/>
      <c r="D43" s="392"/>
      <c r="E43" s="392"/>
      <c r="F43" s="392"/>
      <c r="G43" s="392"/>
    </row>
    <row r="44" spans="2:7" x14ac:dyDescent="0.25">
      <c r="B44" s="167"/>
      <c r="C44" s="168">
        <v>2012</v>
      </c>
      <c r="D44" s="168">
        <v>2013</v>
      </c>
      <c r="E44" s="168">
        <v>2014</v>
      </c>
      <c r="F44" s="169" t="s">
        <v>187</v>
      </c>
      <c r="G44" s="169" t="s">
        <v>188</v>
      </c>
    </row>
    <row r="45" spans="2:7" x14ac:dyDescent="0.25">
      <c r="B45" s="170" t="s">
        <v>97</v>
      </c>
      <c r="C45" s="87">
        <v>6723</v>
      </c>
      <c r="D45" s="87">
        <v>5882</v>
      </c>
      <c r="E45" s="87">
        <v>5057</v>
      </c>
      <c r="F45" s="171">
        <v>-0.1250929644503942</v>
      </c>
      <c r="G45" s="171">
        <v>-0.14025841550493034</v>
      </c>
    </row>
    <row r="46" spans="2:7" x14ac:dyDescent="0.25">
      <c r="B46" s="170" t="s">
        <v>96</v>
      </c>
      <c r="C46" s="87">
        <v>5712</v>
      </c>
      <c r="D46" s="87">
        <v>5992</v>
      </c>
      <c r="E46" s="87">
        <v>6080</v>
      </c>
      <c r="F46" s="171">
        <v>4.9019607843137303E-2</v>
      </c>
      <c r="G46" s="171">
        <v>1.4686248331108098E-2</v>
      </c>
    </row>
    <row r="47" spans="2:7" x14ac:dyDescent="0.25">
      <c r="B47" s="170" t="s">
        <v>95</v>
      </c>
      <c r="C47" s="87">
        <v>8123</v>
      </c>
      <c r="D47" s="87">
        <v>14936</v>
      </c>
      <c r="E47" s="87">
        <v>7257</v>
      </c>
      <c r="F47" s="171">
        <v>0.83872953342361201</v>
      </c>
      <c r="G47" s="171">
        <v>-0.51412694161756822</v>
      </c>
    </row>
    <row r="48" spans="2:7" x14ac:dyDescent="0.25">
      <c r="B48" s="170" t="s">
        <v>94</v>
      </c>
      <c r="C48" s="87">
        <v>16982</v>
      </c>
      <c r="D48" s="87">
        <v>10266</v>
      </c>
      <c r="E48" s="87">
        <v>17935</v>
      </c>
      <c r="F48" s="171">
        <v>-0.39547756448003768</v>
      </c>
      <c r="G48" s="171">
        <v>0.74702902785895198</v>
      </c>
    </row>
    <row r="49" spans="2:7" x14ac:dyDescent="0.25">
      <c r="B49" s="170" t="s">
        <v>93</v>
      </c>
      <c r="C49" s="87">
        <v>11325</v>
      </c>
      <c r="D49" s="87">
        <v>14701</v>
      </c>
      <c r="E49" s="87">
        <v>13843</v>
      </c>
      <c r="F49" s="171">
        <v>0.29810154525386312</v>
      </c>
      <c r="G49" s="171">
        <v>-5.8363376641044851E-2</v>
      </c>
    </row>
    <row r="50" spans="2:7" x14ac:dyDescent="0.25">
      <c r="B50" s="170" t="s">
        <v>92</v>
      </c>
      <c r="C50" s="87">
        <v>18774</v>
      </c>
      <c r="D50" s="87">
        <v>19913</v>
      </c>
      <c r="E50" s="87">
        <v>17176</v>
      </c>
      <c r="F50" s="171">
        <v>6.0669010333439966E-2</v>
      </c>
      <c r="G50" s="171">
        <v>-0.13744789835785665</v>
      </c>
    </row>
    <row r="51" spans="2:7" x14ac:dyDescent="0.25">
      <c r="B51" s="170" t="s">
        <v>91</v>
      </c>
      <c r="C51" s="87">
        <v>24755</v>
      </c>
      <c r="D51" s="87">
        <v>21673</v>
      </c>
      <c r="E51" s="87"/>
      <c r="F51" s="171">
        <v>-0.1245001009896991</v>
      </c>
      <c r="G51" s="171"/>
    </row>
    <row r="52" spans="2:7" x14ac:dyDescent="0.25">
      <c r="B52" s="170" t="s">
        <v>90</v>
      </c>
      <c r="C52" s="87">
        <v>30409</v>
      </c>
      <c r="D52" s="87">
        <v>29544</v>
      </c>
      <c r="E52" s="87"/>
      <c r="F52" s="171">
        <v>-2.8445525995593357E-2</v>
      </c>
      <c r="G52" s="171"/>
    </row>
    <row r="53" spans="2:7" x14ac:dyDescent="0.25">
      <c r="B53" s="170" t="s">
        <v>89</v>
      </c>
      <c r="C53" s="87">
        <v>16840</v>
      </c>
      <c r="D53" s="87">
        <v>15560</v>
      </c>
      <c r="E53" s="87"/>
      <c r="F53" s="171">
        <v>-7.6009501187648487E-2</v>
      </c>
      <c r="G53" s="171"/>
    </row>
    <row r="54" spans="2:7" x14ac:dyDescent="0.25">
      <c r="B54" s="170" t="s">
        <v>88</v>
      </c>
      <c r="C54" s="87">
        <v>11732</v>
      </c>
      <c r="D54" s="87">
        <v>9700</v>
      </c>
      <c r="E54" s="87"/>
      <c r="F54" s="171">
        <v>-0.17320150017047387</v>
      </c>
      <c r="G54" s="171"/>
    </row>
    <row r="55" spans="2:7" x14ac:dyDescent="0.25">
      <c r="B55" s="170" t="s">
        <v>87</v>
      </c>
      <c r="C55" s="87">
        <v>6697</v>
      </c>
      <c r="D55" s="87">
        <v>7054</v>
      </c>
      <c r="E55" s="87"/>
      <c r="F55" s="171">
        <v>5.3307451097506453E-2</v>
      </c>
      <c r="G55" s="171"/>
    </row>
    <row r="56" spans="2:7" x14ac:dyDescent="0.25">
      <c r="B56" s="170" t="s">
        <v>86</v>
      </c>
      <c r="C56" s="87">
        <v>8116</v>
      </c>
      <c r="D56" s="87">
        <v>8439</v>
      </c>
      <c r="E56" s="87"/>
      <c r="F56" s="171">
        <v>3.979793001478571E-2</v>
      </c>
      <c r="G56" s="171"/>
    </row>
    <row r="57" spans="2:7" x14ac:dyDescent="0.25">
      <c r="B57" s="172" t="s">
        <v>47</v>
      </c>
      <c r="C57" s="89">
        <v>166188</v>
      </c>
      <c r="D57" s="89">
        <v>163660</v>
      </c>
      <c r="E57" s="89">
        <v>67348</v>
      </c>
      <c r="F57" s="173">
        <v>-1.5211687967843668E-2</v>
      </c>
      <c r="G57" s="173"/>
    </row>
    <row r="58" spans="2:7" ht="15" customHeight="1" x14ac:dyDescent="0.25">
      <c r="B58" s="391" t="s">
        <v>79</v>
      </c>
      <c r="C58" s="391"/>
      <c r="D58" s="391"/>
      <c r="E58" s="391"/>
      <c r="F58" s="391"/>
      <c r="G58" s="391"/>
    </row>
    <row r="59" spans="2:7" ht="8.25" customHeight="1" x14ac:dyDescent="0.25">
      <c r="B59" s="174"/>
      <c r="C59" s="174"/>
      <c r="D59" s="174"/>
      <c r="E59" s="174"/>
      <c r="F59" s="174"/>
      <c r="G59" s="174"/>
    </row>
    <row r="60" spans="2:7" ht="7.5" customHeight="1" x14ac:dyDescent="0.25">
      <c r="B60" s="174"/>
      <c r="C60" s="174"/>
      <c r="D60" s="174"/>
      <c r="E60" s="174"/>
      <c r="F60" s="174"/>
      <c r="G60" s="174"/>
    </row>
    <row r="61" spans="2:7" ht="36" customHeight="1" x14ac:dyDescent="0.25">
      <c r="B61" s="392" t="s">
        <v>191</v>
      </c>
      <c r="C61" s="392"/>
      <c r="D61" s="392"/>
      <c r="E61" s="392"/>
      <c r="F61" s="392"/>
      <c r="G61" s="392"/>
    </row>
    <row r="62" spans="2:7" x14ac:dyDescent="0.25">
      <c r="B62" s="167"/>
      <c r="C62" s="168">
        <v>2012</v>
      </c>
      <c r="D62" s="168">
        <v>2013</v>
      </c>
      <c r="E62" s="168">
        <v>2014</v>
      </c>
      <c r="F62" s="169" t="s">
        <v>187</v>
      </c>
      <c r="G62" s="169" t="s">
        <v>188</v>
      </c>
    </row>
    <row r="63" spans="2:7" x14ac:dyDescent="0.25">
      <c r="B63" s="170" t="s">
        <v>97</v>
      </c>
      <c r="C63" s="87">
        <v>7026</v>
      </c>
      <c r="D63" s="87">
        <v>6165</v>
      </c>
      <c r="E63" s="87">
        <v>7170</v>
      </c>
      <c r="F63" s="171">
        <v>-0.12254483347566181</v>
      </c>
      <c r="G63" s="171">
        <v>0.16301703163017023</v>
      </c>
    </row>
    <row r="64" spans="2:7" x14ac:dyDescent="0.25">
      <c r="B64" s="170" t="s">
        <v>96</v>
      </c>
      <c r="C64" s="87">
        <v>6939</v>
      </c>
      <c r="D64" s="87">
        <v>5701</v>
      </c>
      <c r="E64" s="87">
        <v>6315</v>
      </c>
      <c r="F64" s="171">
        <v>-0.17841187490992938</v>
      </c>
      <c r="G64" s="171">
        <v>0.10770040343799336</v>
      </c>
    </row>
    <row r="65" spans="2:7" x14ac:dyDescent="0.25">
      <c r="B65" s="170" t="s">
        <v>95</v>
      </c>
      <c r="C65" s="87">
        <v>7098</v>
      </c>
      <c r="D65" s="87">
        <v>7088</v>
      </c>
      <c r="E65" s="87">
        <v>7137</v>
      </c>
      <c r="F65" s="171">
        <v>-1.4088475626937713E-3</v>
      </c>
      <c r="G65" s="171">
        <v>6.9130925507900898E-3</v>
      </c>
    </row>
    <row r="66" spans="2:7" x14ac:dyDescent="0.25">
      <c r="B66" s="170" t="s">
        <v>94</v>
      </c>
      <c r="C66" s="87">
        <v>6710</v>
      </c>
      <c r="D66" s="87">
        <v>5799</v>
      </c>
      <c r="E66" s="87">
        <v>6971</v>
      </c>
      <c r="F66" s="171">
        <v>-0.1357675111773472</v>
      </c>
      <c r="G66" s="171">
        <v>0.20210381100189689</v>
      </c>
    </row>
    <row r="67" spans="2:7" x14ac:dyDescent="0.25">
      <c r="B67" s="170" t="s">
        <v>93</v>
      </c>
      <c r="C67" s="87">
        <v>5638</v>
      </c>
      <c r="D67" s="87">
        <v>5589</v>
      </c>
      <c r="E67" s="87">
        <v>5969</v>
      </c>
      <c r="F67" s="171">
        <v>-8.691025186236212E-3</v>
      </c>
      <c r="G67" s="171">
        <v>6.7990696010019613E-2</v>
      </c>
    </row>
    <row r="68" spans="2:7" x14ac:dyDescent="0.25">
      <c r="B68" s="170" t="s">
        <v>92</v>
      </c>
      <c r="C68" s="87">
        <v>6108</v>
      </c>
      <c r="D68" s="87">
        <v>5322</v>
      </c>
      <c r="E68" s="87">
        <v>5823</v>
      </c>
      <c r="F68" s="171">
        <v>-0.12868369351669939</v>
      </c>
      <c r="G68" s="171">
        <v>9.4137542277339392E-2</v>
      </c>
    </row>
    <row r="69" spans="2:7" x14ac:dyDescent="0.25">
      <c r="B69" s="170" t="s">
        <v>91</v>
      </c>
      <c r="C69" s="87">
        <v>6239</v>
      </c>
      <c r="D69" s="87">
        <v>5224</v>
      </c>
      <c r="E69" s="87"/>
      <c r="F69" s="171">
        <v>-0.16268632793716942</v>
      </c>
      <c r="G69" s="171"/>
    </row>
    <row r="70" spans="2:7" x14ac:dyDescent="0.25">
      <c r="B70" s="170" t="s">
        <v>90</v>
      </c>
      <c r="C70" s="87">
        <v>6819</v>
      </c>
      <c r="D70" s="87">
        <v>6171</v>
      </c>
      <c r="E70" s="87"/>
      <c r="F70" s="171">
        <v>-9.5028596568411783E-2</v>
      </c>
      <c r="G70" s="171"/>
    </row>
    <row r="71" spans="2:7" x14ac:dyDescent="0.25">
      <c r="B71" s="170" t="s">
        <v>89</v>
      </c>
      <c r="C71" s="87">
        <v>6854</v>
      </c>
      <c r="D71" s="87">
        <v>5900</v>
      </c>
      <c r="E71" s="87"/>
      <c r="F71" s="171">
        <v>-0.13918879486431279</v>
      </c>
      <c r="G71" s="171"/>
    </row>
    <row r="72" spans="2:7" x14ac:dyDescent="0.25">
      <c r="B72" s="170" t="s">
        <v>88</v>
      </c>
      <c r="C72" s="87">
        <v>6876</v>
      </c>
      <c r="D72" s="87">
        <v>6360</v>
      </c>
      <c r="E72" s="87"/>
      <c r="F72" s="171">
        <v>-7.5043630017451957E-2</v>
      </c>
      <c r="G72" s="171"/>
    </row>
    <row r="73" spans="2:7" x14ac:dyDescent="0.25">
      <c r="B73" s="170" t="s">
        <v>87</v>
      </c>
      <c r="C73" s="87">
        <v>7752</v>
      </c>
      <c r="D73" s="87">
        <v>9445</v>
      </c>
      <c r="E73" s="87"/>
      <c r="F73" s="171">
        <v>0.21839525283797734</v>
      </c>
      <c r="G73" s="171"/>
    </row>
    <row r="74" spans="2:7" x14ac:dyDescent="0.25">
      <c r="B74" s="170" t="s">
        <v>86</v>
      </c>
      <c r="C74" s="87">
        <v>5245</v>
      </c>
      <c r="D74" s="87">
        <v>6746</v>
      </c>
      <c r="E74" s="87"/>
      <c r="F74" s="171">
        <v>0.28617731172545291</v>
      </c>
      <c r="G74" s="171"/>
    </row>
    <row r="75" spans="2:7" x14ac:dyDescent="0.25">
      <c r="B75" s="172" t="s">
        <v>47</v>
      </c>
      <c r="C75" s="89">
        <v>79304</v>
      </c>
      <c r="D75" s="89">
        <v>75510</v>
      </c>
      <c r="E75" s="89">
        <v>39385</v>
      </c>
      <c r="F75" s="173">
        <v>-4.7841218601835989E-2</v>
      </c>
      <c r="G75" s="173"/>
    </row>
    <row r="76" spans="2:7" ht="15" customHeight="1" x14ac:dyDescent="0.25">
      <c r="B76" s="391" t="s">
        <v>79</v>
      </c>
      <c r="C76" s="391"/>
      <c r="D76" s="391"/>
      <c r="E76" s="391"/>
      <c r="F76" s="391"/>
      <c r="G76" s="391"/>
    </row>
    <row r="77" spans="2:7" ht="9" customHeight="1" x14ac:dyDescent="0.25">
      <c r="B77" s="174"/>
      <c r="C77" s="174"/>
      <c r="D77" s="174"/>
      <c r="E77" s="174"/>
      <c r="F77" s="174"/>
      <c r="G77" s="174"/>
    </row>
    <row r="78" spans="2:7" ht="9.75" customHeight="1" x14ac:dyDescent="0.25">
      <c r="B78" s="174"/>
      <c r="C78" s="174"/>
      <c r="D78" s="174"/>
      <c r="E78" s="174"/>
      <c r="F78" s="174"/>
      <c r="G78" s="174"/>
    </row>
    <row r="79" spans="2:7" ht="36" customHeight="1" x14ac:dyDescent="0.25">
      <c r="B79" s="392" t="s">
        <v>192</v>
      </c>
      <c r="C79" s="392"/>
      <c r="D79" s="392"/>
      <c r="E79" s="392"/>
      <c r="F79" s="392"/>
      <c r="G79" s="392"/>
    </row>
    <row r="80" spans="2:7" x14ac:dyDescent="0.25">
      <c r="B80" s="167"/>
      <c r="C80" s="168">
        <v>2012</v>
      </c>
      <c r="D80" s="168">
        <v>2013</v>
      </c>
      <c r="E80" s="168">
        <v>2014</v>
      </c>
      <c r="F80" s="169" t="s">
        <v>187</v>
      </c>
      <c r="G80" s="169" t="s">
        <v>188</v>
      </c>
    </row>
    <row r="81" spans="2:7" x14ac:dyDescent="0.25">
      <c r="B81" s="170" t="s">
        <v>97</v>
      </c>
      <c r="C81" s="87">
        <v>5024</v>
      </c>
      <c r="D81" s="87">
        <v>5244</v>
      </c>
      <c r="E81" s="87">
        <v>5104</v>
      </c>
      <c r="F81" s="171">
        <v>4.3789808917197526E-2</v>
      </c>
      <c r="G81" s="171">
        <v>-2.6697177726926036E-2</v>
      </c>
    </row>
    <row r="82" spans="2:7" x14ac:dyDescent="0.25">
      <c r="B82" s="170" t="s">
        <v>96</v>
      </c>
      <c r="C82" s="87">
        <v>5930</v>
      </c>
      <c r="D82" s="87">
        <v>5006</v>
      </c>
      <c r="E82" s="87">
        <v>5695</v>
      </c>
      <c r="F82" s="171">
        <v>-0.1558178752107926</v>
      </c>
      <c r="G82" s="171">
        <v>0.137634838194167</v>
      </c>
    </row>
    <row r="83" spans="2:7" x14ac:dyDescent="0.25">
      <c r="B83" s="170" t="s">
        <v>95</v>
      </c>
      <c r="C83" s="87">
        <v>5554</v>
      </c>
      <c r="D83" s="87">
        <v>5357</v>
      </c>
      <c r="E83" s="87">
        <v>6006</v>
      </c>
      <c r="F83" s="171">
        <v>-3.5469931580842662E-2</v>
      </c>
      <c r="G83" s="171">
        <v>0.12114989733059556</v>
      </c>
    </row>
    <row r="84" spans="2:7" x14ac:dyDescent="0.25">
      <c r="B84" s="170" t="s">
        <v>94</v>
      </c>
      <c r="C84" s="87">
        <v>3052</v>
      </c>
      <c r="D84" s="87">
        <v>3255</v>
      </c>
      <c r="E84" s="87">
        <v>3757</v>
      </c>
      <c r="F84" s="171">
        <v>6.6513761467889898E-2</v>
      </c>
      <c r="G84" s="171">
        <v>0.15422427035330255</v>
      </c>
    </row>
    <row r="85" spans="2:7" x14ac:dyDescent="0.25">
      <c r="B85" s="170" t="s">
        <v>93</v>
      </c>
      <c r="C85" s="87">
        <v>1334</v>
      </c>
      <c r="D85" s="87">
        <v>960</v>
      </c>
      <c r="E85" s="87">
        <v>730</v>
      </c>
      <c r="F85" s="171">
        <v>-0.28035982008995497</v>
      </c>
      <c r="G85" s="171">
        <v>-0.23958333333333337</v>
      </c>
    </row>
    <row r="86" spans="2:7" x14ac:dyDescent="0.25">
      <c r="B86" s="170" t="s">
        <v>92</v>
      </c>
      <c r="C86" s="87">
        <v>975</v>
      </c>
      <c r="D86" s="87">
        <v>990</v>
      </c>
      <c r="E86" s="87">
        <v>697</v>
      </c>
      <c r="F86" s="171">
        <v>1.538461538461533E-2</v>
      </c>
      <c r="G86" s="171">
        <v>-0.29595959595959598</v>
      </c>
    </row>
    <row r="87" spans="2:7" x14ac:dyDescent="0.25">
      <c r="B87" s="170" t="s">
        <v>91</v>
      </c>
      <c r="C87" s="87">
        <v>2185</v>
      </c>
      <c r="D87" s="87">
        <v>1513</v>
      </c>
      <c r="E87" s="87"/>
      <c r="F87" s="171">
        <v>-0.3075514874141877</v>
      </c>
      <c r="G87" s="171"/>
    </row>
    <row r="88" spans="2:7" x14ac:dyDescent="0.25">
      <c r="B88" s="170" t="s">
        <v>90</v>
      </c>
      <c r="C88" s="87">
        <v>396</v>
      </c>
      <c r="D88" s="87">
        <v>1005</v>
      </c>
      <c r="E88" s="87"/>
      <c r="F88" s="171">
        <v>1.5378787878787881</v>
      </c>
      <c r="G88" s="171"/>
    </row>
    <row r="89" spans="2:7" x14ac:dyDescent="0.25">
      <c r="B89" s="170" t="s">
        <v>89</v>
      </c>
      <c r="C89" s="87">
        <v>727</v>
      </c>
      <c r="D89" s="87">
        <v>864</v>
      </c>
      <c r="E89" s="87"/>
      <c r="F89" s="171">
        <v>0.18844566712517197</v>
      </c>
      <c r="G89" s="171"/>
    </row>
    <row r="90" spans="2:7" x14ac:dyDescent="0.25">
      <c r="B90" s="170" t="s">
        <v>88</v>
      </c>
      <c r="C90" s="87">
        <v>2939</v>
      </c>
      <c r="D90" s="87">
        <v>3492</v>
      </c>
      <c r="E90" s="87"/>
      <c r="F90" s="171">
        <v>0.18815923783599864</v>
      </c>
      <c r="G90" s="171"/>
    </row>
    <row r="91" spans="2:7" x14ac:dyDescent="0.25">
      <c r="B91" s="170" t="s">
        <v>87</v>
      </c>
      <c r="C91" s="87">
        <v>4165</v>
      </c>
      <c r="D91" s="87">
        <v>5113</v>
      </c>
      <c r="E91" s="87"/>
      <c r="F91" s="171">
        <v>0.22761104441776703</v>
      </c>
      <c r="G91" s="171"/>
    </row>
    <row r="92" spans="2:7" x14ac:dyDescent="0.25">
      <c r="B92" s="170" t="s">
        <v>86</v>
      </c>
      <c r="C92" s="87">
        <v>4679</v>
      </c>
      <c r="D92" s="87">
        <v>5534</v>
      </c>
      <c r="E92" s="87"/>
      <c r="F92" s="171">
        <v>0.18273135285317377</v>
      </c>
      <c r="G92" s="171"/>
    </row>
    <row r="93" spans="2:7" x14ac:dyDescent="0.25">
      <c r="B93" s="172" t="s">
        <v>47</v>
      </c>
      <c r="C93" s="89">
        <v>36960</v>
      </c>
      <c r="D93" s="89">
        <v>38333</v>
      </c>
      <c r="E93" s="89">
        <v>21989</v>
      </c>
      <c r="F93" s="173">
        <v>3.7148268398268458E-2</v>
      </c>
      <c r="G93" s="173"/>
    </row>
    <row r="94" spans="2:7" ht="15" customHeight="1" x14ac:dyDescent="0.25">
      <c r="B94" s="391" t="s">
        <v>79</v>
      </c>
      <c r="C94" s="391"/>
      <c r="D94" s="391"/>
      <c r="E94" s="391"/>
      <c r="F94" s="391"/>
      <c r="G94" s="391"/>
    </row>
    <row r="95" spans="2:7" ht="6" customHeight="1" x14ac:dyDescent="0.25">
      <c r="B95" s="174"/>
      <c r="C95" s="174"/>
      <c r="D95" s="174"/>
      <c r="E95" s="174"/>
      <c r="F95" s="174"/>
      <c r="G95" s="174"/>
    </row>
    <row r="96" spans="2:7" ht="7.5" customHeight="1" x14ac:dyDescent="0.25">
      <c r="B96" s="174"/>
      <c r="C96" s="174"/>
      <c r="D96" s="174"/>
      <c r="E96" s="174"/>
      <c r="F96" s="174"/>
      <c r="G96" s="174"/>
    </row>
    <row r="97" spans="2:7" ht="36" customHeight="1" x14ac:dyDescent="0.25">
      <c r="B97" s="392" t="s">
        <v>193</v>
      </c>
      <c r="C97" s="392"/>
      <c r="D97" s="392"/>
      <c r="E97" s="392"/>
      <c r="F97" s="392"/>
      <c r="G97" s="392"/>
    </row>
    <row r="98" spans="2:7" x14ac:dyDescent="0.25">
      <c r="B98" s="167"/>
      <c r="C98" s="168">
        <v>2012</v>
      </c>
      <c r="D98" s="168">
        <v>2013</v>
      </c>
      <c r="E98" s="168">
        <v>2014</v>
      </c>
      <c r="F98" s="169" t="s">
        <v>187</v>
      </c>
      <c r="G98" s="169" t="s">
        <v>188</v>
      </c>
    </row>
    <row r="99" spans="2:7" x14ac:dyDescent="0.25">
      <c r="B99" s="170" t="s">
        <v>97</v>
      </c>
      <c r="C99" s="87">
        <v>7641</v>
      </c>
      <c r="D99" s="87">
        <v>6159</v>
      </c>
      <c r="E99" s="87">
        <v>6764</v>
      </c>
      <c r="F99" s="171">
        <v>-0.19395367098547311</v>
      </c>
      <c r="G99" s="171">
        <v>9.8230232180548827E-2</v>
      </c>
    </row>
    <row r="100" spans="2:7" x14ac:dyDescent="0.25">
      <c r="B100" s="170" t="s">
        <v>96</v>
      </c>
      <c r="C100" s="87">
        <v>6452</v>
      </c>
      <c r="D100" s="87">
        <v>6798</v>
      </c>
      <c r="E100" s="87">
        <v>7090</v>
      </c>
      <c r="F100" s="171">
        <v>5.3626782393056516E-2</v>
      </c>
      <c r="G100" s="171">
        <v>4.295380994410114E-2</v>
      </c>
    </row>
    <row r="101" spans="2:7" x14ac:dyDescent="0.25">
      <c r="B101" s="170" t="s">
        <v>95</v>
      </c>
      <c r="C101" s="87">
        <v>6315</v>
      </c>
      <c r="D101" s="87">
        <v>6974</v>
      </c>
      <c r="E101" s="87">
        <v>7019</v>
      </c>
      <c r="F101" s="171">
        <v>0.10435471100554228</v>
      </c>
      <c r="G101" s="171">
        <v>6.452537998279384E-3</v>
      </c>
    </row>
    <row r="102" spans="2:7" x14ac:dyDescent="0.25">
      <c r="B102" s="170" t="s">
        <v>94</v>
      </c>
      <c r="C102" s="87">
        <v>2339</v>
      </c>
      <c r="D102" s="87">
        <v>2368</v>
      </c>
      <c r="E102" s="87">
        <v>2723</v>
      </c>
      <c r="F102" s="171">
        <v>1.2398460880718165E-2</v>
      </c>
      <c r="G102" s="171">
        <v>0.14991554054054057</v>
      </c>
    </row>
    <row r="103" spans="2:7" x14ac:dyDescent="0.25">
      <c r="B103" s="170" t="s">
        <v>93</v>
      </c>
      <c r="C103" s="87">
        <v>278</v>
      </c>
      <c r="D103" s="87">
        <v>440</v>
      </c>
      <c r="E103" s="87">
        <v>367</v>
      </c>
      <c r="F103" s="171">
        <v>0.58273381294964022</v>
      </c>
      <c r="G103" s="171">
        <v>-0.16590909090909089</v>
      </c>
    </row>
    <row r="104" spans="2:7" x14ac:dyDescent="0.25">
      <c r="B104" s="170" t="s">
        <v>92</v>
      </c>
      <c r="C104" s="87">
        <v>33</v>
      </c>
      <c r="D104" s="87">
        <v>95</v>
      </c>
      <c r="E104" s="87">
        <v>61</v>
      </c>
      <c r="F104" s="171">
        <v>1.8787878787878789</v>
      </c>
      <c r="G104" s="171">
        <v>-0.35789473684210527</v>
      </c>
    </row>
    <row r="105" spans="2:7" x14ac:dyDescent="0.25">
      <c r="B105" s="170" t="s">
        <v>91</v>
      </c>
      <c r="C105" s="87">
        <v>50</v>
      </c>
      <c r="D105" s="87">
        <v>66</v>
      </c>
      <c r="E105" s="87"/>
      <c r="F105" s="171">
        <v>0.32000000000000006</v>
      </c>
      <c r="G105" s="171"/>
    </row>
    <row r="106" spans="2:7" x14ac:dyDescent="0.25">
      <c r="B106" s="170" t="s">
        <v>90</v>
      </c>
      <c r="C106" s="87">
        <v>33</v>
      </c>
      <c r="D106" s="87">
        <v>118</v>
      </c>
      <c r="E106" s="87"/>
      <c r="F106" s="171">
        <v>2.5757575757575757</v>
      </c>
      <c r="G106" s="171"/>
    </row>
    <row r="107" spans="2:7" x14ac:dyDescent="0.25">
      <c r="B107" s="170" t="s">
        <v>89</v>
      </c>
      <c r="C107" s="87">
        <v>222</v>
      </c>
      <c r="D107" s="87">
        <v>111</v>
      </c>
      <c r="E107" s="87"/>
      <c r="F107" s="171">
        <v>-0.5</v>
      </c>
      <c r="G107" s="171"/>
    </row>
    <row r="108" spans="2:7" x14ac:dyDescent="0.25">
      <c r="B108" s="170" t="s">
        <v>88</v>
      </c>
      <c r="C108" s="87">
        <v>3666</v>
      </c>
      <c r="D108" s="87">
        <v>3452</v>
      </c>
      <c r="E108" s="87"/>
      <c r="F108" s="171">
        <v>-5.8374249863611616E-2</v>
      </c>
      <c r="G108" s="171"/>
    </row>
    <row r="109" spans="2:7" x14ac:dyDescent="0.25">
      <c r="B109" s="170" t="s">
        <v>87</v>
      </c>
      <c r="C109" s="87">
        <v>6189</v>
      </c>
      <c r="D109" s="87">
        <v>7144</v>
      </c>
      <c r="E109" s="87"/>
      <c r="F109" s="171">
        <v>0.15430602682178063</v>
      </c>
      <c r="G109" s="171"/>
    </row>
    <row r="110" spans="2:7" x14ac:dyDescent="0.25">
      <c r="B110" s="170" t="s">
        <v>86</v>
      </c>
      <c r="C110" s="87">
        <v>6299</v>
      </c>
      <c r="D110" s="87">
        <v>7236</v>
      </c>
      <c r="E110" s="87"/>
      <c r="F110" s="171">
        <v>0.14875377043975235</v>
      </c>
      <c r="G110" s="171"/>
    </row>
    <row r="111" spans="2:7" x14ac:dyDescent="0.25">
      <c r="B111" s="172" t="s">
        <v>47</v>
      </c>
      <c r="C111" s="89">
        <v>39517</v>
      </c>
      <c r="D111" s="89">
        <v>40961</v>
      </c>
      <c r="E111" s="89">
        <v>24024</v>
      </c>
      <c r="F111" s="173">
        <v>3.6541235417668405E-2</v>
      </c>
      <c r="G111" s="173"/>
    </row>
    <row r="112" spans="2:7" ht="15" customHeight="1" x14ac:dyDescent="0.25">
      <c r="B112" s="391" t="s">
        <v>79</v>
      </c>
      <c r="C112" s="391"/>
      <c r="D112" s="391"/>
      <c r="E112" s="391"/>
      <c r="F112" s="391"/>
      <c r="G112" s="391"/>
    </row>
    <row r="113" spans="2:7" ht="7.5" customHeight="1" x14ac:dyDescent="0.25">
      <c r="B113" s="174"/>
      <c r="C113" s="174"/>
      <c r="D113" s="174"/>
      <c r="E113" s="174"/>
      <c r="F113" s="174"/>
      <c r="G113" s="174"/>
    </row>
    <row r="114" spans="2:7" ht="9" customHeight="1" x14ac:dyDescent="0.25">
      <c r="B114" s="174"/>
      <c r="C114" s="174"/>
      <c r="D114" s="174"/>
      <c r="E114" s="174"/>
      <c r="F114" s="174"/>
      <c r="G114" s="174"/>
    </row>
    <row r="115" spans="2:7" ht="36" customHeight="1" x14ac:dyDescent="0.25">
      <c r="B115" s="392" t="s">
        <v>194</v>
      </c>
      <c r="C115" s="392"/>
      <c r="D115" s="392"/>
      <c r="E115" s="392"/>
      <c r="F115" s="392"/>
      <c r="G115" s="392"/>
    </row>
    <row r="116" spans="2:7" x14ac:dyDescent="0.25">
      <c r="B116" s="167"/>
      <c r="C116" s="168">
        <v>2012</v>
      </c>
      <c r="D116" s="168">
        <v>2013</v>
      </c>
      <c r="E116" s="168">
        <v>2014</v>
      </c>
      <c r="F116" s="169" t="s">
        <v>187</v>
      </c>
      <c r="G116" s="169" t="s">
        <v>188</v>
      </c>
    </row>
    <row r="117" spans="2:7" x14ac:dyDescent="0.25">
      <c r="B117" s="170" t="s">
        <v>97</v>
      </c>
      <c r="C117" s="87">
        <v>7180</v>
      </c>
      <c r="D117" s="87">
        <v>8133</v>
      </c>
      <c r="E117" s="87">
        <v>8983</v>
      </c>
      <c r="F117" s="171">
        <v>0.13272980501392762</v>
      </c>
      <c r="G117" s="171">
        <v>0.10451248001967284</v>
      </c>
    </row>
    <row r="118" spans="2:7" x14ac:dyDescent="0.25">
      <c r="B118" s="170" t="s">
        <v>96</v>
      </c>
      <c r="C118" s="87">
        <v>8549</v>
      </c>
      <c r="D118" s="87">
        <v>8657</v>
      </c>
      <c r="E118" s="87">
        <v>9410</v>
      </c>
      <c r="F118" s="171">
        <v>1.2633056497836082E-2</v>
      </c>
      <c r="G118" s="171">
        <v>8.6981633360286414E-2</v>
      </c>
    </row>
    <row r="119" spans="2:7" x14ac:dyDescent="0.25">
      <c r="B119" s="170" t="s">
        <v>95</v>
      </c>
      <c r="C119" s="87">
        <v>8070</v>
      </c>
      <c r="D119" s="87">
        <v>9617</v>
      </c>
      <c r="E119" s="87">
        <v>10807</v>
      </c>
      <c r="F119" s="171">
        <v>0.19169764560099134</v>
      </c>
      <c r="G119" s="171">
        <v>0.12373921181241543</v>
      </c>
    </row>
    <row r="120" spans="2:7" x14ac:dyDescent="0.25">
      <c r="B120" s="170" t="s">
        <v>94</v>
      </c>
      <c r="C120" s="87">
        <v>3985</v>
      </c>
      <c r="D120" s="87">
        <v>2503</v>
      </c>
      <c r="E120" s="87">
        <v>5358</v>
      </c>
      <c r="F120" s="171">
        <v>-0.3718946047678795</v>
      </c>
      <c r="G120" s="171">
        <v>1.1406312425089893</v>
      </c>
    </row>
    <row r="121" spans="2:7" x14ac:dyDescent="0.25">
      <c r="B121" s="170" t="s">
        <v>93</v>
      </c>
      <c r="C121" s="87">
        <v>255</v>
      </c>
      <c r="D121" s="87">
        <v>1270</v>
      </c>
      <c r="E121" s="87">
        <v>369</v>
      </c>
      <c r="F121" s="171">
        <v>3.9803921568627452</v>
      </c>
      <c r="G121" s="171">
        <v>-0.70944881889763778</v>
      </c>
    </row>
    <row r="122" spans="2:7" x14ac:dyDescent="0.25">
      <c r="B122" s="170" t="s">
        <v>92</v>
      </c>
      <c r="C122" s="87">
        <v>563</v>
      </c>
      <c r="D122" s="87">
        <v>732</v>
      </c>
      <c r="E122" s="87">
        <v>596</v>
      </c>
      <c r="F122" s="171">
        <v>0.30017761989342806</v>
      </c>
      <c r="G122" s="171">
        <v>-0.18579234972677594</v>
      </c>
    </row>
    <row r="123" spans="2:7" x14ac:dyDescent="0.25">
      <c r="B123" s="170" t="s">
        <v>91</v>
      </c>
      <c r="C123" s="87">
        <v>1283</v>
      </c>
      <c r="D123" s="87">
        <v>1930</v>
      </c>
      <c r="E123" s="87"/>
      <c r="F123" s="171">
        <v>0.5042868277474668</v>
      </c>
      <c r="G123" s="171"/>
    </row>
    <row r="124" spans="2:7" x14ac:dyDescent="0.25">
      <c r="B124" s="170" t="s">
        <v>90</v>
      </c>
      <c r="C124" s="87">
        <v>431</v>
      </c>
      <c r="D124" s="87">
        <v>705</v>
      </c>
      <c r="E124" s="87"/>
      <c r="F124" s="171">
        <v>0.63573085846867738</v>
      </c>
      <c r="G124" s="171"/>
    </row>
    <row r="125" spans="2:7" x14ac:dyDescent="0.25">
      <c r="B125" s="170" t="s">
        <v>89</v>
      </c>
      <c r="C125" s="87">
        <v>1067</v>
      </c>
      <c r="D125" s="87">
        <v>759</v>
      </c>
      <c r="E125" s="87"/>
      <c r="F125" s="171">
        <v>-0.28865979381443296</v>
      </c>
      <c r="G125" s="171"/>
    </row>
    <row r="126" spans="2:7" x14ac:dyDescent="0.25">
      <c r="B126" s="170" t="s">
        <v>88</v>
      </c>
      <c r="C126" s="87">
        <v>5235</v>
      </c>
      <c r="D126" s="87">
        <v>6454</v>
      </c>
      <c r="E126" s="87"/>
      <c r="F126" s="171">
        <v>0.23285577841451777</v>
      </c>
      <c r="G126" s="171"/>
    </row>
    <row r="127" spans="2:7" x14ac:dyDescent="0.25">
      <c r="B127" s="170" t="s">
        <v>87</v>
      </c>
      <c r="C127" s="87">
        <v>9086</v>
      </c>
      <c r="D127" s="87">
        <v>11415</v>
      </c>
      <c r="E127" s="87"/>
      <c r="F127" s="171">
        <v>0.2563284173453666</v>
      </c>
      <c r="G127" s="171"/>
    </row>
    <row r="128" spans="2:7" x14ac:dyDescent="0.25">
      <c r="B128" s="170" t="s">
        <v>86</v>
      </c>
      <c r="C128" s="87">
        <v>6839</v>
      </c>
      <c r="D128" s="87">
        <v>9065</v>
      </c>
      <c r="E128" s="87"/>
      <c r="F128" s="171">
        <v>0.32548618219037873</v>
      </c>
      <c r="G128" s="171"/>
    </row>
    <row r="129" spans="2:7" x14ac:dyDescent="0.25">
      <c r="B129" s="172" t="s">
        <v>47</v>
      </c>
      <c r="C129" s="89">
        <v>52543</v>
      </c>
      <c r="D129" s="89">
        <v>61240</v>
      </c>
      <c r="E129" s="89">
        <v>35523</v>
      </c>
      <c r="F129" s="173">
        <v>0.16552157280703428</v>
      </c>
      <c r="G129" s="173"/>
    </row>
    <row r="130" spans="2:7" ht="15" customHeight="1" x14ac:dyDescent="0.25">
      <c r="B130" s="391" t="s">
        <v>79</v>
      </c>
      <c r="C130" s="391"/>
      <c r="D130" s="391"/>
      <c r="E130" s="391"/>
      <c r="F130" s="391"/>
      <c r="G130" s="391"/>
    </row>
    <row r="131" spans="2:7" ht="7.5" customHeight="1" x14ac:dyDescent="0.25">
      <c r="B131" s="174"/>
      <c r="C131" s="174"/>
      <c r="D131" s="174"/>
      <c r="E131" s="174"/>
      <c r="F131" s="174"/>
      <c r="G131" s="174"/>
    </row>
    <row r="132" spans="2:7" ht="7.5" customHeight="1" x14ac:dyDescent="0.25">
      <c r="B132" s="174"/>
      <c r="C132" s="174"/>
      <c r="D132" s="174"/>
      <c r="E132" s="174"/>
      <c r="F132" s="174"/>
      <c r="G132" s="174"/>
    </row>
    <row r="133" spans="2:7" ht="36" customHeight="1" x14ac:dyDescent="0.25">
      <c r="B133" s="392" t="s">
        <v>195</v>
      </c>
      <c r="C133" s="392"/>
      <c r="D133" s="392"/>
      <c r="E133" s="392"/>
      <c r="F133" s="392"/>
      <c r="G133" s="392"/>
    </row>
    <row r="134" spans="2:7" x14ac:dyDescent="0.25">
      <c r="B134" s="167"/>
      <c r="C134" s="168">
        <v>2012</v>
      </c>
      <c r="D134" s="168">
        <v>2013</v>
      </c>
      <c r="E134" s="168">
        <v>2014</v>
      </c>
      <c r="F134" s="169" t="s">
        <v>187</v>
      </c>
      <c r="G134" s="169" t="s">
        <v>188</v>
      </c>
    </row>
    <row r="135" spans="2:7" x14ac:dyDescent="0.25">
      <c r="B135" s="170" t="s">
        <v>97</v>
      </c>
      <c r="C135" s="87">
        <v>12932</v>
      </c>
      <c r="D135" s="87">
        <v>11616</v>
      </c>
      <c r="E135" s="87">
        <v>12588</v>
      </c>
      <c r="F135" s="171">
        <v>-0.10176306835756266</v>
      </c>
      <c r="G135" s="171">
        <v>8.3677685950413139E-2</v>
      </c>
    </row>
    <row r="136" spans="2:7" x14ac:dyDescent="0.25">
      <c r="B136" s="170" t="s">
        <v>96</v>
      </c>
      <c r="C136" s="87">
        <v>14071</v>
      </c>
      <c r="D136" s="87">
        <v>10751</v>
      </c>
      <c r="E136" s="87">
        <v>11611</v>
      </c>
      <c r="F136" s="171">
        <v>-0.23594627247530386</v>
      </c>
      <c r="G136" s="171">
        <v>7.9992558831736504E-2</v>
      </c>
    </row>
    <row r="137" spans="2:7" x14ac:dyDescent="0.25">
      <c r="B137" s="170" t="s">
        <v>95</v>
      </c>
      <c r="C137" s="87">
        <v>11956</v>
      </c>
      <c r="D137" s="87">
        <v>11951</v>
      </c>
      <c r="E137" s="87">
        <v>12958</v>
      </c>
      <c r="F137" s="171">
        <v>-4.1820006691195566E-4</v>
      </c>
      <c r="G137" s="171">
        <v>8.4260731319554916E-2</v>
      </c>
    </row>
    <row r="138" spans="2:7" x14ac:dyDescent="0.25">
      <c r="B138" s="170" t="s">
        <v>94</v>
      </c>
      <c r="C138" s="87">
        <v>6585</v>
      </c>
      <c r="D138" s="87">
        <v>5652</v>
      </c>
      <c r="E138" s="87">
        <v>6605</v>
      </c>
      <c r="F138" s="171">
        <v>-0.14168564920273352</v>
      </c>
      <c r="G138" s="171">
        <v>0.16861288039631983</v>
      </c>
    </row>
    <row r="139" spans="2:7" x14ac:dyDescent="0.25">
      <c r="B139" s="170" t="s">
        <v>93</v>
      </c>
      <c r="C139" s="87">
        <v>220</v>
      </c>
      <c r="D139" s="87">
        <v>641</v>
      </c>
      <c r="E139" s="87">
        <v>195</v>
      </c>
      <c r="F139" s="171">
        <v>1.9136363636363636</v>
      </c>
      <c r="G139" s="171">
        <v>-0.69578783151326051</v>
      </c>
    </row>
    <row r="140" spans="2:7" x14ac:dyDescent="0.25">
      <c r="B140" s="170" t="s">
        <v>92</v>
      </c>
      <c r="C140" s="87">
        <v>452</v>
      </c>
      <c r="D140" s="87">
        <v>463</v>
      </c>
      <c r="E140" s="87">
        <v>433</v>
      </c>
      <c r="F140" s="171">
        <v>2.433628318584069E-2</v>
      </c>
      <c r="G140" s="171">
        <v>-6.4794816414686873E-2</v>
      </c>
    </row>
    <row r="141" spans="2:7" x14ac:dyDescent="0.25">
      <c r="B141" s="170" t="s">
        <v>91</v>
      </c>
      <c r="C141" s="87">
        <v>700</v>
      </c>
      <c r="D141" s="87">
        <v>601</v>
      </c>
      <c r="E141" s="87"/>
      <c r="F141" s="171">
        <v>-0.14142857142857146</v>
      </c>
      <c r="G141" s="171"/>
    </row>
    <row r="142" spans="2:7" x14ac:dyDescent="0.25">
      <c r="B142" s="170" t="s">
        <v>90</v>
      </c>
      <c r="C142" s="87">
        <v>169</v>
      </c>
      <c r="D142" s="87">
        <v>529</v>
      </c>
      <c r="E142" s="87"/>
      <c r="F142" s="171">
        <v>2.1301775147928996</v>
      </c>
      <c r="G142" s="171"/>
    </row>
    <row r="143" spans="2:7" x14ac:dyDescent="0.25">
      <c r="B143" s="170" t="s">
        <v>89</v>
      </c>
      <c r="C143" s="87">
        <v>356</v>
      </c>
      <c r="D143" s="87">
        <v>484</v>
      </c>
      <c r="E143" s="87"/>
      <c r="F143" s="171">
        <v>0.3595505617977528</v>
      </c>
      <c r="G143" s="171"/>
    </row>
    <row r="144" spans="2:7" x14ac:dyDescent="0.25">
      <c r="B144" s="170" t="s">
        <v>88</v>
      </c>
      <c r="C144" s="87">
        <v>6652</v>
      </c>
      <c r="D144" s="87">
        <v>7716</v>
      </c>
      <c r="E144" s="87"/>
      <c r="F144" s="171">
        <v>0.15995189416716782</v>
      </c>
      <c r="G144" s="171"/>
    </row>
    <row r="145" spans="2:7" x14ac:dyDescent="0.25">
      <c r="B145" s="170" t="s">
        <v>87</v>
      </c>
      <c r="C145" s="87">
        <v>10548</v>
      </c>
      <c r="D145" s="87">
        <v>12215</v>
      </c>
      <c r="E145" s="87"/>
      <c r="F145" s="171">
        <v>0.15803943875616233</v>
      </c>
      <c r="G145" s="171"/>
    </row>
    <row r="146" spans="2:7" x14ac:dyDescent="0.25">
      <c r="B146" s="170" t="s">
        <v>86</v>
      </c>
      <c r="C146" s="87">
        <v>10754</v>
      </c>
      <c r="D146" s="87">
        <v>15242</v>
      </c>
      <c r="E146" s="87"/>
      <c r="F146" s="171">
        <v>0.41733308536358571</v>
      </c>
      <c r="G146" s="171"/>
    </row>
    <row r="147" spans="2:7" x14ac:dyDescent="0.25">
      <c r="B147" s="172" t="s">
        <v>47</v>
      </c>
      <c r="C147" s="89">
        <v>75395</v>
      </c>
      <c r="D147" s="89">
        <v>77861</v>
      </c>
      <c r="E147" s="89">
        <v>44390</v>
      </c>
      <c r="F147" s="173">
        <v>3.2707739240002587E-2</v>
      </c>
      <c r="G147" s="173"/>
    </row>
    <row r="148" spans="2:7" ht="15" customHeight="1" x14ac:dyDescent="0.25">
      <c r="B148" s="391" t="s">
        <v>79</v>
      </c>
      <c r="C148" s="391"/>
      <c r="D148" s="391"/>
      <c r="E148" s="391"/>
      <c r="F148" s="391"/>
      <c r="G148" s="391"/>
    </row>
    <row r="149" spans="2:7" ht="8.25" customHeight="1" x14ac:dyDescent="0.25">
      <c r="B149" s="174"/>
      <c r="C149" s="174"/>
      <c r="D149" s="174"/>
      <c r="E149" s="174"/>
      <c r="F149" s="174"/>
      <c r="G149" s="174"/>
    </row>
    <row r="150" spans="2:7" ht="9.75" customHeight="1" x14ac:dyDescent="0.25">
      <c r="B150" s="174"/>
      <c r="C150" s="174"/>
      <c r="D150" s="174"/>
      <c r="E150" s="174"/>
      <c r="F150" s="174"/>
      <c r="G150" s="174"/>
    </row>
    <row r="151" spans="2:7" ht="36" customHeight="1" x14ac:dyDescent="0.25">
      <c r="B151" s="392" t="s">
        <v>196</v>
      </c>
      <c r="C151" s="392"/>
      <c r="D151" s="392"/>
      <c r="E151" s="392"/>
      <c r="F151" s="392"/>
      <c r="G151" s="392"/>
    </row>
    <row r="152" spans="2:7" x14ac:dyDescent="0.25">
      <c r="B152" s="167"/>
      <c r="C152" s="168">
        <v>2012</v>
      </c>
      <c r="D152" s="168">
        <v>2013</v>
      </c>
      <c r="E152" s="168">
        <v>2014</v>
      </c>
      <c r="F152" s="169" t="s">
        <v>187</v>
      </c>
      <c r="G152" s="169" t="s">
        <v>188</v>
      </c>
    </row>
    <row r="153" spans="2:7" x14ac:dyDescent="0.25">
      <c r="B153" s="170" t="s">
        <v>97</v>
      </c>
      <c r="C153" s="87">
        <v>2189</v>
      </c>
      <c r="D153" s="87">
        <v>1894</v>
      </c>
      <c r="E153" s="87">
        <v>1862</v>
      </c>
      <c r="F153" s="171">
        <v>-0.13476473275468248</v>
      </c>
      <c r="G153" s="171">
        <v>-1.6895459345300901E-2</v>
      </c>
    </row>
    <row r="154" spans="2:7" x14ac:dyDescent="0.25">
      <c r="B154" s="170" t="s">
        <v>96</v>
      </c>
      <c r="C154" s="87">
        <v>2089</v>
      </c>
      <c r="D154" s="87">
        <v>2182</v>
      </c>
      <c r="E154" s="87">
        <v>2700</v>
      </c>
      <c r="F154" s="171">
        <v>4.4518908568693227E-2</v>
      </c>
      <c r="G154" s="171">
        <v>0.23739688359303401</v>
      </c>
    </row>
    <row r="155" spans="2:7" x14ac:dyDescent="0.25">
      <c r="B155" s="170" t="s">
        <v>95</v>
      </c>
      <c r="C155" s="87">
        <v>2718</v>
      </c>
      <c r="D155" s="87">
        <v>2934</v>
      </c>
      <c r="E155" s="87">
        <v>2879</v>
      </c>
      <c r="F155" s="171">
        <v>7.9470198675496651E-2</v>
      </c>
      <c r="G155" s="171">
        <v>-1.8745739604635325E-2</v>
      </c>
    </row>
    <row r="156" spans="2:7" x14ac:dyDescent="0.25">
      <c r="B156" s="170" t="s">
        <v>94</v>
      </c>
      <c r="C156" s="87">
        <v>4901</v>
      </c>
      <c r="D156" s="87">
        <v>3358</v>
      </c>
      <c r="E156" s="87">
        <v>3716</v>
      </c>
      <c r="F156" s="171">
        <v>-0.31483370740665173</v>
      </c>
      <c r="G156" s="171">
        <v>0.10661107802263259</v>
      </c>
    </row>
    <row r="157" spans="2:7" x14ac:dyDescent="0.25">
      <c r="B157" s="170" t="s">
        <v>93</v>
      </c>
      <c r="C157" s="87">
        <v>2909</v>
      </c>
      <c r="D157" s="87">
        <v>2820</v>
      </c>
      <c r="E157" s="87">
        <v>3912</v>
      </c>
      <c r="F157" s="171">
        <v>-3.059470608456516E-2</v>
      </c>
      <c r="G157" s="171">
        <v>0.38723404255319149</v>
      </c>
    </row>
    <row r="158" spans="2:7" x14ac:dyDescent="0.25">
      <c r="B158" s="170" t="s">
        <v>92</v>
      </c>
      <c r="C158" s="87">
        <v>2937</v>
      </c>
      <c r="D158" s="87">
        <v>2266</v>
      </c>
      <c r="E158" s="87">
        <v>2135</v>
      </c>
      <c r="F158" s="171">
        <v>-0.22846441947565543</v>
      </c>
      <c r="G158" s="171">
        <v>-5.7811120917917069E-2</v>
      </c>
    </row>
    <row r="159" spans="2:7" x14ac:dyDescent="0.25">
      <c r="B159" s="170" t="s">
        <v>91</v>
      </c>
      <c r="C159" s="87">
        <v>2798</v>
      </c>
      <c r="D159" s="87">
        <v>2344</v>
      </c>
      <c r="E159" s="87"/>
      <c r="F159" s="171">
        <v>-0.16225875625446751</v>
      </c>
      <c r="G159" s="171"/>
    </row>
    <row r="160" spans="2:7" x14ac:dyDescent="0.25">
      <c r="B160" s="170" t="s">
        <v>90</v>
      </c>
      <c r="C160" s="87">
        <v>4167</v>
      </c>
      <c r="D160" s="87">
        <v>3597</v>
      </c>
      <c r="E160" s="87"/>
      <c r="F160" s="171">
        <v>-0.13678905687544995</v>
      </c>
      <c r="G160" s="171"/>
    </row>
    <row r="161" spans="2:7" x14ac:dyDescent="0.25">
      <c r="B161" s="170" t="s">
        <v>89</v>
      </c>
      <c r="C161" s="87">
        <v>2494</v>
      </c>
      <c r="D161" s="87">
        <v>2472</v>
      </c>
      <c r="E161" s="87"/>
      <c r="F161" s="171">
        <v>-8.8211708099438235E-3</v>
      </c>
      <c r="G161" s="171"/>
    </row>
    <row r="162" spans="2:7" x14ac:dyDescent="0.25">
      <c r="B162" s="170" t="s">
        <v>88</v>
      </c>
      <c r="C162" s="87">
        <v>2146</v>
      </c>
      <c r="D162" s="87">
        <v>2735</v>
      </c>
      <c r="E162" s="87"/>
      <c r="F162" s="171">
        <v>0.27446411929170544</v>
      </c>
      <c r="G162" s="171"/>
    </row>
    <row r="163" spans="2:7" x14ac:dyDescent="0.25">
      <c r="B163" s="170" t="s">
        <v>87</v>
      </c>
      <c r="C163" s="87">
        <v>1830</v>
      </c>
      <c r="D163" s="87">
        <v>1576</v>
      </c>
      <c r="E163" s="87"/>
      <c r="F163" s="171">
        <v>-0.13879781420765025</v>
      </c>
      <c r="G163" s="171"/>
    </row>
    <row r="164" spans="2:7" x14ac:dyDescent="0.25">
      <c r="B164" s="170" t="s">
        <v>86</v>
      </c>
      <c r="C164" s="87">
        <v>1973</v>
      </c>
      <c r="D164" s="87">
        <v>1882</v>
      </c>
      <c r="E164" s="87"/>
      <c r="F164" s="171">
        <v>-4.6122655854029415E-2</v>
      </c>
      <c r="G164" s="171"/>
    </row>
    <row r="165" spans="2:7" x14ac:dyDescent="0.25">
      <c r="B165" s="172" t="s">
        <v>47</v>
      </c>
      <c r="C165" s="89">
        <v>33151</v>
      </c>
      <c r="D165" s="89">
        <v>30060</v>
      </c>
      <c r="E165" s="89">
        <v>17204</v>
      </c>
      <c r="F165" s="173">
        <v>-9.32400229254019E-2</v>
      </c>
      <c r="G165" s="173"/>
    </row>
    <row r="166" spans="2:7" ht="15" customHeight="1" x14ac:dyDescent="0.25">
      <c r="B166" s="391" t="s">
        <v>79</v>
      </c>
      <c r="C166" s="391"/>
      <c r="D166" s="391"/>
      <c r="E166" s="391"/>
      <c r="F166" s="391"/>
      <c r="G166" s="391"/>
    </row>
    <row r="167" spans="2:7" ht="10.5" customHeight="1" x14ac:dyDescent="0.25">
      <c r="B167" s="174"/>
      <c r="C167" s="174"/>
      <c r="D167" s="174"/>
      <c r="E167" s="174"/>
      <c r="F167" s="174"/>
      <c r="G167" s="174"/>
    </row>
    <row r="168" spans="2:7" ht="7.5" customHeight="1" x14ac:dyDescent="0.25">
      <c r="B168" s="174"/>
      <c r="C168" s="174"/>
      <c r="D168" s="174"/>
      <c r="E168" s="174"/>
      <c r="F168" s="174"/>
      <c r="G168" s="174"/>
    </row>
    <row r="169" spans="2:7" ht="36" customHeight="1" x14ac:dyDescent="0.25">
      <c r="B169" s="392" t="s">
        <v>197</v>
      </c>
      <c r="C169" s="392"/>
      <c r="D169" s="392"/>
      <c r="E169" s="392"/>
      <c r="F169" s="392"/>
      <c r="G169" s="392"/>
    </row>
    <row r="170" spans="2:7" x14ac:dyDescent="0.25">
      <c r="B170" s="167"/>
      <c r="C170" s="168">
        <v>2012</v>
      </c>
      <c r="D170" s="168">
        <v>2013</v>
      </c>
      <c r="E170" s="168">
        <v>2014</v>
      </c>
      <c r="F170" s="169" t="s">
        <v>187</v>
      </c>
      <c r="G170" s="169" t="s">
        <v>188</v>
      </c>
    </row>
    <row r="171" spans="2:7" x14ac:dyDescent="0.25">
      <c r="B171" s="170" t="s">
        <v>97</v>
      </c>
      <c r="C171" s="87">
        <v>5357</v>
      </c>
      <c r="D171" s="87">
        <v>4308</v>
      </c>
      <c r="E171" s="87">
        <v>4282</v>
      </c>
      <c r="F171" s="171">
        <v>-0.19581855516147095</v>
      </c>
      <c r="G171" s="171">
        <v>-6.0352831940575502E-3</v>
      </c>
    </row>
    <row r="172" spans="2:7" x14ac:dyDescent="0.25">
      <c r="B172" s="170" t="s">
        <v>96</v>
      </c>
      <c r="C172" s="87">
        <v>5282</v>
      </c>
      <c r="D172" s="87">
        <v>4743</v>
      </c>
      <c r="E172" s="87">
        <v>4515</v>
      </c>
      <c r="F172" s="171">
        <v>-0.10204468004543732</v>
      </c>
      <c r="G172" s="171">
        <v>-4.8070841239721718E-2</v>
      </c>
    </row>
    <row r="173" spans="2:7" x14ac:dyDescent="0.25">
      <c r="B173" s="170" t="s">
        <v>95</v>
      </c>
      <c r="C173" s="87">
        <v>5272</v>
      </c>
      <c r="D173" s="87">
        <v>4748</v>
      </c>
      <c r="E173" s="87">
        <v>4968</v>
      </c>
      <c r="F173" s="171">
        <v>-9.9393019726858878E-2</v>
      </c>
      <c r="G173" s="171">
        <v>4.6335299073293923E-2</v>
      </c>
    </row>
    <row r="174" spans="2:7" x14ac:dyDescent="0.25">
      <c r="B174" s="170" t="s">
        <v>94</v>
      </c>
      <c r="C174" s="87">
        <v>5624</v>
      </c>
      <c r="D174" s="87">
        <v>5562</v>
      </c>
      <c r="E174" s="87">
        <v>4917</v>
      </c>
      <c r="F174" s="171">
        <v>-1.102418207681366E-2</v>
      </c>
      <c r="G174" s="171">
        <v>-0.11596548004314999</v>
      </c>
    </row>
    <row r="175" spans="2:7" x14ac:dyDescent="0.25">
      <c r="B175" s="170" t="s">
        <v>93</v>
      </c>
      <c r="C175" s="87">
        <v>4658</v>
      </c>
      <c r="D175" s="87">
        <v>4592</v>
      </c>
      <c r="E175" s="87">
        <v>4377</v>
      </c>
      <c r="F175" s="171">
        <v>-1.416917131816231E-2</v>
      </c>
      <c r="G175" s="171">
        <v>-4.6820557491289216E-2</v>
      </c>
    </row>
    <row r="176" spans="2:7" x14ac:dyDescent="0.25">
      <c r="B176" s="170" t="s">
        <v>92</v>
      </c>
      <c r="C176" s="87">
        <v>4514</v>
      </c>
      <c r="D176" s="87">
        <v>3900</v>
      </c>
      <c r="E176" s="87">
        <v>3157</v>
      </c>
      <c r="F176" s="171">
        <v>-0.13602126716880814</v>
      </c>
      <c r="G176" s="171">
        <v>-0.19051282051282048</v>
      </c>
    </row>
    <row r="177" spans="2:7" x14ac:dyDescent="0.25">
      <c r="B177" s="170" t="s">
        <v>91</v>
      </c>
      <c r="C177" s="87">
        <v>7578</v>
      </c>
      <c r="D177" s="87">
        <v>7513</v>
      </c>
      <c r="E177" s="87"/>
      <c r="F177" s="171">
        <v>-8.5774610715227961E-3</v>
      </c>
      <c r="G177" s="171"/>
    </row>
    <row r="178" spans="2:7" x14ac:dyDescent="0.25">
      <c r="B178" s="170" t="s">
        <v>90</v>
      </c>
      <c r="C178" s="87">
        <v>7082</v>
      </c>
      <c r="D178" s="87">
        <v>5921</v>
      </c>
      <c r="E178" s="87"/>
      <c r="F178" s="171">
        <v>-0.16393674103360634</v>
      </c>
      <c r="G178" s="171"/>
    </row>
    <row r="179" spans="2:7" x14ac:dyDescent="0.25">
      <c r="B179" s="170" t="s">
        <v>89</v>
      </c>
      <c r="C179" s="87">
        <v>5368</v>
      </c>
      <c r="D179" s="87">
        <v>4687</v>
      </c>
      <c r="E179" s="87"/>
      <c r="F179" s="171">
        <v>-0.12686289120715355</v>
      </c>
      <c r="G179" s="171"/>
    </row>
    <row r="180" spans="2:7" x14ac:dyDescent="0.25">
      <c r="B180" s="170" t="s">
        <v>88</v>
      </c>
      <c r="C180" s="87">
        <v>6081</v>
      </c>
      <c r="D180" s="87">
        <v>5143</v>
      </c>
      <c r="E180" s="87"/>
      <c r="F180" s="171">
        <v>-0.1542509455681631</v>
      </c>
      <c r="G180" s="171"/>
    </row>
    <row r="181" spans="2:7" x14ac:dyDescent="0.25">
      <c r="B181" s="170" t="s">
        <v>87</v>
      </c>
      <c r="C181" s="87">
        <v>4674</v>
      </c>
      <c r="D181" s="87">
        <v>4493</v>
      </c>
      <c r="E181" s="87"/>
      <c r="F181" s="171">
        <v>-3.8724860932819904E-2</v>
      </c>
      <c r="G181" s="171"/>
    </row>
    <row r="182" spans="2:7" x14ac:dyDescent="0.25">
      <c r="B182" s="170" t="s">
        <v>86</v>
      </c>
      <c r="C182" s="87">
        <v>4642</v>
      </c>
      <c r="D182" s="87">
        <v>4334</v>
      </c>
      <c r="E182" s="87"/>
      <c r="F182" s="171">
        <v>-6.6350710900473953E-2</v>
      </c>
      <c r="G182" s="171"/>
    </row>
    <row r="183" spans="2:7" x14ac:dyDescent="0.25">
      <c r="B183" s="172" t="s">
        <v>47</v>
      </c>
      <c r="C183" s="89">
        <v>66132</v>
      </c>
      <c r="D183" s="89">
        <v>59944</v>
      </c>
      <c r="E183" s="89">
        <v>26216</v>
      </c>
      <c r="F183" s="173">
        <v>-9.3570434887800147E-2</v>
      </c>
      <c r="G183" s="173"/>
    </row>
    <row r="184" spans="2:7" ht="15" customHeight="1" x14ac:dyDescent="0.25">
      <c r="B184" s="391" t="s">
        <v>79</v>
      </c>
      <c r="C184" s="391"/>
      <c r="D184" s="391"/>
      <c r="E184" s="391"/>
      <c r="F184" s="391"/>
      <c r="G184" s="391"/>
    </row>
    <row r="185" spans="2:7" ht="9.75" customHeight="1" x14ac:dyDescent="0.25">
      <c r="B185" s="174"/>
      <c r="C185" s="174"/>
      <c r="D185" s="174"/>
      <c r="E185" s="174"/>
      <c r="F185" s="174"/>
      <c r="G185" s="174"/>
    </row>
    <row r="186" spans="2:7" ht="7.5" customHeight="1" x14ac:dyDescent="0.25">
      <c r="B186" s="174"/>
      <c r="C186" s="174"/>
      <c r="D186" s="174"/>
      <c r="E186" s="174"/>
      <c r="F186" s="174"/>
      <c r="G186" s="174"/>
    </row>
    <row r="187" spans="2:7" ht="36" customHeight="1" x14ac:dyDescent="0.25">
      <c r="B187" s="392" t="s">
        <v>198</v>
      </c>
      <c r="C187" s="392"/>
      <c r="D187" s="392"/>
      <c r="E187" s="392"/>
      <c r="F187" s="392"/>
      <c r="G187" s="392"/>
    </row>
    <row r="188" spans="2:7" x14ac:dyDescent="0.25">
      <c r="B188" s="167"/>
      <c r="C188" s="168">
        <v>2012</v>
      </c>
      <c r="D188" s="168">
        <v>2013</v>
      </c>
      <c r="E188" s="168">
        <v>2014</v>
      </c>
      <c r="F188" s="169" t="s">
        <v>187</v>
      </c>
      <c r="G188" s="169" t="s">
        <v>188</v>
      </c>
    </row>
    <row r="189" spans="2:7" x14ac:dyDescent="0.25">
      <c r="B189" s="170" t="s">
        <v>97</v>
      </c>
      <c r="C189" s="87">
        <v>5047</v>
      </c>
      <c r="D189" s="87">
        <v>4506</v>
      </c>
      <c r="E189" s="87">
        <v>4135</v>
      </c>
      <c r="F189" s="171">
        <v>-0.10719239151971471</v>
      </c>
      <c r="G189" s="171">
        <v>-8.2334664891256071E-2</v>
      </c>
    </row>
    <row r="190" spans="2:7" x14ac:dyDescent="0.25">
      <c r="B190" s="170" t="s">
        <v>96</v>
      </c>
      <c r="C190" s="87">
        <v>3304</v>
      </c>
      <c r="D190" s="87">
        <v>4072</v>
      </c>
      <c r="E190" s="87">
        <v>3727</v>
      </c>
      <c r="F190" s="171">
        <v>0.23244552058111378</v>
      </c>
      <c r="G190" s="171">
        <v>-8.4724950884086492E-2</v>
      </c>
    </row>
    <row r="191" spans="2:7" x14ac:dyDescent="0.25">
      <c r="B191" s="170" t="s">
        <v>95</v>
      </c>
      <c r="C191" s="87">
        <v>4310</v>
      </c>
      <c r="D191" s="87">
        <v>4749</v>
      </c>
      <c r="E191" s="87">
        <v>4592</v>
      </c>
      <c r="F191" s="171">
        <v>0.10185614849187941</v>
      </c>
      <c r="G191" s="171">
        <v>-3.3059591492945906E-2</v>
      </c>
    </row>
    <row r="192" spans="2:7" x14ac:dyDescent="0.25">
      <c r="B192" s="170" t="s">
        <v>94</v>
      </c>
      <c r="C192" s="87">
        <v>3763</v>
      </c>
      <c r="D192" s="87">
        <v>4043</v>
      </c>
      <c r="E192" s="87">
        <v>4491</v>
      </c>
      <c r="F192" s="171">
        <v>7.4408716449641199E-2</v>
      </c>
      <c r="G192" s="171">
        <v>0.11080880534256732</v>
      </c>
    </row>
    <row r="193" spans="2:7" x14ac:dyDescent="0.25">
      <c r="B193" s="170" t="s">
        <v>93</v>
      </c>
      <c r="C193" s="87">
        <v>3803</v>
      </c>
      <c r="D193" s="87">
        <v>4165</v>
      </c>
      <c r="E193" s="87">
        <v>3831</v>
      </c>
      <c r="F193" s="171">
        <v>9.5188009466210977E-2</v>
      </c>
      <c r="G193" s="171">
        <v>-8.0192076830732262E-2</v>
      </c>
    </row>
    <row r="194" spans="2:7" x14ac:dyDescent="0.25">
      <c r="B194" s="170" t="s">
        <v>92</v>
      </c>
      <c r="C194" s="87">
        <v>4002</v>
      </c>
      <c r="D194" s="87">
        <v>4082</v>
      </c>
      <c r="E194" s="87">
        <v>3791</v>
      </c>
      <c r="F194" s="171">
        <v>1.9990004997501254E-2</v>
      </c>
      <c r="G194" s="171">
        <v>-7.128858402743754E-2</v>
      </c>
    </row>
    <row r="195" spans="2:7" x14ac:dyDescent="0.25">
      <c r="B195" s="170" t="s">
        <v>91</v>
      </c>
      <c r="C195" s="87">
        <v>5286</v>
      </c>
      <c r="D195" s="87">
        <v>5324</v>
      </c>
      <c r="E195" s="87"/>
      <c r="F195" s="171">
        <v>7.1888006053726361E-3</v>
      </c>
      <c r="G195" s="171"/>
    </row>
    <row r="196" spans="2:7" x14ac:dyDescent="0.25">
      <c r="B196" s="170" t="s">
        <v>90</v>
      </c>
      <c r="C196" s="87">
        <v>5286</v>
      </c>
      <c r="D196" s="87">
        <v>4410</v>
      </c>
      <c r="E196" s="87"/>
      <c r="F196" s="171">
        <v>-0.16572077185017031</v>
      </c>
      <c r="G196" s="171"/>
    </row>
    <row r="197" spans="2:7" x14ac:dyDescent="0.25">
      <c r="B197" s="170" t="s">
        <v>89</v>
      </c>
      <c r="C197" s="87">
        <v>5035</v>
      </c>
      <c r="D197" s="87">
        <v>4162</v>
      </c>
      <c r="E197" s="87"/>
      <c r="F197" s="171">
        <v>-0.17338629592850052</v>
      </c>
      <c r="G197" s="171"/>
    </row>
    <row r="198" spans="2:7" x14ac:dyDescent="0.25">
      <c r="B198" s="170" t="s">
        <v>88</v>
      </c>
      <c r="C198" s="87">
        <v>4632</v>
      </c>
      <c r="D198" s="87">
        <v>3820</v>
      </c>
      <c r="E198" s="87"/>
      <c r="F198" s="171">
        <v>-0.17530224525043181</v>
      </c>
      <c r="G198" s="171"/>
    </row>
    <row r="199" spans="2:7" x14ac:dyDescent="0.25">
      <c r="B199" s="170" t="s">
        <v>87</v>
      </c>
      <c r="C199" s="87">
        <v>4660</v>
      </c>
      <c r="D199" s="87">
        <v>4463</v>
      </c>
      <c r="E199" s="87"/>
      <c r="F199" s="171">
        <v>-4.2274678111588027E-2</v>
      </c>
      <c r="G199" s="171"/>
    </row>
    <row r="200" spans="2:7" x14ac:dyDescent="0.25">
      <c r="B200" s="170" t="s">
        <v>86</v>
      </c>
      <c r="C200" s="87">
        <v>4589</v>
      </c>
      <c r="D200" s="87">
        <v>4598</v>
      </c>
      <c r="E200" s="87"/>
      <c r="F200" s="171">
        <v>1.9612115929397156E-3</v>
      </c>
      <c r="G200" s="171"/>
    </row>
    <row r="201" spans="2:7" x14ac:dyDescent="0.25">
      <c r="B201" s="172" t="s">
        <v>47</v>
      </c>
      <c r="C201" s="89">
        <v>53717</v>
      </c>
      <c r="D201" s="89">
        <v>52394</v>
      </c>
      <c r="E201" s="89">
        <v>24567</v>
      </c>
      <c r="F201" s="173">
        <v>-2.4629074594634814E-2</v>
      </c>
      <c r="G201" s="173"/>
    </row>
    <row r="202" spans="2:7" ht="15" customHeight="1" x14ac:dyDescent="0.25">
      <c r="B202" s="391" t="s">
        <v>79</v>
      </c>
      <c r="C202" s="391"/>
      <c r="D202" s="391"/>
      <c r="E202" s="391"/>
      <c r="F202" s="391"/>
      <c r="G202" s="391"/>
    </row>
    <row r="203" spans="2:7" ht="7.5" customHeight="1" x14ac:dyDescent="0.25">
      <c r="B203" s="174"/>
      <c r="C203" s="174"/>
      <c r="D203" s="174"/>
      <c r="E203" s="174"/>
      <c r="F203" s="174"/>
      <c r="G203" s="174"/>
    </row>
    <row r="204" spans="2:7" ht="7.5" customHeight="1" x14ac:dyDescent="0.25">
      <c r="B204" s="174"/>
      <c r="C204" s="174"/>
      <c r="D204" s="174"/>
      <c r="E204" s="174"/>
      <c r="F204" s="174"/>
      <c r="G204" s="174"/>
    </row>
    <row r="205" spans="2:7" ht="36" customHeight="1" x14ac:dyDescent="0.25">
      <c r="B205" s="392" t="s">
        <v>199</v>
      </c>
      <c r="C205" s="392"/>
      <c r="D205" s="392"/>
      <c r="E205" s="392"/>
      <c r="F205" s="392"/>
      <c r="G205" s="392"/>
    </row>
    <row r="206" spans="2:7" x14ac:dyDescent="0.25">
      <c r="B206" s="167"/>
      <c r="C206" s="168">
        <v>2012</v>
      </c>
      <c r="D206" s="168">
        <v>2013</v>
      </c>
      <c r="E206" s="168">
        <v>2014</v>
      </c>
      <c r="F206" s="169" t="s">
        <v>187</v>
      </c>
      <c r="G206" s="169" t="s">
        <v>188</v>
      </c>
    </row>
    <row r="207" spans="2:7" x14ac:dyDescent="0.25">
      <c r="B207" s="170" t="s">
        <v>97</v>
      </c>
      <c r="C207" s="87">
        <v>5413</v>
      </c>
      <c r="D207" s="87">
        <v>3921</v>
      </c>
      <c r="E207" s="87">
        <v>3861</v>
      </c>
      <c r="F207" s="171">
        <v>-0.27563273600591165</v>
      </c>
      <c r="G207" s="171">
        <v>-1.5302218821729108E-2</v>
      </c>
    </row>
    <row r="208" spans="2:7" x14ac:dyDescent="0.25">
      <c r="B208" s="170" t="s">
        <v>96</v>
      </c>
      <c r="C208" s="87">
        <v>2964</v>
      </c>
      <c r="D208" s="87">
        <v>3067</v>
      </c>
      <c r="E208" s="87">
        <v>3230</v>
      </c>
      <c r="F208" s="171">
        <v>3.4750337381916241E-2</v>
      </c>
      <c r="G208" s="171">
        <v>5.3146397130746648E-2</v>
      </c>
    </row>
    <row r="209" spans="2:7" x14ac:dyDescent="0.25">
      <c r="B209" s="170" t="s">
        <v>95</v>
      </c>
      <c r="C209" s="87">
        <v>2474</v>
      </c>
      <c r="D209" s="87">
        <v>2160</v>
      </c>
      <c r="E209" s="87">
        <v>3531</v>
      </c>
      <c r="F209" s="171">
        <v>-0.1269199676637025</v>
      </c>
      <c r="G209" s="171">
        <v>0.63472222222222219</v>
      </c>
    </row>
    <row r="210" spans="2:7" x14ac:dyDescent="0.25">
      <c r="B210" s="170" t="s">
        <v>94</v>
      </c>
      <c r="C210" s="87">
        <v>2367</v>
      </c>
      <c r="D210" s="87">
        <v>2569</v>
      </c>
      <c r="E210" s="87">
        <v>3733</v>
      </c>
      <c r="F210" s="171">
        <v>8.5340092944655721E-2</v>
      </c>
      <c r="G210" s="171">
        <v>0.45309458933437141</v>
      </c>
    </row>
    <row r="211" spans="2:7" x14ac:dyDescent="0.25">
      <c r="B211" s="170" t="s">
        <v>93</v>
      </c>
      <c r="C211" s="87">
        <v>1782</v>
      </c>
      <c r="D211" s="87">
        <v>1657</v>
      </c>
      <c r="E211" s="87">
        <v>3076</v>
      </c>
      <c r="F211" s="171">
        <v>-7.0145903479236771E-2</v>
      </c>
      <c r="G211" s="171">
        <v>0.85636692818346405</v>
      </c>
    </row>
    <row r="212" spans="2:7" x14ac:dyDescent="0.25">
      <c r="B212" s="170" t="s">
        <v>92</v>
      </c>
      <c r="C212" s="87">
        <v>2144</v>
      </c>
      <c r="D212" s="87">
        <v>1903</v>
      </c>
      <c r="E212" s="87">
        <v>2919</v>
      </c>
      <c r="F212" s="171">
        <v>-0.11240671641791045</v>
      </c>
      <c r="G212" s="171">
        <v>0.53389385181292703</v>
      </c>
    </row>
    <row r="213" spans="2:7" x14ac:dyDescent="0.25">
      <c r="B213" s="170" t="s">
        <v>91</v>
      </c>
      <c r="C213" s="87">
        <v>3072</v>
      </c>
      <c r="D213" s="87">
        <v>3172</v>
      </c>
      <c r="E213" s="87"/>
      <c r="F213" s="171">
        <v>3.2552083333333259E-2</v>
      </c>
      <c r="G213" s="171"/>
    </row>
    <row r="214" spans="2:7" x14ac:dyDescent="0.25">
      <c r="B214" s="170" t="s">
        <v>90</v>
      </c>
      <c r="C214" s="87">
        <v>6353</v>
      </c>
      <c r="D214" s="87">
        <v>6047</v>
      </c>
      <c r="E214" s="87"/>
      <c r="F214" s="171">
        <v>-4.8166220683141803E-2</v>
      </c>
      <c r="G214" s="171"/>
    </row>
    <row r="215" spans="2:7" x14ac:dyDescent="0.25">
      <c r="B215" s="170" t="s">
        <v>89</v>
      </c>
      <c r="C215" s="87">
        <v>2532</v>
      </c>
      <c r="D215" s="87">
        <v>3153</v>
      </c>
      <c r="E215" s="87"/>
      <c r="F215" s="171">
        <v>0.24526066350710907</v>
      </c>
      <c r="G215" s="171"/>
    </row>
    <row r="216" spans="2:7" x14ac:dyDescent="0.25">
      <c r="B216" s="170" t="s">
        <v>88</v>
      </c>
      <c r="C216" s="87">
        <v>2706</v>
      </c>
      <c r="D216" s="87">
        <v>3136</v>
      </c>
      <c r="E216" s="87"/>
      <c r="F216" s="171">
        <v>0.15890613451589064</v>
      </c>
      <c r="G216" s="171"/>
    </row>
    <row r="217" spans="2:7" x14ac:dyDescent="0.25">
      <c r="B217" s="170" t="s">
        <v>87</v>
      </c>
      <c r="C217" s="87">
        <v>2317</v>
      </c>
      <c r="D217" s="87">
        <v>2980</v>
      </c>
      <c r="E217" s="87"/>
      <c r="F217" s="171">
        <v>0.28614587829089344</v>
      </c>
      <c r="G217" s="171"/>
    </row>
    <row r="218" spans="2:7" x14ac:dyDescent="0.25">
      <c r="B218" s="170" t="s">
        <v>86</v>
      </c>
      <c r="C218" s="87">
        <v>2441</v>
      </c>
      <c r="D218" s="87">
        <v>3176</v>
      </c>
      <c r="E218" s="87"/>
      <c r="F218" s="171">
        <v>0.30110610405571481</v>
      </c>
      <c r="G218" s="171"/>
    </row>
    <row r="219" spans="2:7" x14ac:dyDescent="0.25">
      <c r="B219" s="172" t="s">
        <v>47</v>
      </c>
      <c r="C219" s="89">
        <v>36565</v>
      </c>
      <c r="D219" s="89">
        <v>36941</v>
      </c>
      <c r="E219" s="89">
        <v>20350</v>
      </c>
      <c r="F219" s="173">
        <v>1.0283057568713172E-2</v>
      </c>
      <c r="G219" s="173"/>
    </row>
    <row r="220" spans="2:7" ht="15" customHeight="1" x14ac:dyDescent="0.25">
      <c r="B220" s="391" t="s">
        <v>79</v>
      </c>
      <c r="C220" s="391"/>
      <c r="D220" s="391"/>
      <c r="E220" s="391"/>
      <c r="F220" s="391"/>
      <c r="G220" s="391"/>
    </row>
    <row r="221" spans="2:7" ht="8.25" customHeight="1" x14ac:dyDescent="0.25">
      <c r="B221" s="174"/>
      <c r="C221" s="174"/>
      <c r="D221" s="174"/>
      <c r="E221" s="174"/>
      <c r="F221" s="174"/>
      <c r="G221" s="174"/>
    </row>
    <row r="222" spans="2:7" ht="6.75" customHeight="1" x14ac:dyDescent="0.25">
      <c r="B222" s="174"/>
      <c r="C222" s="174"/>
      <c r="D222" s="174"/>
      <c r="E222" s="174"/>
      <c r="F222" s="174"/>
      <c r="G222" s="174"/>
    </row>
    <row r="223" spans="2:7" ht="36" customHeight="1" x14ac:dyDescent="0.25">
      <c r="B223" s="392" t="s">
        <v>200</v>
      </c>
      <c r="C223" s="392"/>
      <c r="D223" s="392"/>
      <c r="E223" s="392"/>
      <c r="F223" s="392"/>
      <c r="G223" s="392"/>
    </row>
    <row r="224" spans="2:7" x14ac:dyDescent="0.25">
      <c r="B224" s="167"/>
      <c r="C224" s="168">
        <v>2012</v>
      </c>
      <c r="D224" s="168">
        <v>2013</v>
      </c>
      <c r="E224" s="168">
        <v>2014</v>
      </c>
      <c r="F224" s="169" t="s">
        <v>187</v>
      </c>
      <c r="G224" s="169" t="s">
        <v>188</v>
      </c>
    </row>
    <row r="225" spans="2:7" x14ac:dyDescent="0.25">
      <c r="B225" s="170" t="s">
        <v>97</v>
      </c>
      <c r="C225" s="87">
        <v>2110</v>
      </c>
      <c r="D225" s="87">
        <v>2834</v>
      </c>
      <c r="E225" s="87">
        <v>3381</v>
      </c>
      <c r="F225" s="171">
        <v>0.34312796208530805</v>
      </c>
      <c r="G225" s="171">
        <v>0.19301340860973881</v>
      </c>
    </row>
    <row r="226" spans="2:7" x14ac:dyDescent="0.25">
      <c r="B226" s="170" t="s">
        <v>96</v>
      </c>
      <c r="C226" s="87">
        <v>1240</v>
      </c>
      <c r="D226" s="87">
        <v>2023</v>
      </c>
      <c r="E226" s="87">
        <v>1800</v>
      </c>
      <c r="F226" s="171">
        <v>0.63145161290322571</v>
      </c>
      <c r="G226" s="171">
        <v>-0.11023232822540785</v>
      </c>
    </row>
    <row r="227" spans="2:7" x14ac:dyDescent="0.25">
      <c r="B227" s="170" t="s">
        <v>95</v>
      </c>
      <c r="C227" s="87">
        <v>1993</v>
      </c>
      <c r="D227" s="87">
        <v>2979</v>
      </c>
      <c r="E227" s="87">
        <v>2395</v>
      </c>
      <c r="F227" s="171">
        <v>0.49473156046161559</v>
      </c>
      <c r="G227" s="171">
        <v>-0.19603893924135618</v>
      </c>
    </row>
    <row r="228" spans="2:7" x14ac:dyDescent="0.25">
      <c r="B228" s="170" t="s">
        <v>94</v>
      </c>
      <c r="C228" s="87">
        <v>2560</v>
      </c>
      <c r="D228" s="87">
        <v>3596</v>
      </c>
      <c r="E228" s="87">
        <v>3122</v>
      </c>
      <c r="F228" s="171">
        <v>0.40468750000000009</v>
      </c>
      <c r="G228" s="171">
        <v>-0.13181312569521686</v>
      </c>
    </row>
    <row r="229" spans="2:7" x14ac:dyDescent="0.25">
      <c r="B229" s="170" t="s">
        <v>93</v>
      </c>
      <c r="C229" s="87">
        <v>2415</v>
      </c>
      <c r="D229" s="87">
        <v>3682</v>
      </c>
      <c r="E229" s="87">
        <v>3214</v>
      </c>
      <c r="F229" s="171">
        <v>0.52463768115942022</v>
      </c>
      <c r="G229" s="171">
        <v>-0.12710483432916897</v>
      </c>
    </row>
    <row r="230" spans="2:7" x14ac:dyDescent="0.25">
      <c r="B230" s="170" t="s">
        <v>92</v>
      </c>
      <c r="C230" s="87">
        <v>3709</v>
      </c>
      <c r="D230" s="87">
        <v>4731</v>
      </c>
      <c r="E230" s="87">
        <v>4123</v>
      </c>
      <c r="F230" s="171">
        <v>0.27554596926395258</v>
      </c>
      <c r="G230" s="171">
        <v>-0.12851405622489964</v>
      </c>
    </row>
    <row r="231" spans="2:7" x14ac:dyDescent="0.25">
      <c r="B231" s="170" t="s">
        <v>91</v>
      </c>
      <c r="C231" s="87">
        <v>3773</v>
      </c>
      <c r="D231" s="87">
        <v>5792</v>
      </c>
      <c r="E231" s="87"/>
      <c r="F231" s="171">
        <v>0.53511794328120854</v>
      </c>
      <c r="G231" s="171"/>
    </row>
    <row r="232" spans="2:7" x14ac:dyDescent="0.25">
      <c r="B232" s="170" t="s">
        <v>90</v>
      </c>
      <c r="C232" s="87">
        <v>3431</v>
      </c>
      <c r="D232" s="87">
        <v>4733</v>
      </c>
      <c r="E232" s="87"/>
      <c r="F232" s="171">
        <v>0.3794812008160886</v>
      </c>
      <c r="G232" s="171"/>
    </row>
    <row r="233" spans="2:7" x14ac:dyDescent="0.25">
      <c r="B233" s="170" t="s">
        <v>89</v>
      </c>
      <c r="C233" s="87">
        <v>3222</v>
      </c>
      <c r="D233" s="87">
        <v>4350</v>
      </c>
      <c r="E233" s="87"/>
      <c r="F233" s="171">
        <v>0.35009310986964626</v>
      </c>
      <c r="G233" s="171"/>
    </row>
    <row r="234" spans="2:7" x14ac:dyDescent="0.25">
      <c r="B234" s="170" t="s">
        <v>88</v>
      </c>
      <c r="C234" s="87">
        <v>3003</v>
      </c>
      <c r="D234" s="87">
        <v>3699</v>
      </c>
      <c r="E234" s="87"/>
      <c r="F234" s="171">
        <v>0.23176823176823169</v>
      </c>
      <c r="G234" s="171"/>
    </row>
    <row r="235" spans="2:7" x14ac:dyDescent="0.25">
      <c r="B235" s="170" t="s">
        <v>87</v>
      </c>
      <c r="C235" s="87">
        <v>2819</v>
      </c>
      <c r="D235" s="87">
        <v>3001</v>
      </c>
      <c r="E235" s="87"/>
      <c r="F235" s="171">
        <v>6.4561901383469289E-2</v>
      </c>
      <c r="G235" s="171"/>
    </row>
    <row r="236" spans="2:7" x14ac:dyDescent="0.25">
      <c r="B236" s="170" t="s">
        <v>86</v>
      </c>
      <c r="C236" s="87">
        <v>2028</v>
      </c>
      <c r="D236" s="87">
        <v>2747</v>
      </c>
      <c r="E236" s="87"/>
      <c r="F236" s="171">
        <v>0.35453648915187386</v>
      </c>
      <c r="G236" s="171"/>
    </row>
    <row r="237" spans="2:7" x14ac:dyDescent="0.25">
      <c r="B237" s="172" t="s">
        <v>47</v>
      </c>
      <c r="C237" s="89">
        <v>32303</v>
      </c>
      <c r="D237" s="89">
        <v>44167</v>
      </c>
      <c r="E237" s="89">
        <v>18035</v>
      </c>
      <c r="F237" s="173">
        <v>0.36727238956134101</v>
      </c>
      <c r="G237" s="173"/>
    </row>
    <row r="238" spans="2:7" ht="15" customHeight="1" x14ac:dyDescent="0.25">
      <c r="B238" s="391" t="s">
        <v>79</v>
      </c>
      <c r="C238" s="391"/>
      <c r="D238" s="391"/>
      <c r="E238" s="391"/>
      <c r="F238" s="391"/>
      <c r="G238" s="391"/>
    </row>
    <row r="239" spans="2:7" ht="7.5" customHeight="1" x14ac:dyDescent="0.25">
      <c r="B239" s="174"/>
      <c r="C239" s="174"/>
      <c r="D239" s="174"/>
      <c r="E239" s="174"/>
      <c r="F239" s="174"/>
      <c r="G239" s="174"/>
    </row>
    <row r="240" spans="2:7" ht="7.5" customHeight="1" x14ac:dyDescent="0.25">
      <c r="B240" s="174"/>
      <c r="C240" s="174"/>
      <c r="D240" s="174"/>
      <c r="E240" s="174"/>
      <c r="F240" s="174"/>
      <c r="G240" s="174"/>
    </row>
    <row r="241" spans="2:7" ht="36" customHeight="1" x14ac:dyDescent="0.25">
      <c r="B241" s="392" t="s">
        <v>201</v>
      </c>
      <c r="C241" s="392"/>
      <c r="D241" s="392"/>
      <c r="E241" s="392"/>
      <c r="F241" s="392"/>
      <c r="G241" s="392"/>
    </row>
    <row r="242" spans="2:7" x14ac:dyDescent="0.25">
      <c r="B242" s="167"/>
      <c r="C242" s="168">
        <v>2012</v>
      </c>
      <c r="D242" s="168">
        <v>2013</v>
      </c>
      <c r="E242" s="168">
        <v>2014</v>
      </c>
      <c r="F242" s="169" t="s">
        <v>187</v>
      </c>
      <c r="G242" s="169" t="s">
        <v>188</v>
      </c>
    </row>
    <row r="243" spans="2:7" x14ac:dyDescent="0.25">
      <c r="B243" s="170" t="s">
        <v>97</v>
      </c>
      <c r="C243" s="87">
        <v>1439</v>
      </c>
      <c r="D243" s="87">
        <v>1365</v>
      </c>
      <c r="E243" s="87">
        <v>1918</v>
      </c>
      <c r="F243" s="171">
        <v>-5.1424600416956179E-2</v>
      </c>
      <c r="G243" s="171">
        <v>0.40512820512820502</v>
      </c>
    </row>
    <row r="244" spans="2:7" x14ac:dyDescent="0.25">
      <c r="B244" s="170" t="s">
        <v>96</v>
      </c>
      <c r="C244" s="87">
        <v>1252</v>
      </c>
      <c r="D244" s="87">
        <v>1319</v>
      </c>
      <c r="E244" s="87">
        <v>2438</v>
      </c>
      <c r="F244" s="171">
        <v>5.3514376996805169E-2</v>
      </c>
      <c r="G244" s="171">
        <v>0.84836997725549668</v>
      </c>
    </row>
    <row r="245" spans="2:7" x14ac:dyDescent="0.25">
      <c r="B245" s="170" t="s">
        <v>95</v>
      </c>
      <c r="C245" s="87">
        <v>1782</v>
      </c>
      <c r="D245" s="87">
        <v>1323</v>
      </c>
      <c r="E245" s="87">
        <v>2021</v>
      </c>
      <c r="F245" s="171">
        <v>-0.25757575757575757</v>
      </c>
      <c r="G245" s="171">
        <v>0.52758881330309904</v>
      </c>
    </row>
    <row r="246" spans="2:7" x14ac:dyDescent="0.25">
      <c r="B246" s="170" t="s">
        <v>94</v>
      </c>
      <c r="C246" s="87">
        <v>1367</v>
      </c>
      <c r="D246" s="87">
        <v>1439</v>
      </c>
      <c r="E246" s="87">
        <v>1898</v>
      </c>
      <c r="F246" s="171">
        <v>5.2670080468178559E-2</v>
      </c>
      <c r="G246" s="171">
        <v>0.31897150799166085</v>
      </c>
    </row>
    <row r="247" spans="2:7" x14ac:dyDescent="0.25">
      <c r="B247" s="170" t="s">
        <v>93</v>
      </c>
      <c r="C247" s="87">
        <v>1455</v>
      </c>
      <c r="D247" s="87">
        <v>1469</v>
      </c>
      <c r="E247" s="87">
        <v>1769</v>
      </c>
      <c r="F247" s="171">
        <v>9.6219931271477321E-3</v>
      </c>
      <c r="G247" s="171">
        <v>0.20422055820285911</v>
      </c>
    </row>
    <row r="248" spans="2:7" x14ac:dyDescent="0.25">
      <c r="B248" s="170" t="s">
        <v>92</v>
      </c>
      <c r="C248" s="87">
        <v>1838</v>
      </c>
      <c r="D248" s="87">
        <v>1517</v>
      </c>
      <c r="E248" s="87">
        <v>1605</v>
      </c>
      <c r="F248" s="171">
        <v>-0.17464635473340584</v>
      </c>
      <c r="G248" s="171">
        <v>5.8009228740935947E-2</v>
      </c>
    </row>
    <row r="249" spans="2:7" x14ac:dyDescent="0.25">
      <c r="B249" s="170" t="s">
        <v>91</v>
      </c>
      <c r="C249" s="87">
        <v>2103</v>
      </c>
      <c r="D249" s="87">
        <v>1961</v>
      </c>
      <c r="E249" s="87"/>
      <c r="F249" s="171">
        <v>-6.7522586780789373E-2</v>
      </c>
      <c r="G249" s="171"/>
    </row>
    <row r="250" spans="2:7" x14ac:dyDescent="0.25">
      <c r="B250" s="170" t="s">
        <v>90</v>
      </c>
      <c r="C250" s="87">
        <v>1783</v>
      </c>
      <c r="D250" s="87">
        <v>1890</v>
      </c>
      <c r="E250" s="87"/>
      <c r="F250" s="171">
        <v>6.0011217049915855E-2</v>
      </c>
      <c r="G250" s="171"/>
    </row>
    <row r="251" spans="2:7" x14ac:dyDescent="0.25">
      <c r="B251" s="170" t="s">
        <v>89</v>
      </c>
      <c r="C251" s="87">
        <v>1556</v>
      </c>
      <c r="D251" s="87">
        <v>2021</v>
      </c>
      <c r="E251" s="87"/>
      <c r="F251" s="171">
        <v>0.29884318766066831</v>
      </c>
      <c r="G251" s="171"/>
    </row>
    <row r="252" spans="2:7" x14ac:dyDescent="0.25">
      <c r="B252" s="170" t="s">
        <v>88</v>
      </c>
      <c r="C252" s="87">
        <v>2018</v>
      </c>
      <c r="D252" s="87">
        <v>1860</v>
      </c>
      <c r="E252" s="87"/>
      <c r="F252" s="171">
        <v>-7.8295341922695716E-2</v>
      </c>
      <c r="G252" s="171"/>
    </row>
    <row r="253" spans="2:7" x14ac:dyDescent="0.25">
      <c r="B253" s="170" t="s">
        <v>87</v>
      </c>
      <c r="C253" s="87">
        <v>1430</v>
      </c>
      <c r="D253" s="87">
        <v>1967</v>
      </c>
      <c r="E253" s="87"/>
      <c r="F253" s="171">
        <v>0.37552447552447554</v>
      </c>
      <c r="G253" s="171"/>
    </row>
    <row r="254" spans="2:7" x14ac:dyDescent="0.25">
      <c r="B254" s="170" t="s">
        <v>86</v>
      </c>
      <c r="C254" s="87">
        <v>1345</v>
      </c>
      <c r="D254" s="87">
        <v>1820</v>
      </c>
      <c r="E254" s="87"/>
      <c r="F254" s="171">
        <v>0.35315985130111516</v>
      </c>
      <c r="G254" s="171"/>
    </row>
    <row r="255" spans="2:7" x14ac:dyDescent="0.25">
      <c r="B255" s="172" t="s">
        <v>47</v>
      </c>
      <c r="C255" s="89">
        <v>19368</v>
      </c>
      <c r="D255" s="89">
        <v>19951</v>
      </c>
      <c r="E255" s="89">
        <v>11649</v>
      </c>
      <c r="F255" s="173">
        <v>3.0101197852127282E-2</v>
      </c>
      <c r="G255" s="173"/>
    </row>
    <row r="256" spans="2:7" ht="15" customHeight="1" x14ac:dyDescent="0.25">
      <c r="B256" s="391" t="s">
        <v>79</v>
      </c>
      <c r="C256" s="391"/>
      <c r="D256" s="391"/>
      <c r="E256" s="391"/>
      <c r="F256" s="391"/>
      <c r="G256" s="391"/>
    </row>
    <row r="257" spans="2:7" ht="6.75" customHeight="1" x14ac:dyDescent="0.25">
      <c r="B257" s="174"/>
      <c r="C257" s="174"/>
      <c r="D257" s="174"/>
      <c r="E257" s="174"/>
      <c r="F257" s="174"/>
      <c r="G257" s="174"/>
    </row>
    <row r="258" spans="2:7" ht="7.5" customHeight="1" x14ac:dyDescent="0.25">
      <c r="B258" s="174"/>
      <c r="C258" s="174"/>
      <c r="D258" s="174"/>
      <c r="E258" s="174"/>
      <c r="F258" s="174"/>
      <c r="G258" s="174"/>
    </row>
    <row r="259" spans="2:7" ht="36" customHeight="1" x14ac:dyDescent="0.25">
      <c r="B259" s="392" t="s">
        <v>202</v>
      </c>
      <c r="C259" s="392"/>
      <c r="D259" s="392"/>
      <c r="E259" s="392"/>
      <c r="F259" s="392"/>
      <c r="G259" s="392"/>
    </row>
    <row r="260" spans="2:7" x14ac:dyDescent="0.25">
      <c r="B260" s="167"/>
      <c r="C260" s="168">
        <v>2012</v>
      </c>
      <c r="D260" s="168">
        <v>2013</v>
      </c>
      <c r="E260" s="168">
        <v>2014</v>
      </c>
      <c r="F260" s="169" t="s">
        <v>187</v>
      </c>
      <c r="G260" s="169" t="s">
        <v>188</v>
      </c>
    </row>
    <row r="261" spans="2:7" x14ac:dyDescent="0.25">
      <c r="B261" s="170" t="s">
        <v>97</v>
      </c>
      <c r="C261" s="87">
        <v>2467</v>
      </c>
      <c r="D261" s="87">
        <v>2788</v>
      </c>
      <c r="E261" s="87">
        <v>2439</v>
      </c>
      <c r="F261" s="171">
        <v>0.13011755168220507</v>
      </c>
      <c r="G261" s="171">
        <v>-0.12517934002869435</v>
      </c>
    </row>
    <row r="262" spans="2:7" x14ac:dyDescent="0.25">
      <c r="B262" s="170" t="s">
        <v>96</v>
      </c>
      <c r="C262" s="87">
        <v>2661</v>
      </c>
      <c r="D262" s="87">
        <v>2798</v>
      </c>
      <c r="E262" s="87">
        <v>2461</v>
      </c>
      <c r="F262" s="171">
        <v>5.1484404359263491E-2</v>
      </c>
      <c r="G262" s="171">
        <v>-0.12044317369549673</v>
      </c>
    </row>
    <row r="263" spans="2:7" x14ac:dyDescent="0.25">
      <c r="B263" s="170" t="s">
        <v>95</v>
      </c>
      <c r="C263" s="87">
        <v>2469</v>
      </c>
      <c r="D263" s="87">
        <v>3026</v>
      </c>
      <c r="E263" s="87">
        <v>2723</v>
      </c>
      <c r="F263" s="171">
        <v>0.2255974078574321</v>
      </c>
      <c r="G263" s="171">
        <v>-0.10013218770654331</v>
      </c>
    </row>
    <row r="264" spans="2:7" x14ac:dyDescent="0.25">
      <c r="B264" s="170" t="s">
        <v>94</v>
      </c>
      <c r="C264" s="87">
        <v>2816</v>
      </c>
      <c r="D264" s="87">
        <v>2987</v>
      </c>
      <c r="E264" s="87">
        <v>3879</v>
      </c>
      <c r="F264" s="171">
        <v>6.0724431818181879E-2</v>
      </c>
      <c r="G264" s="171">
        <v>0.29862738533645805</v>
      </c>
    </row>
    <row r="265" spans="2:7" x14ac:dyDescent="0.25">
      <c r="B265" s="170" t="s">
        <v>93</v>
      </c>
      <c r="C265" s="87">
        <v>3670</v>
      </c>
      <c r="D265" s="87">
        <v>3014</v>
      </c>
      <c r="E265" s="87">
        <v>4122</v>
      </c>
      <c r="F265" s="171">
        <v>-0.17874659400544957</v>
      </c>
      <c r="G265" s="171">
        <v>0.36761778367617781</v>
      </c>
    </row>
    <row r="266" spans="2:7" x14ac:dyDescent="0.25">
      <c r="B266" s="170" t="s">
        <v>92</v>
      </c>
      <c r="C266" s="87">
        <v>4372</v>
      </c>
      <c r="D266" s="87">
        <v>4183</v>
      </c>
      <c r="E266" s="87">
        <v>4554</v>
      </c>
      <c r="F266" s="171">
        <v>-4.3229643183897548E-2</v>
      </c>
      <c r="G266" s="171">
        <v>8.8692326081759587E-2</v>
      </c>
    </row>
    <row r="267" spans="2:7" x14ac:dyDescent="0.25">
      <c r="B267" s="170" t="s">
        <v>91</v>
      </c>
      <c r="C267" s="87">
        <v>3717</v>
      </c>
      <c r="D267" s="87">
        <v>3943</v>
      </c>
      <c r="E267" s="87"/>
      <c r="F267" s="171">
        <v>6.080172181867094E-2</v>
      </c>
      <c r="G267" s="171"/>
    </row>
    <row r="268" spans="2:7" x14ac:dyDescent="0.25">
      <c r="B268" s="170" t="s">
        <v>90</v>
      </c>
      <c r="C268" s="87">
        <v>3390</v>
      </c>
      <c r="D268" s="87">
        <v>3684</v>
      </c>
      <c r="E268" s="87"/>
      <c r="F268" s="171">
        <v>8.6725663716814116E-2</v>
      </c>
      <c r="G268" s="171"/>
    </row>
    <row r="269" spans="2:7" x14ac:dyDescent="0.25">
      <c r="B269" s="170" t="s">
        <v>89</v>
      </c>
      <c r="C269" s="87">
        <v>3756</v>
      </c>
      <c r="D269" s="87">
        <v>4026</v>
      </c>
      <c r="E269" s="87"/>
      <c r="F269" s="171">
        <v>7.1884984025559095E-2</v>
      </c>
      <c r="G269" s="171"/>
    </row>
    <row r="270" spans="2:7" x14ac:dyDescent="0.25">
      <c r="B270" s="170" t="s">
        <v>88</v>
      </c>
      <c r="C270" s="87">
        <v>3279</v>
      </c>
      <c r="D270" s="87">
        <v>3383</v>
      </c>
      <c r="E270" s="87"/>
      <c r="F270" s="171">
        <v>3.1716986886245913E-2</v>
      </c>
      <c r="G270" s="171"/>
    </row>
    <row r="271" spans="2:7" x14ac:dyDescent="0.25">
      <c r="B271" s="170" t="s">
        <v>87</v>
      </c>
      <c r="C271" s="87">
        <v>2551</v>
      </c>
      <c r="D271" s="87">
        <v>2338</v>
      </c>
      <c r="E271" s="87"/>
      <c r="F271" s="171">
        <v>-8.3496667973343763E-2</v>
      </c>
      <c r="G271" s="171"/>
    </row>
    <row r="272" spans="2:7" x14ac:dyDescent="0.25">
      <c r="B272" s="170" t="s">
        <v>86</v>
      </c>
      <c r="C272" s="87">
        <v>1897</v>
      </c>
      <c r="D272" s="87">
        <v>1838</v>
      </c>
      <c r="E272" s="87"/>
      <c r="F272" s="171">
        <v>-3.1101739588824451E-2</v>
      </c>
      <c r="G272" s="171"/>
    </row>
    <row r="273" spans="2:7" x14ac:dyDescent="0.25">
      <c r="B273" s="172" t="s">
        <v>47</v>
      </c>
      <c r="C273" s="89">
        <v>37045</v>
      </c>
      <c r="D273" s="89">
        <v>38008</v>
      </c>
      <c r="E273" s="89">
        <v>20178</v>
      </c>
      <c r="F273" s="173">
        <v>2.5995410986637824E-2</v>
      </c>
      <c r="G273" s="173"/>
    </row>
    <row r="274" spans="2:7" ht="15" customHeight="1" x14ac:dyDescent="0.25">
      <c r="B274" s="391" t="s">
        <v>79</v>
      </c>
      <c r="C274" s="391"/>
      <c r="D274" s="391"/>
      <c r="E274" s="391"/>
      <c r="F274" s="391"/>
      <c r="G274" s="391"/>
    </row>
    <row r="275" spans="2:7" ht="4.5" customHeight="1" x14ac:dyDescent="0.25">
      <c r="B275" s="174"/>
      <c r="C275" s="174"/>
      <c r="D275" s="174"/>
      <c r="E275" s="174"/>
      <c r="F275" s="174"/>
      <c r="G275" s="174"/>
    </row>
    <row r="276" spans="2:7" ht="7.5" customHeight="1" x14ac:dyDescent="0.25">
      <c r="B276" s="174"/>
      <c r="C276" s="174"/>
      <c r="D276" s="174"/>
      <c r="E276" s="174"/>
      <c r="F276" s="174"/>
      <c r="G276" s="174"/>
    </row>
    <row r="277" spans="2:7" ht="36" customHeight="1" x14ac:dyDescent="0.25">
      <c r="B277" s="392" t="s">
        <v>203</v>
      </c>
      <c r="C277" s="392"/>
      <c r="D277" s="392"/>
      <c r="E277" s="392"/>
      <c r="F277" s="392"/>
      <c r="G277" s="392"/>
    </row>
    <row r="278" spans="2:7" x14ac:dyDescent="0.25">
      <c r="B278" s="167"/>
      <c r="C278" s="168">
        <v>2012</v>
      </c>
      <c r="D278" s="168">
        <v>2013</v>
      </c>
      <c r="E278" s="168">
        <v>2014</v>
      </c>
      <c r="F278" s="169" t="s">
        <v>187</v>
      </c>
      <c r="G278" s="169" t="s">
        <v>188</v>
      </c>
    </row>
    <row r="279" spans="2:7" x14ac:dyDescent="0.25">
      <c r="B279" s="170" t="s">
        <v>97</v>
      </c>
      <c r="C279" s="87">
        <v>657</v>
      </c>
      <c r="D279" s="87">
        <v>736</v>
      </c>
      <c r="E279" s="87">
        <v>772</v>
      </c>
      <c r="F279" s="171">
        <v>0.12024353120243525</v>
      </c>
      <c r="G279" s="171">
        <v>4.8913043478260976E-2</v>
      </c>
    </row>
    <row r="280" spans="2:7" x14ac:dyDescent="0.25">
      <c r="B280" s="170" t="s">
        <v>96</v>
      </c>
      <c r="C280" s="87">
        <v>734</v>
      </c>
      <c r="D280" s="87">
        <v>758</v>
      </c>
      <c r="E280" s="87">
        <v>1011</v>
      </c>
      <c r="F280" s="171">
        <v>3.2697547683923744E-2</v>
      </c>
      <c r="G280" s="171">
        <v>0.33377308707124009</v>
      </c>
    </row>
    <row r="281" spans="2:7" x14ac:dyDescent="0.25">
      <c r="B281" s="170" t="s">
        <v>95</v>
      </c>
      <c r="C281" s="87">
        <v>722</v>
      </c>
      <c r="D281" s="87">
        <v>820</v>
      </c>
      <c r="E281" s="87">
        <v>907</v>
      </c>
      <c r="F281" s="171">
        <v>0.1357340720221607</v>
      </c>
      <c r="G281" s="171">
        <v>0.10609756097560985</v>
      </c>
    </row>
    <row r="282" spans="2:7" x14ac:dyDescent="0.25">
      <c r="B282" s="170" t="s">
        <v>94</v>
      </c>
      <c r="C282" s="87">
        <v>1110</v>
      </c>
      <c r="D282" s="87">
        <v>1131</v>
      </c>
      <c r="E282" s="87">
        <v>1234</v>
      </c>
      <c r="F282" s="171">
        <v>1.8918918918918948E-2</v>
      </c>
      <c r="G282" s="171">
        <v>9.1069849690539328E-2</v>
      </c>
    </row>
    <row r="283" spans="2:7" x14ac:dyDescent="0.25">
      <c r="B283" s="170" t="s">
        <v>93</v>
      </c>
      <c r="C283" s="87">
        <v>714</v>
      </c>
      <c r="D283" s="87">
        <v>676</v>
      </c>
      <c r="E283" s="87">
        <v>806</v>
      </c>
      <c r="F283" s="171">
        <v>-5.3221288515406195E-2</v>
      </c>
      <c r="G283" s="171">
        <v>0.19230769230769229</v>
      </c>
    </row>
    <row r="284" spans="2:7" x14ac:dyDescent="0.25">
      <c r="B284" s="170" t="s">
        <v>92</v>
      </c>
      <c r="C284" s="87">
        <v>687</v>
      </c>
      <c r="D284" s="87">
        <v>590</v>
      </c>
      <c r="E284" s="87">
        <v>699</v>
      </c>
      <c r="F284" s="171">
        <v>-0.14119359534206699</v>
      </c>
      <c r="G284" s="171">
        <v>0.18474576271186449</v>
      </c>
    </row>
    <row r="285" spans="2:7" x14ac:dyDescent="0.25">
      <c r="B285" s="170" t="s">
        <v>91</v>
      </c>
      <c r="C285" s="87">
        <v>1547</v>
      </c>
      <c r="D285" s="87">
        <v>1233</v>
      </c>
      <c r="E285" s="87"/>
      <c r="F285" s="171">
        <v>-0.20297349709114409</v>
      </c>
      <c r="G285" s="171"/>
    </row>
    <row r="286" spans="2:7" x14ac:dyDescent="0.25">
      <c r="B286" s="170" t="s">
        <v>90</v>
      </c>
      <c r="C286" s="87">
        <v>911</v>
      </c>
      <c r="D286" s="87">
        <v>662</v>
      </c>
      <c r="E286" s="87"/>
      <c r="F286" s="171">
        <v>-0.27332601536772783</v>
      </c>
      <c r="G286" s="171"/>
    </row>
    <row r="287" spans="2:7" x14ac:dyDescent="0.25">
      <c r="B287" s="170" t="s">
        <v>89</v>
      </c>
      <c r="C287" s="87">
        <v>1086</v>
      </c>
      <c r="D287" s="87">
        <v>997</v>
      </c>
      <c r="E287" s="87"/>
      <c r="F287" s="171">
        <v>-8.1952117863720031E-2</v>
      </c>
      <c r="G287" s="171"/>
    </row>
    <row r="288" spans="2:7" x14ac:dyDescent="0.25">
      <c r="B288" s="170" t="s">
        <v>88</v>
      </c>
      <c r="C288" s="87">
        <v>1647</v>
      </c>
      <c r="D288" s="87">
        <v>1416</v>
      </c>
      <c r="E288" s="87"/>
      <c r="F288" s="171">
        <v>-0.14025500910746813</v>
      </c>
      <c r="G288" s="171"/>
    </row>
    <row r="289" spans="2:7" x14ac:dyDescent="0.25">
      <c r="B289" s="170" t="s">
        <v>87</v>
      </c>
      <c r="C289" s="87">
        <v>1018</v>
      </c>
      <c r="D289" s="87">
        <v>1069</v>
      </c>
      <c r="E289" s="87"/>
      <c r="F289" s="171">
        <v>5.0098231827111928E-2</v>
      </c>
      <c r="G289" s="171"/>
    </row>
    <row r="290" spans="2:7" x14ac:dyDescent="0.25">
      <c r="B290" s="170" t="s">
        <v>86</v>
      </c>
      <c r="C290" s="87">
        <v>817</v>
      </c>
      <c r="D290" s="87">
        <v>877</v>
      </c>
      <c r="E290" s="87"/>
      <c r="F290" s="171">
        <v>7.3439412484700206E-2</v>
      </c>
      <c r="G290" s="171"/>
    </row>
    <row r="291" spans="2:7" x14ac:dyDescent="0.25">
      <c r="B291" s="172" t="s">
        <v>47</v>
      </c>
      <c r="C291" s="89">
        <v>11650</v>
      </c>
      <c r="D291" s="89">
        <v>10965</v>
      </c>
      <c r="E291" s="89">
        <v>5429</v>
      </c>
      <c r="F291" s="173">
        <v>-5.8798283261802586E-2</v>
      </c>
      <c r="G291" s="173"/>
    </row>
    <row r="292" spans="2:7" ht="15" customHeight="1" x14ac:dyDescent="0.25">
      <c r="B292" s="391" t="s">
        <v>79</v>
      </c>
      <c r="C292" s="391"/>
      <c r="D292" s="391"/>
      <c r="E292" s="391"/>
      <c r="F292" s="391"/>
      <c r="G292" s="391"/>
    </row>
  </sheetData>
  <mergeCells count="33">
    <mergeCell ref="B97:G97"/>
    <mergeCell ref="B5:O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18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394" t="s">
        <v>204</v>
      </c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394"/>
      <c r="AC5" s="394"/>
      <c r="AD5" s="394"/>
      <c r="AE5" s="394"/>
      <c r="AF5" s="394"/>
      <c r="AG5" s="394"/>
      <c r="AH5" s="394"/>
      <c r="AI5" s="394"/>
      <c r="AJ5" s="394"/>
      <c r="AK5" s="394"/>
      <c r="AL5" s="394"/>
      <c r="AM5" s="394"/>
      <c r="AN5" s="394"/>
      <c r="AO5" s="394"/>
      <c r="AP5" s="394"/>
      <c r="AQ5" s="394"/>
      <c r="AR5" s="394"/>
      <c r="AS5" s="394"/>
      <c r="AT5" s="394"/>
      <c r="AU5" s="394"/>
      <c r="AV5" s="394"/>
    </row>
    <row r="6" spans="2:49" s="178" customFormat="1" ht="25.5" x14ac:dyDescent="0.25">
      <c r="B6" s="114" t="s">
        <v>205</v>
      </c>
      <c r="C6" s="114" t="s">
        <v>206</v>
      </c>
      <c r="D6" s="115" t="s">
        <v>207</v>
      </c>
      <c r="E6" s="114" t="s">
        <v>208</v>
      </c>
      <c r="F6" s="115" t="s">
        <v>207</v>
      </c>
      <c r="G6" s="114" t="s">
        <v>209</v>
      </c>
      <c r="H6" s="115" t="s">
        <v>207</v>
      </c>
      <c r="I6" s="114" t="s">
        <v>210</v>
      </c>
      <c r="J6" s="115" t="s">
        <v>207</v>
      </c>
      <c r="K6" s="176" t="s">
        <v>211</v>
      </c>
      <c r="L6" s="115" t="s">
        <v>207</v>
      </c>
      <c r="M6" s="176" t="s">
        <v>212</v>
      </c>
      <c r="N6" s="115" t="s">
        <v>207</v>
      </c>
      <c r="O6" s="176" t="s">
        <v>213</v>
      </c>
      <c r="P6" s="115" t="s">
        <v>207</v>
      </c>
      <c r="Q6" s="176" t="s">
        <v>214</v>
      </c>
      <c r="R6" s="115" t="s">
        <v>207</v>
      </c>
      <c r="S6" s="176" t="s">
        <v>215</v>
      </c>
      <c r="T6" s="115" t="s">
        <v>207</v>
      </c>
      <c r="U6" s="177" t="s">
        <v>216</v>
      </c>
      <c r="V6" s="115" t="s">
        <v>207</v>
      </c>
      <c r="W6" s="177" t="s">
        <v>217</v>
      </c>
      <c r="X6" s="115" t="s">
        <v>207</v>
      </c>
      <c r="Y6" s="177" t="s">
        <v>218</v>
      </c>
      <c r="Z6" s="115" t="s">
        <v>207</v>
      </c>
      <c r="AA6" s="177" t="s">
        <v>219</v>
      </c>
      <c r="AB6" s="115" t="s">
        <v>207</v>
      </c>
      <c r="AC6" s="114" t="s">
        <v>220</v>
      </c>
      <c r="AD6" s="115" t="s">
        <v>207</v>
      </c>
      <c r="AE6" s="114" t="s">
        <v>221</v>
      </c>
      <c r="AF6" s="115" t="s">
        <v>207</v>
      </c>
      <c r="AG6" s="114" t="s">
        <v>222</v>
      </c>
      <c r="AH6" s="115" t="s">
        <v>207</v>
      </c>
      <c r="AI6" s="114" t="s">
        <v>223</v>
      </c>
      <c r="AJ6" s="115" t="s">
        <v>207</v>
      </c>
      <c r="AK6" s="114" t="s">
        <v>224</v>
      </c>
      <c r="AL6" s="115" t="s">
        <v>207</v>
      </c>
      <c r="AM6" s="114" t="s">
        <v>225</v>
      </c>
      <c r="AN6" s="115" t="s">
        <v>207</v>
      </c>
      <c r="AO6" s="114" t="s">
        <v>226</v>
      </c>
      <c r="AP6" s="115" t="s">
        <v>207</v>
      </c>
      <c r="AQ6" s="114" t="s">
        <v>227</v>
      </c>
      <c r="AR6" s="115" t="s">
        <v>207</v>
      </c>
      <c r="AS6" s="114" t="s">
        <v>228</v>
      </c>
      <c r="AT6" s="115" t="s">
        <v>207</v>
      </c>
      <c r="AU6" s="114" t="s">
        <v>83</v>
      </c>
      <c r="AV6" s="115" t="s">
        <v>207</v>
      </c>
      <c r="AW6"/>
    </row>
    <row r="7" spans="2:49" x14ac:dyDescent="0.25">
      <c r="B7" s="79" t="s">
        <v>92</v>
      </c>
      <c r="C7" s="179">
        <v>17176</v>
      </c>
      <c r="D7" s="180">
        <v>-0.13744789835785665</v>
      </c>
      <c r="E7" s="179">
        <v>3157</v>
      </c>
      <c r="F7" s="180">
        <v>-0.19051282051282048</v>
      </c>
      <c r="G7" s="179">
        <v>3791</v>
      </c>
      <c r="H7" s="180">
        <v>-7.128858402743754E-2</v>
      </c>
      <c r="I7" s="179">
        <v>5823</v>
      </c>
      <c r="J7" s="180">
        <v>9.4137542277339392E-2</v>
      </c>
      <c r="K7" s="179">
        <v>2135</v>
      </c>
      <c r="L7" s="180">
        <v>-5.7811120917917069E-2</v>
      </c>
      <c r="M7" s="179">
        <v>61181</v>
      </c>
      <c r="N7" s="180">
        <v>0.11905545800409723</v>
      </c>
      <c r="O7" s="179">
        <v>4554</v>
      </c>
      <c r="P7" s="180">
        <v>8.8692326081759587E-2</v>
      </c>
      <c r="Q7" s="179">
        <v>2919</v>
      </c>
      <c r="R7" s="180">
        <v>0.53389385181292703</v>
      </c>
      <c r="S7" s="179">
        <v>1787</v>
      </c>
      <c r="T7" s="180">
        <v>-0.21622807017543855</v>
      </c>
      <c r="U7" s="179">
        <v>433</v>
      </c>
      <c r="V7" s="180">
        <v>-6.4794816414686873E-2</v>
      </c>
      <c r="W7" s="179">
        <v>596</v>
      </c>
      <c r="X7" s="180">
        <v>-0.18579234972677594</v>
      </c>
      <c r="Y7" s="179">
        <v>697</v>
      </c>
      <c r="Z7" s="180">
        <v>-0.29595959595959598</v>
      </c>
      <c r="AA7" s="179">
        <v>61</v>
      </c>
      <c r="AB7" s="180">
        <v>-0.35789473684210527</v>
      </c>
      <c r="AC7" s="179">
        <v>699</v>
      </c>
      <c r="AD7" s="180">
        <v>0.18474576271186449</v>
      </c>
      <c r="AE7" s="179">
        <v>709</v>
      </c>
      <c r="AF7" s="180">
        <v>-2.2068965517241357E-2</v>
      </c>
      <c r="AG7" s="179">
        <v>4123</v>
      </c>
      <c r="AH7" s="180">
        <v>-0.12851405622489964</v>
      </c>
      <c r="AI7" s="179">
        <v>1605</v>
      </c>
      <c r="AJ7" s="180">
        <v>5.8009228740935947E-2</v>
      </c>
      <c r="AK7" s="179">
        <v>1738</v>
      </c>
      <c r="AL7" s="180">
        <v>6.3694267515923553E-3</v>
      </c>
      <c r="AM7" s="179">
        <v>238</v>
      </c>
      <c r="AN7" s="180">
        <v>0.20202020202020199</v>
      </c>
      <c r="AO7" s="179">
        <v>176</v>
      </c>
      <c r="AP7" s="180">
        <v>-0.3529411764705882</v>
      </c>
      <c r="AQ7" s="179">
        <v>2003</v>
      </c>
      <c r="AR7" s="180">
        <v>3.9439543331603488E-2</v>
      </c>
      <c r="AS7" s="181">
        <v>96638</v>
      </c>
      <c r="AT7" s="182">
        <v>7.0247522011185559E-2</v>
      </c>
      <c r="AU7" s="181">
        <v>113814</v>
      </c>
      <c r="AV7" s="182">
        <v>3.2719947735191601E-2</v>
      </c>
    </row>
    <row r="8" spans="2:49" x14ac:dyDescent="0.25">
      <c r="B8" s="79" t="s">
        <v>93</v>
      </c>
      <c r="C8" s="179">
        <v>13843</v>
      </c>
      <c r="D8" s="180">
        <v>-5.8363376641044851E-2</v>
      </c>
      <c r="E8" s="179">
        <v>4377</v>
      </c>
      <c r="F8" s="180">
        <v>-4.6820557491289216E-2</v>
      </c>
      <c r="G8" s="179">
        <v>3831</v>
      </c>
      <c r="H8" s="180">
        <v>-8.0192076830732262E-2</v>
      </c>
      <c r="I8" s="179">
        <v>5969</v>
      </c>
      <c r="J8" s="180">
        <v>6.7990696010019613E-2</v>
      </c>
      <c r="K8" s="179">
        <v>3912</v>
      </c>
      <c r="L8" s="180">
        <v>0.38723404255319149</v>
      </c>
      <c r="M8" s="179">
        <v>59731</v>
      </c>
      <c r="N8" s="180">
        <v>8.6018181818181771E-2</v>
      </c>
      <c r="O8" s="179">
        <v>4122</v>
      </c>
      <c r="P8" s="180">
        <v>0.36761778367617781</v>
      </c>
      <c r="Q8" s="179">
        <v>3076</v>
      </c>
      <c r="R8" s="180">
        <v>0.85636692818346405</v>
      </c>
      <c r="S8" s="179">
        <v>1661</v>
      </c>
      <c r="T8" s="180">
        <v>-0.49833887043189373</v>
      </c>
      <c r="U8" s="179">
        <v>195</v>
      </c>
      <c r="V8" s="180">
        <v>-0.69578783151326051</v>
      </c>
      <c r="W8" s="179">
        <v>369</v>
      </c>
      <c r="X8" s="180">
        <v>-0.70944881889763778</v>
      </c>
      <c r="Y8" s="179">
        <v>730</v>
      </c>
      <c r="Z8" s="180">
        <v>-0.23958333333333337</v>
      </c>
      <c r="AA8" s="179">
        <v>367</v>
      </c>
      <c r="AB8" s="180">
        <v>-0.16590909090909089</v>
      </c>
      <c r="AC8" s="179">
        <v>806</v>
      </c>
      <c r="AD8" s="180">
        <v>0.19230769230769229</v>
      </c>
      <c r="AE8" s="179">
        <v>598</v>
      </c>
      <c r="AF8" s="180">
        <v>8.529945553539009E-2</v>
      </c>
      <c r="AG8" s="179">
        <v>3214</v>
      </c>
      <c r="AH8" s="180">
        <v>-0.12710483432916897</v>
      </c>
      <c r="AI8" s="179">
        <v>1769</v>
      </c>
      <c r="AJ8" s="180">
        <v>0.20422055820285911</v>
      </c>
      <c r="AK8" s="179">
        <v>1707</v>
      </c>
      <c r="AL8" s="180">
        <v>-0.18945868945868949</v>
      </c>
      <c r="AM8" s="179">
        <v>196</v>
      </c>
      <c r="AN8" s="180">
        <v>0.61983471074380159</v>
      </c>
      <c r="AO8" s="179">
        <v>188</v>
      </c>
      <c r="AP8" s="180">
        <v>3.2967032967033072E-2</v>
      </c>
      <c r="AQ8" s="179">
        <v>2398</v>
      </c>
      <c r="AR8" s="180">
        <v>4.1250542770299603E-2</v>
      </c>
      <c r="AS8" s="181">
        <v>97555</v>
      </c>
      <c r="AT8" s="182">
        <v>6.9236502334553585E-2</v>
      </c>
      <c r="AU8" s="181">
        <v>111398</v>
      </c>
      <c r="AV8" s="182">
        <v>5.1529653857408597E-2</v>
      </c>
    </row>
    <row r="9" spans="2:49" x14ac:dyDescent="0.25">
      <c r="B9" s="79" t="s">
        <v>94</v>
      </c>
      <c r="C9" s="179">
        <v>17935</v>
      </c>
      <c r="D9" s="180">
        <v>0.74702902785895198</v>
      </c>
      <c r="E9" s="179">
        <v>4917</v>
      </c>
      <c r="F9" s="180">
        <v>-0.11596548004314999</v>
      </c>
      <c r="G9" s="179">
        <v>4491</v>
      </c>
      <c r="H9" s="180">
        <v>0.11080880534256732</v>
      </c>
      <c r="I9" s="179">
        <v>6971</v>
      </c>
      <c r="J9" s="180">
        <v>0.20210381100189689</v>
      </c>
      <c r="K9" s="179">
        <v>3716</v>
      </c>
      <c r="L9" s="180">
        <v>0.10661107802263259</v>
      </c>
      <c r="M9" s="179">
        <v>56307</v>
      </c>
      <c r="N9" s="180">
        <v>9.1284376998662653E-2</v>
      </c>
      <c r="O9" s="179">
        <v>3879</v>
      </c>
      <c r="P9" s="180">
        <v>0.29862738533645805</v>
      </c>
      <c r="Q9" s="179">
        <v>3733</v>
      </c>
      <c r="R9" s="180">
        <v>0.45309458933437141</v>
      </c>
      <c r="S9" s="179">
        <v>18443</v>
      </c>
      <c r="T9" s="180">
        <v>0.33858324865727973</v>
      </c>
      <c r="U9" s="179">
        <v>6605</v>
      </c>
      <c r="V9" s="180">
        <v>0.16861288039631983</v>
      </c>
      <c r="W9" s="179">
        <v>5358</v>
      </c>
      <c r="X9" s="180">
        <v>1.1406312425089893</v>
      </c>
      <c r="Y9" s="179">
        <v>3757</v>
      </c>
      <c r="Z9" s="180">
        <v>0.15422427035330255</v>
      </c>
      <c r="AA9" s="179">
        <v>2723</v>
      </c>
      <c r="AB9" s="180">
        <v>0.14991554054054057</v>
      </c>
      <c r="AC9" s="179">
        <v>1234</v>
      </c>
      <c r="AD9" s="180">
        <v>9.1069849690539328E-2</v>
      </c>
      <c r="AE9" s="179">
        <v>656</v>
      </c>
      <c r="AF9" s="180">
        <v>0.12328767123287676</v>
      </c>
      <c r="AG9" s="179">
        <v>3122</v>
      </c>
      <c r="AH9" s="180">
        <v>-0.13181312569521686</v>
      </c>
      <c r="AI9" s="179">
        <v>1898</v>
      </c>
      <c r="AJ9" s="180">
        <v>0.31897150799166085</v>
      </c>
      <c r="AK9" s="179">
        <v>1889</v>
      </c>
      <c r="AL9" s="180">
        <v>0.15394013439218091</v>
      </c>
      <c r="AM9" s="179">
        <v>278</v>
      </c>
      <c r="AN9" s="180">
        <v>0.12550607287449389</v>
      </c>
      <c r="AO9" s="179">
        <v>240</v>
      </c>
      <c r="AP9" s="180">
        <v>0.52866242038216571</v>
      </c>
      <c r="AQ9" s="179">
        <v>1681</v>
      </c>
      <c r="AR9" s="180">
        <v>7.5495841330774249E-2</v>
      </c>
      <c r="AS9" s="181">
        <v>113455</v>
      </c>
      <c r="AT9" s="182">
        <v>0.134017012004358</v>
      </c>
      <c r="AU9" s="181">
        <v>131390</v>
      </c>
      <c r="AV9" s="182">
        <v>0.19106542293292716</v>
      </c>
    </row>
    <row r="10" spans="2:49" x14ac:dyDescent="0.25">
      <c r="B10" s="79" t="s">
        <v>95</v>
      </c>
      <c r="C10" s="179">
        <v>7257</v>
      </c>
      <c r="D10" s="180">
        <v>-0.51412694161756822</v>
      </c>
      <c r="E10" s="179">
        <v>4968</v>
      </c>
      <c r="F10" s="180">
        <v>4.6335299073293923E-2</v>
      </c>
      <c r="G10" s="179">
        <v>4592</v>
      </c>
      <c r="H10" s="180">
        <v>-3.3059591492945906E-2</v>
      </c>
      <c r="I10" s="179">
        <v>7137</v>
      </c>
      <c r="J10" s="180">
        <v>6.9130925507900898E-3</v>
      </c>
      <c r="K10" s="179">
        <v>2879</v>
      </c>
      <c r="L10" s="180">
        <v>-1.8745739604635325E-2</v>
      </c>
      <c r="M10" s="179">
        <v>49717</v>
      </c>
      <c r="N10" s="180">
        <v>-3.8058199829734574E-2</v>
      </c>
      <c r="O10" s="179">
        <v>2723</v>
      </c>
      <c r="P10" s="180">
        <v>-0.10013218770654331</v>
      </c>
      <c r="Q10" s="179">
        <v>3531</v>
      </c>
      <c r="R10" s="180">
        <v>0.63472222222222219</v>
      </c>
      <c r="S10" s="179">
        <v>36790</v>
      </c>
      <c r="T10" s="180">
        <v>8.5282751703590121E-2</v>
      </c>
      <c r="U10" s="179">
        <v>12958</v>
      </c>
      <c r="V10" s="180">
        <v>8.4260731319554916E-2</v>
      </c>
      <c r="W10" s="179">
        <v>10807</v>
      </c>
      <c r="X10" s="180">
        <v>0.12373921181241543</v>
      </c>
      <c r="Y10" s="179">
        <v>6006</v>
      </c>
      <c r="Z10" s="180">
        <v>0.12114989733059556</v>
      </c>
      <c r="AA10" s="179">
        <v>7019</v>
      </c>
      <c r="AB10" s="180">
        <v>6.452537998279384E-3</v>
      </c>
      <c r="AC10" s="179">
        <v>907</v>
      </c>
      <c r="AD10" s="180">
        <v>0.10609756097560985</v>
      </c>
      <c r="AE10" s="179">
        <v>685</v>
      </c>
      <c r="AF10" s="180">
        <v>-7.8061911170928644E-2</v>
      </c>
      <c r="AG10" s="179">
        <v>2395</v>
      </c>
      <c r="AH10" s="180">
        <v>-0.19603893924135618</v>
      </c>
      <c r="AI10" s="179">
        <v>2021</v>
      </c>
      <c r="AJ10" s="180">
        <v>0.52758881330309904</v>
      </c>
      <c r="AK10" s="179">
        <v>1323</v>
      </c>
      <c r="AL10" s="180">
        <v>-0.4299870745368376</v>
      </c>
      <c r="AM10" s="179">
        <v>186</v>
      </c>
      <c r="AN10" s="180">
        <v>-0.37583892617449666</v>
      </c>
      <c r="AO10" s="179">
        <v>172</v>
      </c>
      <c r="AP10" s="180">
        <v>-4.4444444444444398E-2</v>
      </c>
      <c r="AQ10" s="179">
        <v>1002</v>
      </c>
      <c r="AR10" s="180">
        <v>0.18861209964412806</v>
      </c>
      <c r="AS10" s="181">
        <v>121028</v>
      </c>
      <c r="AT10" s="182">
        <v>1.0292583162903268E-2</v>
      </c>
      <c r="AU10" s="181">
        <v>128285</v>
      </c>
      <c r="AV10" s="182">
        <v>-4.7843480713421593E-2</v>
      </c>
    </row>
    <row r="11" spans="2:49" customFormat="1" x14ac:dyDescent="0.25">
      <c r="B11" s="79" t="s">
        <v>96</v>
      </c>
      <c r="C11" s="179">
        <v>6080</v>
      </c>
      <c r="D11" s="180">
        <v>1.4686248331108098E-2</v>
      </c>
      <c r="E11" s="179">
        <v>4515</v>
      </c>
      <c r="F11" s="180">
        <v>-4.8070841239721718E-2</v>
      </c>
      <c r="G11" s="179">
        <v>3727</v>
      </c>
      <c r="H11" s="180">
        <v>-8.4724950884086492E-2</v>
      </c>
      <c r="I11" s="179">
        <v>6315</v>
      </c>
      <c r="J11" s="180">
        <v>0.10770040343799336</v>
      </c>
      <c r="K11" s="179">
        <v>2700</v>
      </c>
      <c r="L11" s="180">
        <v>0.23739688359303401</v>
      </c>
      <c r="M11" s="179">
        <v>43113</v>
      </c>
      <c r="N11" s="180">
        <v>0.10362216818123637</v>
      </c>
      <c r="O11" s="179">
        <v>2461</v>
      </c>
      <c r="P11" s="180">
        <v>-0.12044317369549673</v>
      </c>
      <c r="Q11" s="179">
        <v>3230</v>
      </c>
      <c r="R11" s="180">
        <v>5.3146397130746648E-2</v>
      </c>
      <c r="S11" s="179">
        <v>33806</v>
      </c>
      <c r="T11" s="180">
        <v>8.3109060617711172E-2</v>
      </c>
      <c r="U11" s="179">
        <v>11611</v>
      </c>
      <c r="V11" s="180">
        <v>7.9992558831736504E-2</v>
      </c>
      <c r="W11" s="179">
        <v>9410</v>
      </c>
      <c r="X11" s="180">
        <v>8.6981633360286414E-2</v>
      </c>
      <c r="Y11" s="179">
        <v>5695</v>
      </c>
      <c r="Z11" s="180">
        <v>0.137634838194167</v>
      </c>
      <c r="AA11" s="179">
        <v>7090</v>
      </c>
      <c r="AB11" s="180">
        <v>4.295380994410114E-2</v>
      </c>
      <c r="AC11" s="179">
        <v>1011</v>
      </c>
      <c r="AD11" s="180">
        <v>0.33377308707124009</v>
      </c>
      <c r="AE11" s="179">
        <v>949</v>
      </c>
      <c r="AF11" s="180">
        <v>0.26871657754010703</v>
      </c>
      <c r="AG11" s="179">
        <v>1800</v>
      </c>
      <c r="AH11" s="180">
        <v>-0.11023232822540785</v>
      </c>
      <c r="AI11" s="179">
        <v>2438</v>
      </c>
      <c r="AJ11" s="180">
        <v>0.84836997725549668</v>
      </c>
      <c r="AK11" s="179">
        <v>1250</v>
      </c>
      <c r="AL11" s="180">
        <v>-0.24698795180722888</v>
      </c>
      <c r="AM11" s="179">
        <v>129</v>
      </c>
      <c r="AN11" s="180">
        <v>-4.4444444444444398E-2</v>
      </c>
      <c r="AO11" s="179">
        <v>209</v>
      </c>
      <c r="AP11" s="180">
        <v>0.24404761904761907</v>
      </c>
      <c r="AQ11" s="179">
        <v>1240</v>
      </c>
      <c r="AR11" s="180">
        <v>0.6555407209612818</v>
      </c>
      <c r="AS11" s="181">
        <v>108893</v>
      </c>
      <c r="AT11" s="182">
        <v>8.4591633466135407E-2</v>
      </c>
      <c r="AU11" s="181">
        <v>114973</v>
      </c>
      <c r="AV11" s="182">
        <v>8.0654560493270244E-2</v>
      </c>
    </row>
    <row r="12" spans="2:49" customFormat="1" x14ac:dyDescent="0.25">
      <c r="B12" s="79" t="s">
        <v>97</v>
      </c>
      <c r="C12" s="179">
        <v>5057</v>
      </c>
      <c r="D12" s="180">
        <v>-0.14025841550493034</v>
      </c>
      <c r="E12" s="179">
        <v>4282</v>
      </c>
      <c r="F12" s="180">
        <v>-6.0352831940575502E-3</v>
      </c>
      <c r="G12" s="179">
        <v>4135</v>
      </c>
      <c r="H12" s="180">
        <v>-8.2334664891256071E-2</v>
      </c>
      <c r="I12" s="179">
        <v>7170</v>
      </c>
      <c r="J12" s="180">
        <v>0.16301703163017023</v>
      </c>
      <c r="K12" s="179">
        <v>1862</v>
      </c>
      <c r="L12" s="180">
        <v>-1.6895459345300901E-2</v>
      </c>
      <c r="M12" s="179">
        <v>40046</v>
      </c>
      <c r="N12" s="180">
        <v>-2.9131289993277187E-3</v>
      </c>
      <c r="O12" s="179">
        <v>2439</v>
      </c>
      <c r="P12" s="180">
        <v>-0.12517934002869435</v>
      </c>
      <c r="Q12" s="179">
        <v>3861</v>
      </c>
      <c r="R12" s="180">
        <v>-1.5302218821729108E-2</v>
      </c>
      <c r="S12" s="179">
        <v>33439</v>
      </c>
      <c r="T12" s="180">
        <v>7.3414227015921929E-2</v>
      </c>
      <c r="U12" s="179">
        <v>12588</v>
      </c>
      <c r="V12" s="180">
        <v>8.3677685950413139E-2</v>
      </c>
      <c r="W12" s="179">
        <v>8983</v>
      </c>
      <c r="X12" s="180">
        <v>0.10451248001967284</v>
      </c>
      <c r="Y12" s="179">
        <v>5104</v>
      </c>
      <c r="Z12" s="180">
        <v>-2.6697177726926036E-2</v>
      </c>
      <c r="AA12" s="179">
        <v>6764</v>
      </c>
      <c r="AB12" s="180">
        <v>9.8230232180548827E-2</v>
      </c>
      <c r="AC12" s="179">
        <v>772</v>
      </c>
      <c r="AD12" s="180">
        <v>4.8913043478260976E-2</v>
      </c>
      <c r="AE12" s="179">
        <v>886</v>
      </c>
      <c r="AF12" s="180">
        <v>0.39968404423380721</v>
      </c>
      <c r="AG12" s="179">
        <v>3381</v>
      </c>
      <c r="AH12" s="180">
        <v>0.19301340860973881</v>
      </c>
      <c r="AI12" s="179">
        <v>1918</v>
      </c>
      <c r="AJ12" s="180">
        <v>0.40512820512820502</v>
      </c>
      <c r="AK12" s="179">
        <v>1475</v>
      </c>
      <c r="AL12" s="180">
        <v>-9.8410757946210237E-2</v>
      </c>
      <c r="AM12" s="179">
        <v>117</v>
      </c>
      <c r="AN12" s="180">
        <v>-0.20408163265306123</v>
      </c>
      <c r="AO12" s="179">
        <v>179</v>
      </c>
      <c r="AP12" s="180">
        <v>4.6783625730994149E-2</v>
      </c>
      <c r="AQ12" s="179">
        <v>1239</v>
      </c>
      <c r="AR12" s="180">
        <v>1.6029411764705883</v>
      </c>
      <c r="AS12" s="181">
        <v>107201</v>
      </c>
      <c r="AT12" s="182">
        <v>4.1848486321006906E-2</v>
      </c>
      <c r="AU12" s="181">
        <v>112258</v>
      </c>
      <c r="AV12" s="182">
        <v>3.2001250264302117E-2</v>
      </c>
    </row>
    <row r="13" spans="2:49" customFormat="1" ht="30" customHeight="1" x14ac:dyDescent="0.25">
      <c r="B13" s="183" t="s">
        <v>326</v>
      </c>
      <c r="C13" s="184">
        <v>61268</v>
      </c>
      <c r="D13" s="121">
        <v>-6.7429754330420977E-2</v>
      </c>
      <c r="E13" s="184">
        <v>21701</v>
      </c>
      <c r="F13" s="121">
        <v>-6.0969277369104291E-2</v>
      </c>
      <c r="G13" s="184">
        <v>20840</v>
      </c>
      <c r="H13" s="121">
        <v>-3.2722209329310692E-2</v>
      </c>
      <c r="I13" s="184">
        <v>33070</v>
      </c>
      <c r="J13" s="121">
        <v>0.10369455661983107</v>
      </c>
      <c r="K13" s="184">
        <v>14504</v>
      </c>
      <c r="L13" s="121">
        <v>9.2827004219409259E-2</v>
      </c>
      <c r="M13" s="184">
        <v>266982</v>
      </c>
      <c r="N13" s="121">
        <v>5.4781207035509372E-2</v>
      </c>
      <c r="O13" s="184">
        <v>17717</v>
      </c>
      <c r="P13" s="121">
        <v>0.1074509313664207</v>
      </c>
      <c r="Q13" s="184">
        <v>17120</v>
      </c>
      <c r="R13" s="121">
        <v>0.40212940212940218</v>
      </c>
      <c r="S13" s="184">
        <v>92120</v>
      </c>
      <c r="T13" s="121">
        <v>9.1210613598673218E-2</v>
      </c>
      <c r="U13" s="184">
        <v>32779</v>
      </c>
      <c r="V13" s="121">
        <v>8.0994624542426452E-2</v>
      </c>
      <c r="W13" s="184">
        <v>26113</v>
      </c>
      <c r="X13" s="121">
        <v>0.17335430240395411</v>
      </c>
      <c r="Y13" s="184">
        <v>16294</v>
      </c>
      <c r="Z13" s="121">
        <v>3.0874351512083953E-2</v>
      </c>
      <c r="AA13" s="184">
        <v>16934</v>
      </c>
      <c r="AB13" s="121">
        <v>5.5999002244948803E-2</v>
      </c>
      <c r="AC13" s="184">
        <v>4418</v>
      </c>
      <c r="AD13" s="121">
        <v>0.11763217809258797</v>
      </c>
      <c r="AE13" s="184">
        <v>3534</v>
      </c>
      <c r="AF13" s="121">
        <v>9.2088998763905972E-2</v>
      </c>
      <c r="AG13" s="184">
        <v>16235</v>
      </c>
      <c r="AH13" s="121">
        <v>-8.9047244978116891E-2</v>
      </c>
      <c r="AI13" s="184">
        <v>9211</v>
      </c>
      <c r="AJ13" s="121">
        <v>0.2949529031351048</v>
      </c>
      <c r="AK13" s="184">
        <v>8132</v>
      </c>
      <c r="AL13" s="121">
        <v>-0.13737138007849792</v>
      </c>
      <c r="AM13" s="184">
        <v>1015</v>
      </c>
      <c r="AN13" s="121">
        <v>3.9564787339267937E-3</v>
      </c>
      <c r="AO13" s="184">
        <v>955</v>
      </c>
      <c r="AP13" s="121">
        <v>-7.2765072765073047E-3</v>
      </c>
      <c r="AQ13" s="184">
        <v>8323</v>
      </c>
      <c r="AR13" s="121">
        <v>0.17027559055118102</v>
      </c>
      <c r="AS13" s="184">
        <v>535877</v>
      </c>
      <c r="AT13" s="121">
        <v>6.2678723699605365E-2</v>
      </c>
      <c r="AU13" s="184">
        <v>597145</v>
      </c>
      <c r="AV13" s="121">
        <v>4.768162423153588E-2</v>
      </c>
    </row>
    <row r="14" spans="2:49" customFormat="1" outlineLevel="1" x14ac:dyDescent="0.25">
      <c r="B14" s="79" t="s">
        <v>86</v>
      </c>
      <c r="C14" s="179">
        <v>8439</v>
      </c>
      <c r="D14" s="180">
        <v>3.979793001478571E-2</v>
      </c>
      <c r="E14" s="179">
        <v>4334</v>
      </c>
      <c r="F14" s="180">
        <v>-6.6350710900473953E-2</v>
      </c>
      <c r="G14" s="179">
        <v>4598</v>
      </c>
      <c r="H14" s="180">
        <v>1.9612115929397156E-3</v>
      </c>
      <c r="I14" s="179">
        <v>6746</v>
      </c>
      <c r="J14" s="180">
        <v>0.28617731172545291</v>
      </c>
      <c r="K14" s="179">
        <v>1882</v>
      </c>
      <c r="L14" s="180">
        <v>-4.6122655854029415E-2</v>
      </c>
      <c r="M14" s="179">
        <v>44513</v>
      </c>
      <c r="N14" s="180">
        <v>8.1534663556270814E-3</v>
      </c>
      <c r="O14" s="179">
        <v>1838</v>
      </c>
      <c r="P14" s="180">
        <v>-3.1101739588824451E-2</v>
      </c>
      <c r="Q14" s="179">
        <v>3176</v>
      </c>
      <c r="R14" s="180">
        <v>0.30110610405571481</v>
      </c>
      <c r="S14" s="179">
        <v>37077</v>
      </c>
      <c r="T14" s="180">
        <v>0.29771446571698568</v>
      </c>
      <c r="U14" s="179">
        <v>15242</v>
      </c>
      <c r="V14" s="180">
        <v>0.41733308536358571</v>
      </c>
      <c r="W14" s="179">
        <v>9065</v>
      </c>
      <c r="X14" s="180">
        <v>0.32548618219037873</v>
      </c>
      <c r="Y14" s="179">
        <v>5534</v>
      </c>
      <c r="Z14" s="180">
        <v>0.18273135285317377</v>
      </c>
      <c r="AA14" s="179">
        <v>7236</v>
      </c>
      <c r="AB14" s="180">
        <v>0.14875377043975235</v>
      </c>
      <c r="AC14" s="179">
        <v>877</v>
      </c>
      <c r="AD14" s="180">
        <v>7.3439412484700206E-2</v>
      </c>
      <c r="AE14" s="179">
        <v>813</v>
      </c>
      <c r="AF14" s="180">
        <v>3.6989795918367374E-2</v>
      </c>
      <c r="AG14" s="179">
        <v>2747</v>
      </c>
      <c r="AH14" s="180">
        <v>0.35453648915187386</v>
      </c>
      <c r="AI14" s="179">
        <v>1820</v>
      </c>
      <c r="AJ14" s="180">
        <v>0.35315985130111516</v>
      </c>
      <c r="AK14" s="179">
        <v>1466</v>
      </c>
      <c r="AL14" s="180">
        <v>2.5174825174825166E-2</v>
      </c>
      <c r="AM14" s="179">
        <v>158</v>
      </c>
      <c r="AN14" s="180">
        <v>-0.34439834024896265</v>
      </c>
      <c r="AO14" s="179">
        <v>292</v>
      </c>
      <c r="AP14" s="180">
        <v>0.40384615384615374</v>
      </c>
      <c r="AQ14" s="179">
        <v>1483</v>
      </c>
      <c r="AR14" s="180">
        <v>0.85143570536828972</v>
      </c>
      <c r="AS14" s="181">
        <v>113820</v>
      </c>
      <c r="AT14" s="182">
        <v>0.12509267038995708</v>
      </c>
      <c r="AU14" s="181">
        <v>122259</v>
      </c>
      <c r="AV14" s="182">
        <v>0.1187580640733521</v>
      </c>
    </row>
    <row r="15" spans="2:49" customFormat="1" outlineLevel="1" x14ac:dyDescent="0.25">
      <c r="B15" s="79" t="s">
        <v>87</v>
      </c>
      <c r="C15" s="179">
        <v>7054</v>
      </c>
      <c r="D15" s="180">
        <v>5.3307451097506453E-2</v>
      </c>
      <c r="E15" s="179">
        <v>4493</v>
      </c>
      <c r="F15" s="180">
        <v>-3.8724860932819904E-2</v>
      </c>
      <c r="G15" s="179">
        <v>4463</v>
      </c>
      <c r="H15" s="180">
        <v>-4.2274678111588027E-2</v>
      </c>
      <c r="I15" s="179">
        <v>9445</v>
      </c>
      <c r="J15" s="180">
        <v>0.21839525283797734</v>
      </c>
      <c r="K15" s="179">
        <v>1576</v>
      </c>
      <c r="L15" s="180">
        <v>-0.13879781420765025</v>
      </c>
      <c r="M15" s="179">
        <v>45707</v>
      </c>
      <c r="N15" s="180">
        <v>5.0575015942124768E-3</v>
      </c>
      <c r="O15" s="179">
        <v>2338</v>
      </c>
      <c r="P15" s="180">
        <v>-8.3496667973343763E-2</v>
      </c>
      <c r="Q15" s="179">
        <v>2980</v>
      </c>
      <c r="R15" s="180">
        <v>0.28614587829089344</v>
      </c>
      <c r="S15" s="179">
        <v>35887</v>
      </c>
      <c r="T15" s="180">
        <v>0.19671201814058947</v>
      </c>
      <c r="U15" s="179">
        <v>12215</v>
      </c>
      <c r="V15" s="180">
        <v>0.15803943875616233</v>
      </c>
      <c r="W15" s="179">
        <v>11415</v>
      </c>
      <c r="X15" s="180">
        <v>0.2563284173453666</v>
      </c>
      <c r="Y15" s="179">
        <v>5113</v>
      </c>
      <c r="Z15" s="180">
        <v>0.22761104441776703</v>
      </c>
      <c r="AA15" s="179">
        <v>7144</v>
      </c>
      <c r="AB15" s="180">
        <v>0.15430602682178063</v>
      </c>
      <c r="AC15" s="179">
        <v>1069</v>
      </c>
      <c r="AD15" s="180">
        <v>5.0098231827111928E-2</v>
      </c>
      <c r="AE15" s="179">
        <v>1171</v>
      </c>
      <c r="AF15" s="180">
        <v>0.31278026905829592</v>
      </c>
      <c r="AG15" s="179">
        <v>3001</v>
      </c>
      <c r="AH15" s="180">
        <v>6.4561901383469289E-2</v>
      </c>
      <c r="AI15" s="179">
        <v>1967</v>
      </c>
      <c r="AJ15" s="180">
        <v>0.37552447552447554</v>
      </c>
      <c r="AK15" s="179">
        <v>1129</v>
      </c>
      <c r="AL15" s="180">
        <v>-0.20548909218859956</v>
      </c>
      <c r="AM15" s="179">
        <v>149</v>
      </c>
      <c r="AN15" s="180">
        <v>0.44660194174757284</v>
      </c>
      <c r="AO15" s="179">
        <v>191</v>
      </c>
      <c r="AP15" s="180">
        <v>0.45801526717557262</v>
      </c>
      <c r="AQ15" s="179">
        <v>1241</v>
      </c>
      <c r="AR15" s="180">
        <v>1.3911368015414256</v>
      </c>
      <c r="AS15" s="181">
        <v>116807</v>
      </c>
      <c r="AT15" s="182">
        <v>8.5748545295681433E-2</v>
      </c>
      <c r="AU15" s="181">
        <v>123861</v>
      </c>
      <c r="AV15" s="182">
        <v>8.3847426036279593E-2</v>
      </c>
    </row>
    <row r="16" spans="2:49" customFormat="1" outlineLevel="1" x14ac:dyDescent="0.25">
      <c r="B16" s="79" t="s">
        <v>88</v>
      </c>
      <c r="C16" s="179">
        <v>9700</v>
      </c>
      <c r="D16" s="180">
        <v>-0.17320150017047387</v>
      </c>
      <c r="E16" s="179">
        <v>5143</v>
      </c>
      <c r="F16" s="180">
        <v>-0.1542509455681631</v>
      </c>
      <c r="G16" s="179">
        <v>3820</v>
      </c>
      <c r="H16" s="180">
        <v>-0.17530224525043181</v>
      </c>
      <c r="I16" s="179">
        <v>6360</v>
      </c>
      <c r="J16" s="180">
        <v>-7.5043630017451957E-2</v>
      </c>
      <c r="K16" s="179">
        <v>2735</v>
      </c>
      <c r="L16" s="180">
        <v>0.27446411929170544</v>
      </c>
      <c r="M16" s="179">
        <v>56019</v>
      </c>
      <c r="N16" s="180">
        <v>-4.1886159950742297E-2</v>
      </c>
      <c r="O16" s="179">
        <v>3383</v>
      </c>
      <c r="P16" s="180">
        <v>3.1716986886245913E-2</v>
      </c>
      <c r="Q16" s="179">
        <v>3136</v>
      </c>
      <c r="R16" s="180">
        <v>0.15890613451589064</v>
      </c>
      <c r="S16" s="179">
        <v>21114</v>
      </c>
      <c r="T16" s="180">
        <v>0.14179104477611948</v>
      </c>
      <c r="U16" s="179">
        <v>7716</v>
      </c>
      <c r="V16" s="180">
        <v>0.15995189416716782</v>
      </c>
      <c r="W16" s="179">
        <v>6454</v>
      </c>
      <c r="X16" s="180">
        <v>0.23285577841451777</v>
      </c>
      <c r="Y16" s="179">
        <v>3492</v>
      </c>
      <c r="Z16" s="180">
        <v>0.18815923783599864</v>
      </c>
      <c r="AA16" s="179">
        <v>3452</v>
      </c>
      <c r="AB16" s="180">
        <v>-5.8374249863611616E-2</v>
      </c>
      <c r="AC16" s="179">
        <v>1416</v>
      </c>
      <c r="AD16" s="180">
        <v>-0.14025500910746813</v>
      </c>
      <c r="AE16" s="179">
        <v>724</v>
      </c>
      <c r="AF16" s="180">
        <v>-1.3793103448276334E-3</v>
      </c>
      <c r="AG16" s="179">
        <v>3699</v>
      </c>
      <c r="AH16" s="180">
        <v>0.23176823176823169</v>
      </c>
      <c r="AI16" s="179">
        <v>1860</v>
      </c>
      <c r="AJ16" s="180">
        <v>-7.8295341922695716E-2</v>
      </c>
      <c r="AK16" s="179">
        <v>2425</v>
      </c>
      <c r="AL16" s="180">
        <v>-2.1388216303470542E-2</v>
      </c>
      <c r="AM16" s="179">
        <v>91</v>
      </c>
      <c r="AN16" s="180">
        <v>-0.30000000000000004</v>
      </c>
      <c r="AO16" s="179">
        <v>204</v>
      </c>
      <c r="AP16" s="180">
        <v>-0.22137404580152675</v>
      </c>
      <c r="AQ16" s="179">
        <v>1519</v>
      </c>
      <c r="AR16" s="180">
        <v>1.1304347826086958</v>
      </c>
      <c r="AS16" s="181">
        <v>113648</v>
      </c>
      <c r="AT16" s="182">
        <v>-7.038783698176676E-5</v>
      </c>
      <c r="AU16" s="181">
        <v>123348</v>
      </c>
      <c r="AV16" s="182">
        <v>-1.6269499473633875E-2</v>
      </c>
    </row>
    <row r="17" spans="2:48" customFormat="1" outlineLevel="1" x14ac:dyDescent="0.25">
      <c r="B17" s="79" t="s">
        <v>89</v>
      </c>
      <c r="C17" s="179">
        <v>15560</v>
      </c>
      <c r="D17" s="180">
        <v>-7.6009501187648487E-2</v>
      </c>
      <c r="E17" s="179">
        <v>4687</v>
      </c>
      <c r="F17" s="180">
        <v>-0.12686289120715355</v>
      </c>
      <c r="G17" s="179">
        <v>4162</v>
      </c>
      <c r="H17" s="180">
        <v>-0.17338629592850052</v>
      </c>
      <c r="I17" s="179">
        <v>5900</v>
      </c>
      <c r="J17" s="180">
        <v>-0.13918879486431279</v>
      </c>
      <c r="K17" s="179">
        <v>2472</v>
      </c>
      <c r="L17" s="180">
        <v>-8.8211708099438235E-3</v>
      </c>
      <c r="M17" s="179">
        <v>58584</v>
      </c>
      <c r="N17" s="180">
        <v>8.1384402399630851E-2</v>
      </c>
      <c r="O17" s="179">
        <v>4026</v>
      </c>
      <c r="P17" s="180">
        <v>7.1884984025559095E-2</v>
      </c>
      <c r="Q17" s="179">
        <v>3153</v>
      </c>
      <c r="R17" s="180">
        <v>0.24526066350710907</v>
      </c>
      <c r="S17" s="179">
        <v>2218</v>
      </c>
      <c r="T17" s="180">
        <v>-6.4924114671163546E-2</v>
      </c>
      <c r="U17" s="179">
        <v>484</v>
      </c>
      <c r="V17" s="180">
        <v>0.3595505617977528</v>
      </c>
      <c r="W17" s="179">
        <v>759</v>
      </c>
      <c r="X17" s="180">
        <v>-0.28865979381443296</v>
      </c>
      <c r="Y17" s="179">
        <v>864</v>
      </c>
      <c r="Z17" s="180">
        <v>0.18844566712517197</v>
      </c>
      <c r="AA17" s="179">
        <v>111</v>
      </c>
      <c r="AB17" s="180">
        <v>-0.5</v>
      </c>
      <c r="AC17" s="179">
        <v>997</v>
      </c>
      <c r="AD17" s="180">
        <v>-8.1952117863720031E-2</v>
      </c>
      <c r="AE17" s="179">
        <v>770</v>
      </c>
      <c r="AF17" s="180">
        <v>-5.1724137931034475E-2</v>
      </c>
      <c r="AG17" s="179">
        <v>4350</v>
      </c>
      <c r="AH17" s="180">
        <v>0.35009310986964626</v>
      </c>
      <c r="AI17" s="179">
        <v>2021</v>
      </c>
      <c r="AJ17" s="180">
        <v>0.29884318766066831</v>
      </c>
      <c r="AK17" s="179">
        <v>2260</v>
      </c>
      <c r="AL17" s="180">
        <v>-5.0021017234131993E-2</v>
      </c>
      <c r="AM17" s="179">
        <v>132</v>
      </c>
      <c r="AN17" s="180">
        <v>-0.14838709677419359</v>
      </c>
      <c r="AO17" s="179">
        <v>306</v>
      </c>
      <c r="AP17" s="180">
        <v>6.9930069930070005E-2</v>
      </c>
      <c r="AQ17" s="179">
        <v>2040</v>
      </c>
      <c r="AR17" s="180">
        <v>-0.11726525313717007</v>
      </c>
      <c r="AS17" s="181">
        <v>98078</v>
      </c>
      <c r="AT17" s="182">
        <v>3.9038911783712882E-2</v>
      </c>
      <c r="AU17" s="181">
        <v>113638</v>
      </c>
      <c r="AV17" s="182">
        <v>2.162128145424469E-2</v>
      </c>
    </row>
    <row r="18" spans="2:48" customFormat="1" outlineLevel="1" x14ac:dyDescent="0.25">
      <c r="B18" s="79" t="s">
        <v>90</v>
      </c>
      <c r="C18" s="179">
        <v>29544</v>
      </c>
      <c r="D18" s="180">
        <v>-2.8445525995593357E-2</v>
      </c>
      <c r="E18" s="179">
        <v>5921</v>
      </c>
      <c r="F18" s="180">
        <v>-0.16393674103360634</v>
      </c>
      <c r="G18" s="179">
        <v>4410</v>
      </c>
      <c r="H18" s="180">
        <v>-0.16572077185017031</v>
      </c>
      <c r="I18" s="179">
        <v>6171</v>
      </c>
      <c r="J18" s="180">
        <v>-9.5028596568411783E-2</v>
      </c>
      <c r="K18" s="179">
        <v>3597</v>
      </c>
      <c r="L18" s="180">
        <v>-0.13678905687544995</v>
      </c>
      <c r="M18" s="179">
        <v>59518</v>
      </c>
      <c r="N18" s="180">
        <v>4.8719891459482412E-2</v>
      </c>
      <c r="O18" s="179">
        <v>3684</v>
      </c>
      <c r="P18" s="180">
        <v>8.6725663716814116E-2</v>
      </c>
      <c r="Q18" s="179">
        <v>6047</v>
      </c>
      <c r="R18" s="180">
        <v>-4.8166220683141803E-2</v>
      </c>
      <c r="S18" s="179">
        <v>2357</v>
      </c>
      <c r="T18" s="180">
        <v>1.2905733722060253</v>
      </c>
      <c r="U18" s="179">
        <v>529</v>
      </c>
      <c r="V18" s="180">
        <v>2.1301775147928996</v>
      </c>
      <c r="W18" s="179">
        <v>705</v>
      </c>
      <c r="X18" s="180">
        <v>0.63573085846867738</v>
      </c>
      <c r="Y18" s="179">
        <v>1005</v>
      </c>
      <c r="Z18" s="180">
        <v>1.5378787878787881</v>
      </c>
      <c r="AA18" s="179">
        <v>118</v>
      </c>
      <c r="AB18" s="180">
        <v>2.5757575757575757</v>
      </c>
      <c r="AC18" s="179">
        <v>662</v>
      </c>
      <c r="AD18" s="180">
        <v>-0.27332601536772783</v>
      </c>
      <c r="AE18" s="179">
        <v>1034</v>
      </c>
      <c r="AF18" s="180">
        <v>6.5979381443298957E-2</v>
      </c>
      <c r="AG18" s="179">
        <v>4733</v>
      </c>
      <c r="AH18" s="180">
        <v>0.3794812008160886</v>
      </c>
      <c r="AI18" s="179">
        <v>1890</v>
      </c>
      <c r="AJ18" s="180">
        <v>6.0011217049915855E-2</v>
      </c>
      <c r="AK18" s="179">
        <v>2257</v>
      </c>
      <c r="AL18" s="180">
        <v>-0.33539458186101301</v>
      </c>
      <c r="AM18" s="179">
        <v>123</v>
      </c>
      <c r="AN18" s="180">
        <v>-0.42253521126760563</v>
      </c>
      <c r="AO18" s="179">
        <v>263</v>
      </c>
      <c r="AP18" s="180">
        <v>-0.35221674876847286</v>
      </c>
      <c r="AQ18" s="179">
        <v>2345</v>
      </c>
      <c r="AR18" s="180">
        <v>-3.2191498142798203E-2</v>
      </c>
      <c r="AS18" s="181">
        <v>105012</v>
      </c>
      <c r="AT18" s="182">
        <v>5.746465923457178E-3</v>
      </c>
      <c r="AU18" s="181">
        <v>134556</v>
      </c>
      <c r="AV18" s="182">
        <v>-1.9655691620741322E-3</v>
      </c>
    </row>
    <row r="19" spans="2:48" customFormat="1" outlineLevel="1" x14ac:dyDescent="0.25">
      <c r="B19" s="79" t="s">
        <v>91</v>
      </c>
      <c r="C19" s="179">
        <v>21673</v>
      </c>
      <c r="D19" s="180">
        <v>-0.1245001009896991</v>
      </c>
      <c r="E19" s="179">
        <v>7513</v>
      </c>
      <c r="F19" s="180">
        <v>-8.5774610715227961E-3</v>
      </c>
      <c r="G19" s="179">
        <v>5324</v>
      </c>
      <c r="H19" s="180">
        <v>7.1888006053726361E-3</v>
      </c>
      <c r="I19" s="179">
        <v>5224</v>
      </c>
      <c r="J19" s="180">
        <v>-0.16268632793716942</v>
      </c>
      <c r="K19" s="179">
        <v>2344</v>
      </c>
      <c r="L19" s="180">
        <v>-0.16225875625446751</v>
      </c>
      <c r="M19" s="179">
        <v>58408</v>
      </c>
      <c r="N19" s="180">
        <v>1.5932651499338979E-2</v>
      </c>
      <c r="O19" s="179">
        <v>3943</v>
      </c>
      <c r="P19" s="180">
        <v>6.080172181867094E-2</v>
      </c>
      <c r="Q19" s="179">
        <v>3172</v>
      </c>
      <c r="R19" s="180">
        <v>3.2552083333333259E-2</v>
      </c>
      <c r="S19" s="179">
        <v>4110</v>
      </c>
      <c r="T19" s="180">
        <v>-2.560455192034139E-2</v>
      </c>
      <c r="U19" s="179">
        <v>601</v>
      </c>
      <c r="V19" s="180">
        <v>-0.14142857142857146</v>
      </c>
      <c r="W19" s="179">
        <v>1930</v>
      </c>
      <c r="X19" s="180">
        <v>0.5042868277474668</v>
      </c>
      <c r="Y19" s="179">
        <v>1513</v>
      </c>
      <c r="Z19" s="180">
        <v>-0.3075514874141877</v>
      </c>
      <c r="AA19" s="179">
        <v>66</v>
      </c>
      <c r="AB19" s="180">
        <v>0.32000000000000006</v>
      </c>
      <c r="AC19" s="179">
        <v>1233</v>
      </c>
      <c r="AD19" s="180">
        <v>-0.20297349709114409</v>
      </c>
      <c r="AE19" s="179">
        <v>1073</v>
      </c>
      <c r="AF19" s="180">
        <v>0.10618556701030935</v>
      </c>
      <c r="AG19" s="179">
        <v>5792</v>
      </c>
      <c r="AH19" s="180">
        <v>0.53511794328120854</v>
      </c>
      <c r="AI19" s="179">
        <v>1961</v>
      </c>
      <c r="AJ19" s="180">
        <v>-6.7522586780789373E-2</v>
      </c>
      <c r="AK19" s="179">
        <v>2357</v>
      </c>
      <c r="AL19" s="180">
        <v>8.4925690021231404E-4</v>
      </c>
      <c r="AM19" s="179">
        <v>193</v>
      </c>
      <c r="AN19" s="180">
        <v>-0.26335877862595425</v>
      </c>
      <c r="AO19" s="179">
        <v>213</v>
      </c>
      <c r="AP19" s="180">
        <v>-0.29000000000000004</v>
      </c>
      <c r="AQ19" s="179">
        <v>1658</v>
      </c>
      <c r="AR19" s="180">
        <v>-0.28749462827675121</v>
      </c>
      <c r="AS19" s="181">
        <v>104518</v>
      </c>
      <c r="AT19" s="182">
        <v>4.6233551524939021E-3</v>
      </c>
      <c r="AU19" s="181">
        <v>126191</v>
      </c>
      <c r="AV19" s="182">
        <v>-2.0195353748680089E-2</v>
      </c>
    </row>
    <row r="20" spans="2:48" customFormat="1" outlineLevel="1" x14ac:dyDescent="0.25">
      <c r="B20" s="79" t="s">
        <v>92</v>
      </c>
      <c r="C20" s="179">
        <v>19913</v>
      </c>
      <c r="D20" s="180">
        <v>6.0669010333439966E-2</v>
      </c>
      <c r="E20" s="179">
        <v>3900</v>
      </c>
      <c r="F20" s="180">
        <v>-0.13602126716880814</v>
      </c>
      <c r="G20" s="179">
        <v>4082</v>
      </c>
      <c r="H20" s="180">
        <v>1.9990004997501254E-2</v>
      </c>
      <c r="I20" s="179">
        <v>5322</v>
      </c>
      <c r="J20" s="180">
        <v>-0.12868369351669939</v>
      </c>
      <c r="K20" s="179">
        <v>2266</v>
      </c>
      <c r="L20" s="180">
        <v>-0.22846441947565543</v>
      </c>
      <c r="M20" s="179">
        <v>54672</v>
      </c>
      <c r="N20" s="180">
        <v>-3.9595264026982435E-2</v>
      </c>
      <c r="O20" s="179">
        <v>4183</v>
      </c>
      <c r="P20" s="180">
        <v>-4.3229643183897548E-2</v>
      </c>
      <c r="Q20" s="179">
        <v>1903</v>
      </c>
      <c r="R20" s="180">
        <v>-0.11240671641791045</v>
      </c>
      <c r="S20" s="179">
        <v>2280</v>
      </c>
      <c r="T20" s="180">
        <v>0.12703905091448342</v>
      </c>
      <c r="U20" s="179">
        <v>463</v>
      </c>
      <c r="V20" s="180">
        <v>2.433628318584069E-2</v>
      </c>
      <c r="W20" s="179">
        <v>732</v>
      </c>
      <c r="X20" s="180">
        <v>0.30017761989342806</v>
      </c>
      <c r="Y20" s="179">
        <v>990</v>
      </c>
      <c r="Z20" s="180">
        <v>1.538461538461533E-2</v>
      </c>
      <c r="AA20" s="179">
        <v>95</v>
      </c>
      <c r="AB20" s="180">
        <v>1.8787878787878789</v>
      </c>
      <c r="AC20" s="179">
        <v>590</v>
      </c>
      <c r="AD20" s="180">
        <v>-0.14119359534206699</v>
      </c>
      <c r="AE20" s="179">
        <v>725</v>
      </c>
      <c r="AF20" s="180">
        <v>2.4011299435028333E-2</v>
      </c>
      <c r="AG20" s="179">
        <v>4731</v>
      </c>
      <c r="AH20" s="180">
        <v>0.27554596926395258</v>
      </c>
      <c r="AI20" s="179">
        <v>1517</v>
      </c>
      <c r="AJ20" s="180">
        <v>-0.17464635473340584</v>
      </c>
      <c r="AK20" s="179">
        <v>1727</v>
      </c>
      <c r="AL20" s="180">
        <v>-0.26322525597269619</v>
      </c>
      <c r="AM20" s="179">
        <v>198</v>
      </c>
      <c r="AN20" s="180">
        <v>-8.7557603686635899E-2</v>
      </c>
      <c r="AO20" s="179">
        <v>272</v>
      </c>
      <c r="AP20" s="180">
        <v>-0.19526627218934911</v>
      </c>
      <c r="AQ20" s="179">
        <v>1927</v>
      </c>
      <c r="AR20" s="180">
        <v>-0.20862422997946617</v>
      </c>
      <c r="AS20" s="181">
        <v>90295</v>
      </c>
      <c r="AT20" s="182">
        <v>-5.2538246836372759E-2</v>
      </c>
      <c r="AU20" s="181">
        <v>110208</v>
      </c>
      <c r="AV20" s="182">
        <v>-3.3907219748238071E-2</v>
      </c>
    </row>
    <row r="21" spans="2:48" customFormat="1" outlineLevel="1" x14ac:dyDescent="0.25">
      <c r="B21" s="79" t="s">
        <v>93</v>
      </c>
      <c r="C21" s="179">
        <v>14701</v>
      </c>
      <c r="D21" s="180">
        <v>0.29810154525386312</v>
      </c>
      <c r="E21" s="179">
        <v>4592</v>
      </c>
      <c r="F21" s="180">
        <v>-1.416917131816231E-2</v>
      </c>
      <c r="G21" s="179">
        <v>4165</v>
      </c>
      <c r="H21" s="180">
        <v>9.5188009466210977E-2</v>
      </c>
      <c r="I21" s="179">
        <v>5589</v>
      </c>
      <c r="J21" s="180">
        <v>-8.691025186236212E-3</v>
      </c>
      <c r="K21" s="179">
        <v>2820</v>
      </c>
      <c r="L21" s="180">
        <v>-3.059470608456516E-2</v>
      </c>
      <c r="M21" s="179">
        <v>55000</v>
      </c>
      <c r="N21" s="180">
        <v>6.554042272894578E-2</v>
      </c>
      <c r="O21" s="179">
        <v>3014</v>
      </c>
      <c r="P21" s="180">
        <v>-0.17874659400544957</v>
      </c>
      <c r="Q21" s="179">
        <v>1657</v>
      </c>
      <c r="R21" s="180">
        <v>-7.0145903479236771E-2</v>
      </c>
      <c r="S21" s="179">
        <v>3311</v>
      </c>
      <c r="T21" s="180">
        <v>0.58648778150455194</v>
      </c>
      <c r="U21" s="179">
        <v>641</v>
      </c>
      <c r="V21" s="180">
        <v>1.9136363636363636</v>
      </c>
      <c r="W21" s="179">
        <v>1270</v>
      </c>
      <c r="X21" s="180">
        <v>3.9803921568627452</v>
      </c>
      <c r="Y21" s="179">
        <v>960</v>
      </c>
      <c r="Z21" s="180">
        <v>-0.28035982008995497</v>
      </c>
      <c r="AA21" s="179">
        <v>440</v>
      </c>
      <c r="AB21" s="180">
        <v>0.58273381294964022</v>
      </c>
      <c r="AC21" s="179">
        <v>676</v>
      </c>
      <c r="AD21" s="180">
        <v>-5.3221288515406195E-2</v>
      </c>
      <c r="AE21" s="179">
        <v>551</v>
      </c>
      <c r="AF21" s="180">
        <v>0.17234042553191498</v>
      </c>
      <c r="AG21" s="179">
        <v>3682</v>
      </c>
      <c r="AH21" s="180">
        <v>0.52463768115942022</v>
      </c>
      <c r="AI21" s="179">
        <v>1469</v>
      </c>
      <c r="AJ21" s="180">
        <v>9.6219931271477321E-3</v>
      </c>
      <c r="AK21" s="179">
        <v>2106</v>
      </c>
      <c r="AL21" s="180">
        <v>4.8804780876493981E-2</v>
      </c>
      <c r="AM21" s="179">
        <v>121</v>
      </c>
      <c r="AN21" s="180">
        <v>-0.44239631336405527</v>
      </c>
      <c r="AO21" s="179">
        <v>182</v>
      </c>
      <c r="AP21" s="180">
        <v>-0.34057971014492749</v>
      </c>
      <c r="AQ21" s="179">
        <v>2303</v>
      </c>
      <c r="AR21" s="180">
        <v>0.21594508975712778</v>
      </c>
      <c r="AS21" s="181">
        <v>91238</v>
      </c>
      <c r="AT21" s="182">
        <v>6.570263861796688E-2</v>
      </c>
      <c r="AU21" s="181">
        <v>105939</v>
      </c>
      <c r="AV21" s="182">
        <v>9.2853163877942624E-2</v>
      </c>
    </row>
    <row r="22" spans="2:48" customFormat="1" outlineLevel="1" x14ac:dyDescent="0.25">
      <c r="B22" s="79" t="s">
        <v>94</v>
      </c>
      <c r="C22" s="179">
        <v>10266</v>
      </c>
      <c r="D22" s="180">
        <v>-0.39547756448003768</v>
      </c>
      <c r="E22" s="179">
        <v>5562</v>
      </c>
      <c r="F22" s="180">
        <v>-1.102418207681366E-2</v>
      </c>
      <c r="G22" s="179">
        <v>4043</v>
      </c>
      <c r="H22" s="180">
        <v>7.4408716449641199E-2</v>
      </c>
      <c r="I22" s="179">
        <v>5799</v>
      </c>
      <c r="J22" s="180">
        <v>-0.1357675111773472</v>
      </c>
      <c r="K22" s="179">
        <v>3358</v>
      </c>
      <c r="L22" s="180">
        <v>-0.31483370740665173</v>
      </c>
      <c r="M22" s="179">
        <v>51597</v>
      </c>
      <c r="N22" s="180">
        <v>6.1557452936940704E-2</v>
      </c>
      <c r="O22" s="179">
        <v>2987</v>
      </c>
      <c r="P22" s="180">
        <v>6.0724431818181879E-2</v>
      </c>
      <c r="Q22" s="179">
        <v>2569</v>
      </c>
      <c r="R22" s="180">
        <v>8.5340092944655721E-2</v>
      </c>
      <c r="S22" s="179">
        <v>13778</v>
      </c>
      <c r="T22" s="180">
        <v>-0.13677087901760543</v>
      </c>
      <c r="U22" s="179">
        <v>5652</v>
      </c>
      <c r="V22" s="180">
        <v>-0.14168564920273352</v>
      </c>
      <c r="W22" s="179">
        <v>2503</v>
      </c>
      <c r="X22" s="180">
        <v>-0.3718946047678795</v>
      </c>
      <c r="Y22" s="179">
        <v>3255</v>
      </c>
      <c r="Z22" s="180">
        <v>6.6513761467889898E-2</v>
      </c>
      <c r="AA22" s="179">
        <v>2368</v>
      </c>
      <c r="AB22" s="180">
        <v>1.2398460880718165E-2</v>
      </c>
      <c r="AC22" s="179">
        <v>1131</v>
      </c>
      <c r="AD22" s="180">
        <v>1.8918918918918948E-2</v>
      </c>
      <c r="AE22" s="179">
        <v>584</v>
      </c>
      <c r="AF22" s="180">
        <v>-5.6542810985460434E-2</v>
      </c>
      <c r="AG22" s="179">
        <v>3596</v>
      </c>
      <c r="AH22" s="180">
        <v>0.40468750000000009</v>
      </c>
      <c r="AI22" s="179">
        <v>1439</v>
      </c>
      <c r="AJ22" s="180">
        <v>5.2670080468178559E-2</v>
      </c>
      <c r="AK22" s="179">
        <v>1637</v>
      </c>
      <c r="AL22" s="180">
        <v>-0.1904055390702275</v>
      </c>
      <c r="AM22" s="179">
        <v>247</v>
      </c>
      <c r="AN22" s="180">
        <v>1.2295081967213184E-2</v>
      </c>
      <c r="AO22" s="179">
        <v>157</v>
      </c>
      <c r="AP22" s="180">
        <v>-0.39382239382239381</v>
      </c>
      <c r="AQ22" s="179">
        <v>1563</v>
      </c>
      <c r="AR22" s="180">
        <v>0.1769578313253013</v>
      </c>
      <c r="AS22" s="181">
        <v>100047</v>
      </c>
      <c r="AT22" s="182">
        <v>-2.0846632620491468E-3</v>
      </c>
      <c r="AU22" s="181">
        <v>110313</v>
      </c>
      <c r="AV22" s="182">
        <v>-5.9067879015336278E-2</v>
      </c>
    </row>
    <row r="23" spans="2:48" customFormat="1" outlineLevel="1" x14ac:dyDescent="0.25">
      <c r="B23" s="79" t="s">
        <v>95</v>
      </c>
      <c r="C23" s="179">
        <v>14936</v>
      </c>
      <c r="D23" s="180">
        <v>0.83872953342361201</v>
      </c>
      <c r="E23" s="179">
        <v>4748</v>
      </c>
      <c r="F23" s="180">
        <v>-9.9393019726858878E-2</v>
      </c>
      <c r="G23" s="179">
        <v>4749</v>
      </c>
      <c r="H23" s="180">
        <v>0.10185614849187941</v>
      </c>
      <c r="I23" s="179">
        <v>7088</v>
      </c>
      <c r="J23" s="180">
        <v>-1.4088475626937713E-3</v>
      </c>
      <c r="K23" s="179">
        <v>2934</v>
      </c>
      <c r="L23" s="180">
        <v>7.9470198675496651E-2</v>
      </c>
      <c r="M23" s="179">
        <v>51684</v>
      </c>
      <c r="N23" s="180">
        <v>6.3475992055765929E-3</v>
      </c>
      <c r="O23" s="179">
        <v>3026</v>
      </c>
      <c r="P23" s="180">
        <v>0.2255974078574321</v>
      </c>
      <c r="Q23" s="179">
        <v>2160</v>
      </c>
      <c r="R23" s="180">
        <v>-0.1269199676637025</v>
      </c>
      <c r="S23" s="179">
        <v>33899</v>
      </c>
      <c r="T23" s="180">
        <v>6.2831164759366676E-2</v>
      </c>
      <c r="U23" s="179">
        <v>11951</v>
      </c>
      <c r="V23" s="180">
        <v>-4.1820006691195566E-4</v>
      </c>
      <c r="W23" s="179">
        <v>9617</v>
      </c>
      <c r="X23" s="180">
        <v>0.19169764560099134</v>
      </c>
      <c r="Y23" s="179">
        <v>5357</v>
      </c>
      <c r="Z23" s="180">
        <v>-3.5469931580842662E-2</v>
      </c>
      <c r="AA23" s="179">
        <v>6974</v>
      </c>
      <c r="AB23" s="180">
        <v>0.10435471100554228</v>
      </c>
      <c r="AC23" s="179">
        <v>820</v>
      </c>
      <c r="AD23" s="180">
        <v>0.1357340720221607</v>
      </c>
      <c r="AE23" s="179">
        <v>743</v>
      </c>
      <c r="AF23" s="180">
        <v>-0.10157194679564696</v>
      </c>
      <c r="AG23" s="179">
        <v>2979</v>
      </c>
      <c r="AH23" s="180">
        <v>0.49473156046161559</v>
      </c>
      <c r="AI23" s="179">
        <v>1323</v>
      </c>
      <c r="AJ23" s="180">
        <v>-0.25757575757575757</v>
      </c>
      <c r="AK23" s="179">
        <v>2321</v>
      </c>
      <c r="AL23" s="180">
        <v>3.0639431616340973E-2</v>
      </c>
      <c r="AM23" s="179">
        <v>298</v>
      </c>
      <c r="AN23" s="180">
        <v>0.37962962962962954</v>
      </c>
      <c r="AO23" s="179">
        <v>180</v>
      </c>
      <c r="AP23" s="180">
        <v>-0.16279069767441856</v>
      </c>
      <c r="AQ23" s="179">
        <v>843</v>
      </c>
      <c r="AR23" s="180">
        <v>-0.34549689440993792</v>
      </c>
      <c r="AS23" s="181">
        <v>119795</v>
      </c>
      <c r="AT23" s="182">
        <v>2.4861193097725165E-2</v>
      </c>
      <c r="AU23" s="181">
        <v>134731</v>
      </c>
      <c r="AV23" s="182">
        <v>7.7744536524493757E-2</v>
      </c>
    </row>
    <row r="24" spans="2:48" customFormat="1" outlineLevel="1" x14ac:dyDescent="0.25">
      <c r="B24" s="79" t="s">
        <v>96</v>
      </c>
      <c r="C24" s="179">
        <v>5992</v>
      </c>
      <c r="D24" s="180">
        <v>4.9019607843137303E-2</v>
      </c>
      <c r="E24" s="179">
        <v>4743</v>
      </c>
      <c r="F24" s="180">
        <v>-0.10204468004543732</v>
      </c>
      <c r="G24" s="179">
        <v>4072</v>
      </c>
      <c r="H24" s="180">
        <v>0.23244552058111378</v>
      </c>
      <c r="I24" s="179">
        <v>5701</v>
      </c>
      <c r="J24" s="180">
        <v>-0.17841187490992938</v>
      </c>
      <c r="K24" s="179">
        <v>2182</v>
      </c>
      <c r="L24" s="180">
        <v>4.4518908568693227E-2</v>
      </c>
      <c r="M24" s="179">
        <v>39065</v>
      </c>
      <c r="N24" s="180">
        <v>-5.1267728774043175E-2</v>
      </c>
      <c r="O24" s="179">
        <v>2798</v>
      </c>
      <c r="P24" s="180">
        <v>5.1484404359263491E-2</v>
      </c>
      <c r="Q24" s="179">
        <v>3067</v>
      </c>
      <c r="R24" s="180">
        <v>3.4750337381916241E-2</v>
      </c>
      <c r="S24" s="179">
        <v>31212</v>
      </c>
      <c r="T24" s="180">
        <v>-0.10827952688417808</v>
      </c>
      <c r="U24" s="179">
        <v>10751</v>
      </c>
      <c r="V24" s="180">
        <v>-0.23594627247530386</v>
      </c>
      <c r="W24" s="179">
        <v>8657</v>
      </c>
      <c r="X24" s="180">
        <v>1.2633056497836082E-2</v>
      </c>
      <c r="Y24" s="179">
        <v>5006</v>
      </c>
      <c r="Z24" s="180">
        <v>-0.1558178752107926</v>
      </c>
      <c r="AA24" s="179">
        <v>6798</v>
      </c>
      <c r="AB24" s="180">
        <v>5.3626782393056516E-2</v>
      </c>
      <c r="AC24" s="179">
        <v>758</v>
      </c>
      <c r="AD24" s="180">
        <v>3.2697547683923744E-2</v>
      </c>
      <c r="AE24" s="179">
        <v>748</v>
      </c>
      <c r="AF24" s="180">
        <v>-0.1332560834298957</v>
      </c>
      <c r="AG24" s="179">
        <v>2023</v>
      </c>
      <c r="AH24" s="180">
        <v>0.63145161290322571</v>
      </c>
      <c r="AI24" s="179">
        <v>1319</v>
      </c>
      <c r="AJ24" s="180">
        <v>5.3514376996805169E-2</v>
      </c>
      <c r="AK24" s="179">
        <v>1660</v>
      </c>
      <c r="AL24" s="180">
        <v>-0.10173160173160178</v>
      </c>
      <c r="AM24" s="179">
        <v>135</v>
      </c>
      <c r="AN24" s="180">
        <v>-0.36619718309859151</v>
      </c>
      <c r="AO24" s="179">
        <v>168</v>
      </c>
      <c r="AP24" s="180">
        <v>0.28244274809160297</v>
      </c>
      <c r="AQ24" s="179">
        <v>749</v>
      </c>
      <c r="AR24" s="180">
        <v>-0.43895131086142325</v>
      </c>
      <c r="AS24" s="181">
        <v>100400</v>
      </c>
      <c r="AT24" s="182">
        <v>-6.1971541487204851E-2</v>
      </c>
      <c r="AU24" s="181">
        <v>106392</v>
      </c>
      <c r="AV24" s="182">
        <v>-5.6348396824692837E-2</v>
      </c>
    </row>
    <row r="25" spans="2:48" customFormat="1" outlineLevel="1" x14ac:dyDescent="0.25">
      <c r="B25" s="79" t="s">
        <v>97</v>
      </c>
      <c r="C25" s="179">
        <v>5882</v>
      </c>
      <c r="D25" s="180">
        <v>-0.1250929644503942</v>
      </c>
      <c r="E25" s="179">
        <v>4308</v>
      </c>
      <c r="F25" s="180">
        <v>-0.19581855516147095</v>
      </c>
      <c r="G25" s="179">
        <v>4506</v>
      </c>
      <c r="H25" s="180">
        <v>-0.10719239151971471</v>
      </c>
      <c r="I25" s="179">
        <v>6165</v>
      </c>
      <c r="J25" s="180">
        <v>-0.12254483347566181</v>
      </c>
      <c r="K25" s="179">
        <v>1894</v>
      </c>
      <c r="L25" s="180">
        <v>-0.13476473275468248</v>
      </c>
      <c r="M25" s="179">
        <v>40163</v>
      </c>
      <c r="N25" s="180">
        <v>6.8051271141367886E-2</v>
      </c>
      <c r="O25" s="179">
        <v>2788</v>
      </c>
      <c r="P25" s="180">
        <v>0.13011755168220507</v>
      </c>
      <c r="Q25" s="179">
        <v>3921</v>
      </c>
      <c r="R25" s="180">
        <v>-0.27563273600591165</v>
      </c>
      <c r="S25" s="179">
        <v>31152</v>
      </c>
      <c r="T25" s="180">
        <v>-4.9577447600451574E-2</v>
      </c>
      <c r="U25" s="179">
        <v>11616</v>
      </c>
      <c r="V25" s="180">
        <v>-0.10176306835756266</v>
      </c>
      <c r="W25" s="179">
        <v>8133</v>
      </c>
      <c r="X25" s="180">
        <v>0.13272980501392762</v>
      </c>
      <c r="Y25" s="179">
        <v>5244</v>
      </c>
      <c r="Z25" s="180">
        <v>4.3789808917197526E-2</v>
      </c>
      <c r="AA25" s="179">
        <v>6159</v>
      </c>
      <c r="AB25" s="180">
        <v>-0.19395367098547311</v>
      </c>
      <c r="AC25" s="179">
        <v>736</v>
      </c>
      <c r="AD25" s="180">
        <v>0.12024353120243525</v>
      </c>
      <c r="AE25" s="179">
        <v>633</v>
      </c>
      <c r="AF25" s="180">
        <v>-0.2007575757575758</v>
      </c>
      <c r="AG25" s="179">
        <v>2834</v>
      </c>
      <c r="AH25" s="180">
        <v>0.34312796208530805</v>
      </c>
      <c r="AI25" s="179">
        <v>1365</v>
      </c>
      <c r="AJ25" s="180">
        <v>-5.1424600416956179E-2</v>
      </c>
      <c r="AK25" s="179">
        <v>1636</v>
      </c>
      <c r="AL25" s="180">
        <v>0.21005917159763321</v>
      </c>
      <c r="AM25" s="179">
        <v>147</v>
      </c>
      <c r="AN25" s="180">
        <v>0.24576271186440679</v>
      </c>
      <c r="AO25" s="179">
        <v>171</v>
      </c>
      <c r="AP25" s="180">
        <v>0.1476510067114094</v>
      </c>
      <c r="AQ25" s="179">
        <v>476</v>
      </c>
      <c r="AR25" s="180">
        <v>-0.62252180808881841</v>
      </c>
      <c r="AS25" s="181">
        <v>102895</v>
      </c>
      <c r="AT25" s="182">
        <v>-2.7071238109646512E-2</v>
      </c>
      <c r="AU25" s="181">
        <v>108777</v>
      </c>
      <c r="AV25" s="182">
        <v>-3.2930005956561592E-2</v>
      </c>
    </row>
    <row r="26" spans="2:48" customFormat="1" x14ac:dyDescent="0.25">
      <c r="B26" s="185">
        <v>2013</v>
      </c>
      <c r="C26" s="186">
        <v>163660</v>
      </c>
      <c r="D26" s="187">
        <v>-1.5211687967843668E-2</v>
      </c>
      <c r="E26" s="186">
        <v>59944</v>
      </c>
      <c r="F26" s="187">
        <v>-9.3570434887800147E-2</v>
      </c>
      <c r="G26" s="186">
        <v>52394</v>
      </c>
      <c r="H26" s="187">
        <v>-2.4629074594634814E-2</v>
      </c>
      <c r="I26" s="186">
        <v>75510</v>
      </c>
      <c r="J26" s="187">
        <v>-4.7841218601835989E-2</v>
      </c>
      <c r="K26" s="186">
        <v>30060</v>
      </c>
      <c r="L26" s="187">
        <v>-9.32400229254019E-2</v>
      </c>
      <c r="M26" s="186">
        <v>614930</v>
      </c>
      <c r="N26" s="187">
        <v>1.8426509264595881E-2</v>
      </c>
      <c r="O26" s="186">
        <v>38008</v>
      </c>
      <c r="P26" s="187">
        <v>2.5995410986637824E-2</v>
      </c>
      <c r="Q26" s="186">
        <v>36941</v>
      </c>
      <c r="R26" s="187">
        <v>1.0283057568713172E-2</v>
      </c>
      <c r="S26" s="186">
        <v>218395</v>
      </c>
      <c r="T26" s="187">
        <v>6.8390284470317697E-2</v>
      </c>
      <c r="U26" s="186">
        <v>77861</v>
      </c>
      <c r="V26" s="187">
        <v>3.2707739240002587E-2</v>
      </c>
      <c r="W26" s="186">
        <v>61240</v>
      </c>
      <c r="X26" s="187">
        <v>0.16552157280703428</v>
      </c>
      <c r="Y26" s="186">
        <v>38333</v>
      </c>
      <c r="Z26" s="187">
        <v>3.7148268398268458E-2</v>
      </c>
      <c r="AA26" s="186">
        <v>40961</v>
      </c>
      <c r="AB26" s="187">
        <v>3.6541235417668405E-2</v>
      </c>
      <c r="AC26" s="186">
        <v>10965</v>
      </c>
      <c r="AD26" s="187">
        <v>-5.8798283261802586E-2</v>
      </c>
      <c r="AE26" s="186">
        <v>9569</v>
      </c>
      <c r="AF26" s="187">
        <v>1.4525021204410571E-2</v>
      </c>
      <c r="AG26" s="186">
        <v>44167</v>
      </c>
      <c r="AH26" s="187">
        <v>0.36727238956134101</v>
      </c>
      <c r="AI26" s="186">
        <v>19951</v>
      </c>
      <c r="AJ26" s="187">
        <v>3.0101197852127282E-2</v>
      </c>
      <c r="AK26" s="186">
        <v>22981</v>
      </c>
      <c r="AL26" s="187">
        <v>-9.1121218113506042E-2</v>
      </c>
      <c r="AM26" s="186">
        <v>1992</v>
      </c>
      <c r="AN26" s="187">
        <v>-0.14469729497638473</v>
      </c>
      <c r="AO26" s="186">
        <v>2599</v>
      </c>
      <c r="AP26" s="187">
        <v>-0.12225599459642011</v>
      </c>
      <c r="AQ26" s="186">
        <v>18147</v>
      </c>
      <c r="AR26" s="187">
        <v>-2.618728199624365E-2</v>
      </c>
      <c r="AS26" s="188">
        <v>1256553</v>
      </c>
      <c r="AT26" s="189">
        <v>1.6549685461323405E-2</v>
      </c>
      <c r="AU26" s="188">
        <v>1420213</v>
      </c>
      <c r="AV26" s="189">
        <v>1.2785569827509891E-2</v>
      </c>
    </row>
    <row r="27" spans="2:48" customFormat="1" outlineLevel="1" x14ac:dyDescent="0.25">
      <c r="B27" s="79" t="s">
        <v>86</v>
      </c>
      <c r="C27" s="179">
        <v>8116</v>
      </c>
      <c r="D27" s="180">
        <v>-0.22111324376199615</v>
      </c>
      <c r="E27" s="179">
        <v>4642</v>
      </c>
      <c r="F27" s="180">
        <v>-0.12398565767125869</v>
      </c>
      <c r="G27" s="179">
        <v>4589</v>
      </c>
      <c r="H27" s="180">
        <v>-0.13999250374812588</v>
      </c>
      <c r="I27" s="179">
        <v>5245</v>
      </c>
      <c r="J27" s="180">
        <v>-0.18200249532127266</v>
      </c>
      <c r="K27" s="179">
        <v>1973</v>
      </c>
      <c r="L27" s="180">
        <v>-9.5783684692942295E-2</v>
      </c>
      <c r="M27" s="179">
        <v>44153</v>
      </c>
      <c r="N27" s="180">
        <v>-2.6823892439938324E-2</v>
      </c>
      <c r="O27" s="179">
        <v>1897</v>
      </c>
      <c r="P27" s="180">
        <v>-4.4332493702770814E-2</v>
      </c>
      <c r="Q27" s="179">
        <v>2441</v>
      </c>
      <c r="R27" s="180">
        <v>0.13587715216379714</v>
      </c>
      <c r="S27" s="179">
        <v>28571</v>
      </c>
      <c r="T27" s="180">
        <v>-8.1997236770234183E-2</v>
      </c>
      <c r="U27" s="179">
        <v>10754</v>
      </c>
      <c r="V27" s="180">
        <v>-0.22241503976861898</v>
      </c>
      <c r="W27" s="179">
        <v>6839</v>
      </c>
      <c r="X27" s="180">
        <v>0.25141811527904845</v>
      </c>
      <c r="Y27" s="179">
        <v>4679</v>
      </c>
      <c r="Z27" s="180">
        <v>0.16508964143426286</v>
      </c>
      <c r="AA27" s="179">
        <v>6299</v>
      </c>
      <c r="AB27" s="180">
        <v>-0.19367639528929848</v>
      </c>
      <c r="AC27" s="179">
        <v>817</v>
      </c>
      <c r="AD27" s="180">
        <v>0.22857142857142865</v>
      </c>
      <c r="AE27" s="179">
        <v>784</v>
      </c>
      <c r="AF27" s="180">
        <v>-7.873090481786138E-2</v>
      </c>
      <c r="AG27" s="179">
        <v>2028</v>
      </c>
      <c r="AH27" s="180">
        <v>2.7876330461226617E-2</v>
      </c>
      <c r="AI27" s="179">
        <v>1345</v>
      </c>
      <c r="AJ27" s="180">
        <v>2.2036474164133679E-2</v>
      </c>
      <c r="AK27" s="179">
        <v>1430</v>
      </c>
      <c r="AL27" s="180">
        <v>-2.9850746268656692E-2</v>
      </c>
      <c r="AM27" s="179">
        <v>241</v>
      </c>
      <c r="AN27" s="180">
        <v>-0.24687499999999996</v>
      </c>
      <c r="AO27" s="179">
        <v>208</v>
      </c>
      <c r="AP27" s="180">
        <v>-0.37910447761194033</v>
      </c>
      <c r="AQ27" s="179">
        <v>801</v>
      </c>
      <c r="AR27" s="180">
        <v>0.37392795883361929</v>
      </c>
      <c r="AS27" s="181">
        <v>101165</v>
      </c>
      <c r="AT27" s="182">
        <v>-5.7817142112076558E-2</v>
      </c>
      <c r="AU27" s="181">
        <v>109281</v>
      </c>
      <c r="AV27" s="182">
        <v>-7.2262358544225913E-2</v>
      </c>
    </row>
    <row r="28" spans="2:48" customFormat="1" outlineLevel="1" x14ac:dyDescent="0.25">
      <c r="B28" s="79" t="s">
        <v>87</v>
      </c>
      <c r="C28" s="179">
        <v>6697</v>
      </c>
      <c r="D28" s="180">
        <v>-0.22353623188405802</v>
      </c>
      <c r="E28" s="179">
        <v>4674</v>
      </c>
      <c r="F28" s="180">
        <v>1.7857142857142794E-2</v>
      </c>
      <c r="G28" s="179">
        <v>4660</v>
      </c>
      <c r="H28" s="180">
        <v>-0.12340105342362684</v>
      </c>
      <c r="I28" s="179">
        <v>7752</v>
      </c>
      <c r="J28" s="180">
        <v>-9.2802808660035097E-2</v>
      </c>
      <c r="K28" s="179">
        <v>1830</v>
      </c>
      <c r="L28" s="180">
        <v>-6.8702290076335881E-2</v>
      </c>
      <c r="M28" s="179">
        <v>45477</v>
      </c>
      <c r="N28" s="180">
        <v>-5.208854427213605E-2</v>
      </c>
      <c r="O28" s="179">
        <v>2551</v>
      </c>
      <c r="P28" s="180">
        <v>-0.16579463701765862</v>
      </c>
      <c r="Q28" s="179">
        <v>2317</v>
      </c>
      <c r="R28" s="180">
        <v>2.7494456762749531E-2</v>
      </c>
      <c r="S28" s="179">
        <v>29988</v>
      </c>
      <c r="T28" s="180">
        <v>-7.7803062918998744E-2</v>
      </c>
      <c r="U28" s="179">
        <v>10548</v>
      </c>
      <c r="V28" s="180">
        <v>-0.3028420356906808</v>
      </c>
      <c r="W28" s="179">
        <v>9086</v>
      </c>
      <c r="X28" s="180">
        <v>0.23518216421968452</v>
      </c>
      <c r="Y28" s="179">
        <v>4165</v>
      </c>
      <c r="Z28" s="180">
        <v>0.16081382385730203</v>
      </c>
      <c r="AA28" s="179">
        <v>6189</v>
      </c>
      <c r="AB28" s="180">
        <v>-3.9571694599627616E-2</v>
      </c>
      <c r="AC28" s="179">
        <v>1018</v>
      </c>
      <c r="AD28" s="180">
        <v>6.3740856844305194E-2</v>
      </c>
      <c r="AE28" s="179">
        <v>892</v>
      </c>
      <c r="AF28" s="180">
        <v>-0.25728559533721895</v>
      </c>
      <c r="AG28" s="179">
        <v>2819</v>
      </c>
      <c r="AH28" s="180">
        <v>0.56959910913140321</v>
      </c>
      <c r="AI28" s="179">
        <v>1430</v>
      </c>
      <c r="AJ28" s="180">
        <v>-0.1317547055251973</v>
      </c>
      <c r="AK28" s="179">
        <v>1421</v>
      </c>
      <c r="AL28" s="180">
        <v>3.1953522149600566E-2</v>
      </c>
      <c r="AM28" s="179">
        <v>103</v>
      </c>
      <c r="AN28" s="180">
        <v>-0.32679738562091498</v>
      </c>
      <c r="AO28" s="179">
        <v>131</v>
      </c>
      <c r="AP28" s="180">
        <v>-0.47177419354838712</v>
      </c>
      <c r="AQ28" s="179">
        <v>519</v>
      </c>
      <c r="AR28" s="180">
        <v>-0.62445730824891466</v>
      </c>
      <c r="AS28" s="181">
        <v>107582</v>
      </c>
      <c r="AT28" s="182">
        <v>-6.4390447532743145E-2</v>
      </c>
      <c r="AU28" s="181">
        <v>114279</v>
      </c>
      <c r="AV28" s="182">
        <v>-7.5494899321257858E-2</v>
      </c>
    </row>
    <row r="29" spans="2:48" customFormat="1" outlineLevel="1" x14ac:dyDescent="0.25">
      <c r="B29" s="79" t="s">
        <v>88</v>
      </c>
      <c r="C29" s="179">
        <v>11732</v>
      </c>
      <c r="D29" s="180">
        <v>-0.17176138369219907</v>
      </c>
      <c r="E29" s="179">
        <v>6081</v>
      </c>
      <c r="F29" s="180">
        <v>-0.1142024763292061</v>
      </c>
      <c r="G29" s="179">
        <v>4632</v>
      </c>
      <c r="H29" s="180">
        <v>4.1835357624831371E-2</v>
      </c>
      <c r="I29" s="179">
        <v>6876</v>
      </c>
      <c r="J29" s="180">
        <v>-0.12951006456513481</v>
      </c>
      <c r="K29" s="179">
        <v>2146</v>
      </c>
      <c r="L29" s="180">
        <v>-0.40239487607908664</v>
      </c>
      <c r="M29" s="179">
        <v>58468</v>
      </c>
      <c r="N29" s="180">
        <v>-4.8325927372755872E-2</v>
      </c>
      <c r="O29" s="179">
        <v>3279</v>
      </c>
      <c r="P29" s="180">
        <v>-0.16861054766734285</v>
      </c>
      <c r="Q29" s="179">
        <v>2706</v>
      </c>
      <c r="R29" s="180">
        <v>-0.12342079689018459</v>
      </c>
      <c r="S29" s="179">
        <v>18492</v>
      </c>
      <c r="T29" s="180">
        <v>-9.067663257277736E-2</v>
      </c>
      <c r="U29" s="179">
        <v>6652</v>
      </c>
      <c r="V29" s="180">
        <v>-4.3290665899611724E-2</v>
      </c>
      <c r="W29" s="179">
        <v>5235</v>
      </c>
      <c r="X29" s="180">
        <v>-8.2544689800210347E-2</v>
      </c>
      <c r="Y29" s="179">
        <v>2939</v>
      </c>
      <c r="Z29" s="180">
        <v>-0.12321002386634849</v>
      </c>
      <c r="AA29" s="179">
        <v>3666</v>
      </c>
      <c r="AB29" s="180">
        <v>-0.15236994219653177</v>
      </c>
      <c r="AC29" s="179">
        <v>1647</v>
      </c>
      <c r="AD29" s="180">
        <v>6.108735491753281E-3</v>
      </c>
      <c r="AE29" s="179">
        <v>725</v>
      </c>
      <c r="AF29" s="180">
        <v>-0.1233373639661427</v>
      </c>
      <c r="AG29" s="179">
        <v>3003</v>
      </c>
      <c r="AH29" s="180">
        <v>0.16125290023201866</v>
      </c>
      <c r="AI29" s="179">
        <v>2018</v>
      </c>
      <c r="AJ29" s="180">
        <v>0.32327868852459019</v>
      </c>
      <c r="AK29" s="179">
        <v>2478</v>
      </c>
      <c r="AL29" s="180">
        <v>-4.1763341067285409E-2</v>
      </c>
      <c r="AM29" s="179">
        <v>130</v>
      </c>
      <c r="AN29" s="180">
        <v>0.22641509433962259</v>
      </c>
      <c r="AO29" s="179">
        <v>262</v>
      </c>
      <c r="AP29" s="180">
        <v>3.9682539682539764E-2</v>
      </c>
      <c r="AQ29" s="179">
        <v>713</v>
      </c>
      <c r="AR29" s="180">
        <v>-0.65219512195121954</v>
      </c>
      <c r="AS29" s="181">
        <v>113656</v>
      </c>
      <c r="AT29" s="182">
        <v>-7.72728010781496E-2</v>
      </c>
      <c r="AU29" s="181">
        <v>125388</v>
      </c>
      <c r="AV29" s="182">
        <v>-8.7018254101165704E-2</v>
      </c>
    </row>
    <row r="30" spans="2:48" customFormat="1" outlineLevel="1" x14ac:dyDescent="0.25">
      <c r="B30" s="79" t="s">
        <v>89</v>
      </c>
      <c r="C30" s="179">
        <v>16840</v>
      </c>
      <c r="D30" s="180">
        <v>-0.11716906946264749</v>
      </c>
      <c r="E30" s="179">
        <v>5368</v>
      </c>
      <c r="F30" s="180">
        <v>4.1925465838509313E-2</v>
      </c>
      <c r="G30" s="179">
        <v>5035</v>
      </c>
      <c r="H30" s="180">
        <v>4.0934463510440278E-2</v>
      </c>
      <c r="I30" s="179">
        <v>6854</v>
      </c>
      <c r="J30" s="180">
        <v>-4.513792142658124E-2</v>
      </c>
      <c r="K30" s="179">
        <v>2494</v>
      </c>
      <c r="L30" s="180">
        <v>-5.9222934741606892E-2</v>
      </c>
      <c r="M30" s="179">
        <v>54175</v>
      </c>
      <c r="N30" s="180">
        <v>-0.10850927282002332</v>
      </c>
      <c r="O30" s="179">
        <v>3756</v>
      </c>
      <c r="P30" s="180">
        <v>-7.2592592592592542E-2</v>
      </c>
      <c r="Q30" s="179">
        <v>2532</v>
      </c>
      <c r="R30" s="180">
        <v>-0.25943258262649893</v>
      </c>
      <c r="S30" s="179">
        <v>2372</v>
      </c>
      <c r="T30" s="180">
        <v>0.48808030112923473</v>
      </c>
      <c r="U30" s="179">
        <v>356</v>
      </c>
      <c r="V30" s="180">
        <v>0.37984496124031009</v>
      </c>
      <c r="W30" s="179">
        <v>1067</v>
      </c>
      <c r="X30" s="180">
        <v>0.92252252252252243</v>
      </c>
      <c r="Y30" s="179">
        <v>727</v>
      </c>
      <c r="Z30" s="180">
        <v>7.2271386430678541E-2</v>
      </c>
      <c r="AA30" s="179">
        <v>222</v>
      </c>
      <c r="AB30" s="180">
        <v>1.1553398058252426</v>
      </c>
      <c r="AC30" s="179">
        <v>1086</v>
      </c>
      <c r="AD30" s="180">
        <v>0.12074303405572762</v>
      </c>
      <c r="AE30" s="179">
        <v>812</v>
      </c>
      <c r="AF30" s="180">
        <v>-2.7544910179640669E-2</v>
      </c>
      <c r="AG30" s="179">
        <v>3222</v>
      </c>
      <c r="AH30" s="180">
        <v>0.12815126050420167</v>
      </c>
      <c r="AI30" s="179">
        <v>1556</v>
      </c>
      <c r="AJ30" s="180">
        <v>-0.27255726975222061</v>
      </c>
      <c r="AK30" s="179">
        <v>2379</v>
      </c>
      <c r="AL30" s="180">
        <v>-8.8505747126436773E-2</v>
      </c>
      <c r="AM30" s="179">
        <v>155</v>
      </c>
      <c r="AN30" s="180">
        <v>0.22047244094488194</v>
      </c>
      <c r="AO30" s="179">
        <v>286</v>
      </c>
      <c r="AP30" s="180">
        <v>-0.34252873563218389</v>
      </c>
      <c r="AQ30" s="179">
        <v>2311</v>
      </c>
      <c r="AR30" s="180">
        <v>-9.7618117922686487E-2</v>
      </c>
      <c r="AS30" s="181">
        <v>94393</v>
      </c>
      <c r="AT30" s="182">
        <v>-7.6226732692646459E-2</v>
      </c>
      <c r="AU30" s="181">
        <v>111233</v>
      </c>
      <c r="AV30" s="182">
        <v>-8.2667392397964612E-2</v>
      </c>
    </row>
    <row r="31" spans="2:48" customFormat="1" outlineLevel="1" x14ac:dyDescent="0.25">
      <c r="B31" s="79" t="s">
        <v>90</v>
      </c>
      <c r="C31" s="179">
        <v>30409</v>
      </c>
      <c r="D31" s="180">
        <v>-9.294556301267709E-2</v>
      </c>
      <c r="E31" s="179">
        <v>7082</v>
      </c>
      <c r="F31" s="180">
        <v>-2.4652251755956534E-2</v>
      </c>
      <c r="G31" s="179">
        <v>5286</v>
      </c>
      <c r="H31" s="180">
        <v>0.12828175026680899</v>
      </c>
      <c r="I31" s="179">
        <v>6819</v>
      </c>
      <c r="J31" s="180">
        <v>0.24026918879592585</v>
      </c>
      <c r="K31" s="179">
        <v>4167</v>
      </c>
      <c r="L31" s="180">
        <v>-3.8088642659279803E-2</v>
      </c>
      <c r="M31" s="179">
        <v>56753</v>
      </c>
      <c r="N31" s="180">
        <v>-8.3475985917767503E-2</v>
      </c>
      <c r="O31" s="179">
        <v>3390</v>
      </c>
      <c r="P31" s="180">
        <v>-3.2258064516129004E-2</v>
      </c>
      <c r="Q31" s="179">
        <v>6353</v>
      </c>
      <c r="R31" s="180">
        <v>-0.24593471810089018</v>
      </c>
      <c r="S31" s="179">
        <v>1029</v>
      </c>
      <c r="T31" s="180">
        <v>-0.26183644189383071</v>
      </c>
      <c r="U31" s="179">
        <v>169</v>
      </c>
      <c r="V31" s="180">
        <v>-0.28691983122362874</v>
      </c>
      <c r="W31" s="179">
        <v>431</v>
      </c>
      <c r="X31" s="180">
        <v>3.8554216867469959E-2</v>
      </c>
      <c r="Y31" s="179">
        <v>396</v>
      </c>
      <c r="Z31" s="180">
        <v>-0.44999999999999996</v>
      </c>
      <c r="AA31" s="179">
        <v>33</v>
      </c>
      <c r="AB31" s="180">
        <v>0.5</v>
      </c>
      <c r="AC31" s="179">
        <v>911</v>
      </c>
      <c r="AD31" s="180">
        <v>0.12887236679058245</v>
      </c>
      <c r="AE31" s="179">
        <v>970</v>
      </c>
      <c r="AF31" s="180">
        <v>0.20797011207970106</v>
      </c>
      <c r="AG31" s="179">
        <v>3431</v>
      </c>
      <c r="AH31" s="180">
        <v>0.26278984173721009</v>
      </c>
      <c r="AI31" s="179">
        <v>1783</v>
      </c>
      <c r="AJ31" s="180">
        <v>2.766570605187324E-2</v>
      </c>
      <c r="AK31" s="179">
        <v>3396</v>
      </c>
      <c r="AL31" s="180">
        <v>0.15746421267893651</v>
      </c>
      <c r="AM31" s="179">
        <v>213</v>
      </c>
      <c r="AN31" s="180">
        <v>0.73170731707317072</v>
      </c>
      <c r="AO31" s="179">
        <v>406</v>
      </c>
      <c r="AP31" s="180">
        <v>0.11538461538461542</v>
      </c>
      <c r="AQ31" s="179">
        <v>2423</v>
      </c>
      <c r="AR31" s="180">
        <v>-0.21838709677419355</v>
      </c>
      <c r="AS31" s="181">
        <v>104412</v>
      </c>
      <c r="AT31" s="182">
        <v>-4.7361842285338906E-2</v>
      </c>
      <c r="AU31" s="181">
        <v>134821</v>
      </c>
      <c r="AV31" s="182">
        <v>-5.8038958135375296E-2</v>
      </c>
    </row>
    <row r="32" spans="2:48" customFormat="1" outlineLevel="1" x14ac:dyDescent="0.25">
      <c r="B32" s="79" t="s">
        <v>91</v>
      </c>
      <c r="C32" s="179">
        <v>24755</v>
      </c>
      <c r="D32" s="180">
        <v>-0.10372918175235335</v>
      </c>
      <c r="E32" s="179">
        <v>7578</v>
      </c>
      <c r="F32" s="180">
        <v>2.8083028083027983E-2</v>
      </c>
      <c r="G32" s="179">
        <v>5286</v>
      </c>
      <c r="H32" s="180">
        <v>1.7516843118382974E-2</v>
      </c>
      <c r="I32" s="179">
        <v>6239</v>
      </c>
      <c r="J32" s="180">
        <v>-6.4196790160491957E-2</v>
      </c>
      <c r="K32" s="179">
        <v>2798</v>
      </c>
      <c r="L32" s="180">
        <v>-0.41415410385259632</v>
      </c>
      <c r="M32" s="179">
        <v>57492</v>
      </c>
      <c r="N32" s="180">
        <v>-0.11225718785707672</v>
      </c>
      <c r="O32" s="179">
        <v>3717</v>
      </c>
      <c r="P32" s="180">
        <v>-0.20116054158607355</v>
      </c>
      <c r="Q32" s="179">
        <v>3072</v>
      </c>
      <c r="R32" s="180">
        <v>-0.17838994383525009</v>
      </c>
      <c r="S32" s="179">
        <v>4218</v>
      </c>
      <c r="T32" s="180">
        <v>0.91727272727272724</v>
      </c>
      <c r="U32" s="179">
        <v>700</v>
      </c>
      <c r="V32" s="180">
        <v>1.4561403508771931</v>
      </c>
      <c r="W32" s="179">
        <v>1283</v>
      </c>
      <c r="X32" s="180">
        <v>1.0332805071315372</v>
      </c>
      <c r="Y32" s="179">
        <v>2185</v>
      </c>
      <c r="Z32" s="180">
        <v>0.74242424242424243</v>
      </c>
      <c r="AA32" s="179">
        <v>50</v>
      </c>
      <c r="AB32" s="180">
        <v>0.66666666666666674</v>
      </c>
      <c r="AC32" s="179">
        <v>1547</v>
      </c>
      <c r="AD32" s="180">
        <v>0.11455331412103753</v>
      </c>
      <c r="AE32" s="179">
        <v>970</v>
      </c>
      <c r="AF32" s="180">
        <v>-0.27340823970037453</v>
      </c>
      <c r="AG32" s="179">
        <v>3773</v>
      </c>
      <c r="AH32" s="180">
        <v>6.4916737228337462E-2</v>
      </c>
      <c r="AI32" s="179">
        <v>2103</v>
      </c>
      <c r="AJ32" s="180">
        <v>-7.5507314771118272E-3</v>
      </c>
      <c r="AK32" s="179">
        <v>2355</v>
      </c>
      <c r="AL32" s="180">
        <v>-0.20169491525423733</v>
      </c>
      <c r="AM32" s="179">
        <v>262</v>
      </c>
      <c r="AN32" s="180">
        <v>0.25358851674641159</v>
      </c>
      <c r="AO32" s="179">
        <v>300</v>
      </c>
      <c r="AP32" s="180">
        <v>-0.35760171306209854</v>
      </c>
      <c r="AQ32" s="179">
        <v>2327</v>
      </c>
      <c r="AR32" s="180">
        <v>-0.29205962884088832</v>
      </c>
      <c r="AS32" s="181">
        <v>104037</v>
      </c>
      <c r="AT32" s="182">
        <v>-9.2655741708165817E-2</v>
      </c>
      <c r="AU32" s="181">
        <v>128792</v>
      </c>
      <c r="AV32" s="182">
        <v>-9.4805349976455067E-2</v>
      </c>
    </row>
    <row r="33" spans="2:48" customFormat="1" outlineLevel="1" x14ac:dyDescent="0.25">
      <c r="B33" s="79" t="s">
        <v>92</v>
      </c>
      <c r="C33" s="179">
        <v>18774</v>
      </c>
      <c r="D33" s="180">
        <v>-4.7778454047474161E-2</v>
      </c>
      <c r="E33" s="179">
        <v>4514</v>
      </c>
      <c r="F33" s="180">
        <v>0.16520392359318525</v>
      </c>
      <c r="G33" s="179">
        <v>4002</v>
      </c>
      <c r="H33" s="180">
        <v>-2.0797651088818259E-2</v>
      </c>
      <c r="I33" s="179">
        <v>6108</v>
      </c>
      <c r="J33" s="180">
        <v>1.9685039370078705E-3</v>
      </c>
      <c r="K33" s="179">
        <v>2937</v>
      </c>
      <c r="L33" s="180">
        <v>-0.11026961526810053</v>
      </c>
      <c r="M33" s="179">
        <v>56926</v>
      </c>
      <c r="N33" s="180">
        <v>-3.8184705842597921E-2</v>
      </c>
      <c r="O33" s="179">
        <v>4372</v>
      </c>
      <c r="P33" s="180">
        <v>2.7497062279671081E-2</v>
      </c>
      <c r="Q33" s="179">
        <v>2144</v>
      </c>
      <c r="R33" s="180">
        <v>-0.21031307550644562</v>
      </c>
      <c r="S33" s="179">
        <v>2023</v>
      </c>
      <c r="T33" s="180">
        <v>0.11644591611479038</v>
      </c>
      <c r="U33" s="179">
        <v>452</v>
      </c>
      <c r="V33" s="180">
        <v>0.72519083969465647</v>
      </c>
      <c r="W33" s="179">
        <v>563</v>
      </c>
      <c r="X33" s="180">
        <v>-6.3227953410981752E-2</v>
      </c>
      <c r="Y33" s="179">
        <v>975</v>
      </c>
      <c r="Z33" s="180">
        <v>0.11047835990888388</v>
      </c>
      <c r="AA33" s="179">
        <v>33</v>
      </c>
      <c r="AB33" s="180">
        <v>-0.53521126760563376</v>
      </c>
      <c r="AC33" s="179">
        <v>687</v>
      </c>
      <c r="AD33" s="180">
        <v>2.3845007451564815E-2</v>
      </c>
      <c r="AE33" s="179">
        <v>708</v>
      </c>
      <c r="AF33" s="180">
        <v>0.20203735144312396</v>
      </c>
      <c r="AG33" s="179">
        <v>3709</v>
      </c>
      <c r="AH33" s="180">
        <v>0.32606363961387208</v>
      </c>
      <c r="AI33" s="179">
        <v>1838</v>
      </c>
      <c r="AJ33" s="180">
        <v>9.9940155595451774E-2</v>
      </c>
      <c r="AK33" s="179">
        <v>2344</v>
      </c>
      <c r="AL33" s="180">
        <v>-8.8646967340590965E-2</v>
      </c>
      <c r="AM33" s="179">
        <v>217</v>
      </c>
      <c r="AN33" s="180">
        <v>-0.3323076923076923</v>
      </c>
      <c r="AO33" s="179">
        <v>338</v>
      </c>
      <c r="AP33" s="180">
        <v>-8.4010840108401097E-2</v>
      </c>
      <c r="AQ33" s="179">
        <v>2435</v>
      </c>
      <c r="AR33" s="180">
        <v>-2.949382223993624E-2</v>
      </c>
      <c r="AS33" s="181">
        <v>95302</v>
      </c>
      <c r="AT33" s="182">
        <v>-1.5770068884321864E-2</v>
      </c>
      <c r="AU33" s="181">
        <v>114076</v>
      </c>
      <c r="AV33" s="182">
        <v>-2.118495001930587E-2</v>
      </c>
    </row>
    <row r="34" spans="2:48" customFormat="1" outlineLevel="1" x14ac:dyDescent="0.25">
      <c r="B34" s="79" t="s">
        <v>93</v>
      </c>
      <c r="C34" s="179">
        <v>11325</v>
      </c>
      <c r="D34" s="180">
        <v>-0.29988872403560829</v>
      </c>
      <c r="E34" s="179">
        <v>4658</v>
      </c>
      <c r="F34" s="180">
        <v>-5.7085020242914952E-2</v>
      </c>
      <c r="G34" s="179">
        <v>3803</v>
      </c>
      <c r="H34" s="180">
        <v>0.33251576734407839</v>
      </c>
      <c r="I34" s="179">
        <v>5638</v>
      </c>
      <c r="J34" s="180">
        <v>-1.3990905911157703E-2</v>
      </c>
      <c r="K34" s="179">
        <v>2909</v>
      </c>
      <c r="L34" s="180">
        <v>-7.1200510855683241E-2</v>
      </c>
      <c r="M34" s="179">
        <v>51617</v>
      </c>
      <c r="N34" s="180">
        <v>3.3249259348226534E-2</v>
      </c>
      <c r="O34" s="179">
        <v>3670</v>
      </c>
      <c r="P34" s="180">
        <v>0.16102499209111043</v>
      </c>
      <c r="Q34" s="179">
        <v>1782</v>
      </c>
      <c r="R34" s="180">
        <v>-0.39367131677441303</v>
      </c>
      <c r="S34" s="179">
        <v>2087</v>
      </c>
      <c r="T34" s="180">
        <v>-0.48835498896788432</v>
      </c>
      <c r="U34" s="179">
        <v>220</v>
      </c>
      <c r="V34" s="180">
        <v>-0.64800000000000002</v>
      </c>
      <c r="W34" s="179">
        <v>255</v>
      </c>
      <c r="X34" s="180">
        <v>-0.7729296527159395</v>
      </c>
      <c r="Y34" s="179">
        <v>1334</v>
      </c>
      <c r="Z34" s="180">
        <v>-0.11538461538461542</v>
      </c>
      <c r="AA34" s="179">
        <v>278</v>
      </c>
      <c r="AB34" s="180">
        <v>-0.66221142162818958</v>
      </c>
      <c r="AC34" s="179">
        <v>714</v>
      </c>
      <c r="AD34" s="180">
        <v>9.174311926605494E-2</v>
      </c>
      <c r="AE34" s="179">
        <v>470</v>
      </c>
      <c r="AF34" s="180">
        <v>-0.28134556574923553</v>
      </c>
      <c r="AG34" s="179">
        <v>2415</v>
      </c>
      <c r="AH34" s="180">
        <v>7.509386733416834E-3</v>
      </c>
      <c r="AI34" s="179">
        <v>1455</v>
      </c>
      <c r="AJ34" s="180">
        <v>0.27408056042031514</v>
      </c>
      <c r="AK34" s="179">
        <v>2008</v>
      </c>
      <c r="AL34" s="180">
        <v>0.21329305135951659</v>
      </c>
      <c r="AM34" s="179">
        <v>217</v>
      </c>
      <c r="AN34" s="180">
        <v>-0.12851405622489964</v>
      </c>
      <c r="AO34" s="179">
        <v>276</v>
      </c>
      <c r="AP34" s="180">
        <v>-2.4734982332155431E-2</v>
      </c>
      <c r="AQ34" s="179">
        <v>1894</v>
      </c>
      <c r="AR34" s="180">
        <v>-0.10660377358490569</v>
      </c>
      <c r="AS34" s="181">
        <v>85613</v>
      </c>
      <c r="AT34" s="182">
        <v>-3.7238313569873949E-3</v>
      </c>
      <c r="AU34" s="181">
        <v>96938</v>
      </c>
      <c r="AV34" s="182">
        <v>-5.0641961041631989E-2</v>
      </c>
    </row>
    <row r="35" spans="2:48" customFormat="1" outlineLevel="1" x14ac:dyDescent="0.25">
      <c r="B35" s="79" t="s">
        <v>94</v>
      </c>
      <c r="C35" s="179">
        <v>16982</v>
      </c>
      <c r="D35" s="180">
        <v>-0.16009693852317131</v>
      </c>
      <c r="E35" s="179">
        <v>5624</v>
      </c>
      <c r="F35" s="180">
        <v>-0.13102595797280592</v>
      </c>
      <c r="G35" s="179">
        <v>3763</v>
      </c>
      <c r="H35" s="180">
        <v>-0.20745577085088462</v>
      </c>
      <c r="I35" s="179">
        <v>6710</v>
      </c>
      <c r="J35" s="180">
        <v>-0.25461008664741169</v>
      </c>
      <c r="K35" s="179">
        <v>4901</v>
      </c>
      <c r="L35" s="180">
        <v>-0.15324809951624052</v>
      </c>
      <c r="M35" s="179">
        <v>48605</v>
      </c>
      <c r="N35" s="180">
        <v>-0.12090793995297522</v>
      </c>
      <c r="O35" s="179">
        <v>2816</v>
      </c>
      <c r="P35" s="180">
        <v>-0.1847133757961783</v>
      </c>
      <c r="Q35" s="179">
        <v>2367</v>
      </c>
      <c r="R35" s="180">
        <v>-0.22621771820856484</v>
      </c>
      <c r="S35" s="179">
        <v>15961</v>
      </c>
      <c r="T35" s="180">
        <v>-0.28203859475507176</v>
      </c>
      <c r="U35" s="179">
        <v>6585</v>
      </c>
      <c r="V35" s="180">
        <v>-0.10868976719003787</v>
      </c>
      <c r="W35" s="179">
        <v>3985</v>
      </c>
      <c r="X35" s="180">
        <v>-0.2551401869158878</v>
      </c>
      <c r="Y35" s="179">
        <v>3052</v>
      </c>
      <c r="Z35" s="180">
        <v>-0.45924875974486179</v>
      </c>
      <c r="AA35" s="179">
        <v>2339</v>
      </c>
      <c r="AB35" s="180">
        <v>-0.39230969082878675</v>
      </c>
      <c r="AC35" s="179">
        <v>1110</v>
      </c>
      <c r="AD35" s="180">
        <v>-6.8791946308724872E-2</v>
      </c>
      <c r="AE35" s="179">
        <v>619</v>
      </c>
      <c r="AF35" s="180">
        <v>-0.50080645161290316</v>
      </c>
      <c r="AG35" s="179">
        <v>2560</v>
      </c>
      <c r="AH35" s="180">
        <v>-1.3107170393215073E-2</v>
      </c>
      <c r="AI35" s="179">
        <v>1367</v>
      </c>
      <c r="AJ35" s="180">
        <v>-0.11578266494178524</v>
      </c>
      <c r="AK35" s="179">
        <v>2022</v>
      </c>
      <c r="AL35" s="180">
        <v>-1.4139444173573823E-2</v>
      </c>
      <c r="AM35" s="179">
        <v>244</v>
      </c>
      <c r="AN35" s="180">
        <v>-0.35449735449735453</v>
      </c>
      <c r="AO35" s="179">
        <v>259</v>
      </c>
      <c r="AP35" s="180">
        <v>-0.27653631284916202</v>
      </c>
      <c r="AQ35" s="179">
        <v>1328</v>
      </c>
      <c r="AR35" s="180">
        <v>0.39057591623036658</v>
      </c>
      <c r="AS35" s="181">
        <v>100256</v>
      </c>
      <c r="AT35" s="182">
        <v>-0.16701839512122174</v>
      </c>
      <c r="AU35" s="181">
        <v>117238</v>
      </c>
      <c r="AV35" s="182">
        <v>-0.16602289136914294</v>
      </c>
    </row>
    <row r="36" spans="2:48" customFormat="1" outlineLevel="1" x14ac:dyDescent="0.25">
      <c r="B36" s="79" t="s">
        <v>95</v>
      </c>
      <c r="C36" s="179">
        <v>8123</v>
      </c>
      <c r="D36" s="180">
        <v>0.10848799126637565</v>
      </c>
      <c r="E36" s="179">
        <v>5272</v>
      </c>
      <c r="F36" s="180">
        <v>-0.24664189768505285</v>
      </c>
      <c r="G36" s="179">
        <v>4310</v>
      </c>
      <c r="H36" s="180">
        <v>-6.059285091543154E-2</v>
      </c>
      <c r="I36" s="179">
        <v>7098</v>
      </c>
      <c r="J36" s="180">
        <v>-0.11230615307653824</v>
      </c>
      <c r="K36" s="179">
        <v>2718</v>
      </c>
      <c r="L36" s="180">
        <v>-0.28322784810126578</v>
      </c>
      <c r="M36" s="179">
        <v>51358</v>
      </c>
      <c r="N36" s="180">
        <v>0.10826266157398412</v>
      </c>
      <c r="O36" s="179">
        <v>2469</v>
      </c>
      <c r="P36" s="180">
        <v>-0.29517556380245502</v>
      </c>
      <c r="Q36" s="179">
        <v>2474</v>
      </c>
      <c r="R36" s="180">
        <v>-0.3728770595690748</v>
      </c>
      <c r="S36" s="179">
        <v>31895</v>
      </c>
      <c r="T36" s="180">
        <v>-0.17160147524803904</v>
      </c>
      <c r="U36" s="179">
        <v>11956</v>
      </c>
      <c r="V36" s="180">
        <v>-4.2754203362690202E-2</v>
      </c>
      <c r="W36" s="179">
        <v>8070</v>
      </c>
      <c r="X36" s="180">
        <v>-0.1467540706280398</v>
      </c>
      <c r="Y36" s="179">
        <v>5554</v>
      </c>
      <c r="Z36" s="180">
        <v>-0.2283967768824674</v>
      </c>
      <c r="AA36" s="179">
        <v>6315</v>
      </c>
      <c r="AB36" s="180">
        <v>-0.32503206498503634</v>
      </c>
      <c r="AC36" s="179">
        <v>722</v>
      </c>
      <c r="AD36" s="180">
        <v>-0.2169197396963124</v>
      </c>
      <c r="AE36" s="179">
        <v>827</v>
      </c>
      <c r="AF36" s="180">
        <v>2.8606965174129417E-2</v>
      </c>
      <c r="AG36" s="179">
        <v>1993</v>
      </c>
      <c r="AH36" s="180">
        <v>4.6743697478991653E-2</v>
      </c>
      <c r="AI36" s="179">
        <v>1782</v>
      </c>
      <c r="AJ36" s="180">
        <v>-1.1647254575707144E-2</v>
      </c>
      <c r="AK36" s="179">
        <v>2252</v>
      </c>
      <c r="AL36" s="180">
        <v>0.57043235704323569</v>
      </c>
      <c r="AM36" s="179">
        <v>216</v>
      </c>
      <c r="AN36" s="180">
        <v>-0.11475409836065575</v>
      </c>
      <c r="AO36" s="179">
        <v>215</v>
      </c>
      <c r="AP36" s="180">
        <v>-0.59737827715355807</v>
      </c>
      <c r="AQ36" s="179">
        <v>1288</v>
      </c>
      <c r="AR36" s="180">
        <v>1.0062305295950154</v>
      </c>
      <c r="AS36" s="181">
        <v>116889</v>
      </c>
      <c r="AT36" s="182">
        <v>-5.6981734865109046E-2</v>
      </c>
      <c r="AU36" s="181">
        <v>125012</v>
      </c>
      <c r="AV36" s="182">
        <v>-4.7745277269957365E-2</v>
      </c>
    </row>
    <row r="37" spans="2:48" customFormat="1" outlineLevel="1" x14ac:dyDescent="0.25">
      <c r="B37" s="79" t="s">
        <v>96</v>
      </c>
      <c r="C37" s="179">
        <v>5712</v>
      </c>
      <c r="D37" s="180">
        <v>-0.15227070347284055</v>
      </c>
      <c r="E37" s="179">
        <v>5282</v>
      </c>
      <c r="F37" s="180">
        <v>-0.24628995433789957</v>
      </c>
      <c r="G37" s="179">
        <v>3304</v>
      </c>
      <c r="H37" s="180">
        <v>-0.23252032520325205</v>
      </c>
      <c r="I37" s="179">
        <v>6939</v>
      </c>
      <c r="J37" s="180">
        <v>0.23711891602781243</v>
      </c>
      <c r="K37" s="179">
        <v>2089</v>
      </c>
      <c r="L37" s="180">
        <v>-0.48112270243417787</v>
      </c>
      <c r="M37" s="179">
        <v>41176</v>
      </c>
      <c r="N37" s="180">
        <v>-4.6123195959876795E-2</v>
      </c>
      <c r="O37" s="179">
        <v>2661</v>
      </c>
      <c r="P37" s="180">
        <v>-8.6822237474262209E-2</v>
      </c>
      <c r="Q37" s="179">
        <v>2964</v>
      </c>
      <c r="R37" s="180">
        <v>-0.27441860465116275</v>
      </c>
      <c r="S37" s="179">
        <v>35002</v>
      </c>
      <c r="T37" s="180">
        <v>-6.2010933647764999E-2</v>
      </c>
      <c r="U37" s="179">
        <v>14071</v>
      </c>
      <c r="V37" s="180">
        <v>0.31039299683367472</v>
      </c>
      <c r="W37" s="179">
        <v>8549</v>
      </c>
      <c r="X37" s="180">
        <v>-6.8837817231238385E-2</v>
      </c>
      <c r="Y37" s="179">
        <v>5930</v>
      </c>
      <c r="Z37" s="180">
        <v>-0.22239706268030424</v>
      </c>
      <c r="AA37" s="179">
        <v>6452</v>
      </c>
      <c r="AB37" s="180">
        <v>-0.33967864087606181</v>
      </c>
      <c r="AC37" s="179">
        <v>734</v>
      </c>
      <c r="AD37" s="180">
        <v>-0.50034036759700484</v>
      </c>
      <c r="AE37" s="179">
        <v>863</v>
      </c>
      <c r="AF37" s="180">
        <v>5.1157125456759989E-2</v>
      </c>
      <c r="AG37" s="179">
        <v>1240</v>
      </c>
      <c r="AH37" s="180">
        <v>4.9069373942470351E-2</v>
      </c>
      <c r="AI37" s="179">
        <v>1252</v>
      </c>
      <c r="AJ37" s="180">
        <v>-0.1275261324041812</v>
      </c>
      <c r="AK37" s="179">
        <v>1848</v>
      </c>
      <c r="AL37" s="180">
        <v>0.8135426889106967</v>
      </c>
      <c r="AM37" s="179">
        <v>213</v>
      </c>
      <c r="AN37" s="180">
        <v>0.17032967032967039</v>
      </c>
      <c r="AO37" s="179">
        <v>131</v>
      </c>
      <c r="AP37" s="180">
        <v>-0.20121951219512191</v>
      </c>
      <c r="AQ37" s="179">
        <v>1335</v>
      </c>
      <c r="AR37" s="180">
        <v>1.6176470588235294</v>
      </c>
      <c r="AS37" s="181">
        <v>107033</v>
      </c>
      <c r="AT37" s="182">
        <v>-7.0990869006700708E-2</v>
      </c>
      <c r="AU37" s="181">
        <v>112745</v>
      </c>
      <c r="AV37" s="182">
        <v>-7.5481754817548152E-2</v>
      </c>
    </row>
    <row r="38" spans="2:48" customFormat="1" outlineLevel="1" x14ac:dyDescent="0.25">
      <c r="B38" s="79" t="s">
        <v>97</v>
      </c>
      <c r="C38" s="179">
        <v>6723</v>
      </c>
      <c r="D38" s="180">
        <v>-0.18141970047485689</v>
      </c>
      <c r="E38" s="179">
        <v>5357</v>
      </c>
      <c r="F38" s="180">
        <v>7.1614322864572921E-2</v>
      </c>
      <c r="G38" s="179">
        <v>5047</v>
      </c>
      <c r="H38" s="180">
        <v>1.4268488745980745E-2</v>
      </c>
      <c r="I38" s="179">
        <v>7026</v>
      </c>
      <c r="J38" s="180">
        <v>-2.7946873270614292E-2</v>
      </c>
      <c r="K38" s="179">
        <v>2189</v>
      </c>
      <c r="L38" s="180">
        <v>-2.6678523788350339E-2</v>
      </c>
      <c r="M38" s="179">
        <v>37604</v>
      </c>
      <c r="N38" s="180">
        <v>-8.463766704802711E-2</v>
      </c>
      <c r="O38" s="179">
        <v>2467</v>
      </c>
      <c r="P38" s="180">
        <v>-0.22518844221105527</v>
      </c>
      <c r="Q38" s="179">
        <v>5413</v>
      </c>
      <c r="R38" s="180">
        <v>0.1357532522031053</v>
      </c>
      <c r="S38" s="179">
        <v>32777</v>
      </c>
      <c r="T38" s="180">
        <v>-2.4552109993452809E-2</v>
      </c>
      <c r="U38" s="179">
        <v>12932</v>
      </c>
      <c r="V38" s="180">
        <v>0.38177155679025532</v>
      </c>
      <c r="W38" s="179">
        <v>7180</v>
      </c>
      <c r="X38" s="180">
        <v>-2.5515743756786113E-2</v>
      </c>
      <c r="Y38" s="179">
        <v>5024</v>
      </c>
      <c r="Z38" s="180">
        <v>-2.560124127230412E-2</v>
      </c>
      <c r="AA38" s="179">
        <v>7641</v>
      </c>
      <c r="AB38" s="180">
        <v>-0.34798190971925935</v>
      </c>
      <c r="AC38" s="179">
        <v>657</v>
      </c>
      <c r="AD38" s="180">
        <v>-0.17669172932330823</v>
      </c>
      <c r="AE38" s="179">
        <v>792</v>
      </c>
      <c r="AF38" s="180">
        <v>-0.30465320456540823</v>
      </c>
      <c r="AG38" s="179">
        <v>2110</v>
      </c>
      <c r="AH38" s="180">
        <v>0.1128691983122363</v>
      </c>
      <c r="AI38" s="179">
        <v>1439</v>
      </c>
      <c r="AJ38" s="180">
        <v>0.12071651090342672</v>
      </c>
      <c r="AK38" s="179">
        <v>1352</v>
      </c>
      <c r="AL38" s="180">
        <v>-5.6524773203070477E-2</v>
      </c>
      <c r="AM38" s="179">
        <v>118</v>
      </c>
      <c r="AN38" s="180">
        <v>-0.15714285714285714</v>
      </c>
      <c r="AO38" s="179">
        <v>149</v>
      </c>
      <c r="AP38" s="180">
        <v>-0.35497835497835495</v>
      </c>
      <c r="AQ38" s="179">
        <v>1261</v>
      </c>
      <c r="AR38" s="180">
        <v>0.87928464977645304</v>
      </c>
      <c r="AS38" s="181">
        <v>105758</v>
      </c>
      <c r="AT38" s="182">
        <v>-3.5732195446629644E-2</v>
      </c>
      <c r="AU38" s="181">
        <v>112481</v>
      </c>
      <c r="AV38" s="182">
        <v>-4.5881754177623191E-2</v>
      </c>
    </row>
    <row r="39" spans="2:48" customFormat="1" x14ac:dyDescent="0.25">
      <c r="B39" s="190">
        <v>2012</v>
      </c>
      <c r="C39" s="191">
        <v>166188</v>
      </c>
      <c r="D39" s="192">
        <v>-0.13362527369408816</v>
      </c>
      <c r="E39" s="191">
        <v>66132</v>
      </c>
      <c r="F39" s="192">
        <v>-6.6341008880292485E-2</v>
      </c>
      <c r="G39" s="191">
        <v>53717</v>
      </c>
      <c r="H39" s="192">
        <v>-2.990627200982432E-2</v>
      </c>
      <c r="I39" s="191">
        <v>79304</v>
      </c>
      <c r="J39" s="192">
        <v>-5.4193302165823853E-2</v>
      </c>
      <c r="K39" s="191">
        <v>33151</v>
      </c>
      <c r="L39" s="192">
        <v>-0.2066291731482589</v>
      </c>
      <c r="M39" s="191">
        <v>603804</v>
      </c>
      <c r="N39" s="192">
        <v>-5.2495304092383455E-2</v>
      </c>
      <c r="O39" s="191">
        <v>37045</v>
      </c>
      <c r="P39" s="192">
        <v>-0.11086309523809523</v>
      </c>
      <c r="Q39" s="191">
        <v>36565</v>
      </c>
      <c r="R39" s="192">
        <v>-0.17984433528474975</v>
      </c>
      <c r="S39" s="191">
        <v>204415</v>
      </c>
      <c r="T39" s="192">
        <v>-9.8329561945594945E-2</v>
      </c>
      <c r="U39" s="191">
        <v>75395</v>
      </c>
      <c r="V39" s="192">
        <v>-2.785120237250982E-2</v>
      </c>
      <c r="W39" s="191">
        <v>52543</v>
      </c>
      <c r="X39" s="192">
        <v>-1.2516679509105622E-2</v>
      </c>
      <c r="Y39" s="191">
        <v>36960</v>
      </c>
      <c r="Z39" s="192">
        <v>-0.11192272574366857</v>
      </c>
      <c r="AA39" s="191">
        <v>39517</v>
      </c>
      <c r="AB39" s="192">
        <v>-0.27258168430740914</v>
      </c>
      <c r="AC39" s="191">
        <v>11650</v>
      </c>
      <c r="AD39" s="192">
        <v>-3.9492126308846576E-2</v>
      </c>
      <c r="AE39" s="191">
        <v>9432</v>
      </c>
      <c r="AF39" s="192">
        <v>-0.15019371114514823</v>
      </c>
      <c r="AG39" s="191">
        <v>32303</v>
      </c>
      <c r="AH39" s="192">
        <v>0.14383343366028112</v>
      </c>
      <c r="AI39" s="191">
        <v>19368</v>
      </c>
      <c r="AJ39" s="192">
        <v>3.0988534242326615E-4</v>
      </c>
      <c r="AK39" s="191">
        <v>25285</v>
      </c>
      <c r="AL39" s="192">
        <v>4.9387839800788536E-2</v>
      </c>
      <c r="AM39" s="191">
        <v>2329</v>
      </c>
      <c r="AN39" s="192">
        <v>-8.8810641627543041E-2</v>
      </c>
      <c r="AO39" s="191">
        <v>2961</v>
      </c>
      <c r="AP39" s="192">
        <v>-0.26707920792079209</v>
      </c>
      <c r="AQ39" s="191">
        <v>18635</v>
      </c>
      <c r="AR39" s="192">
        <v>-8.5174275895925411E-2</v>
      </c>
      <c r="AS39" s="181">
        <v>1236096</v>
      </c>
      <c r="AT39" s="193">
        <v>-6.6350438841639381E-2</v>
      </c>
      <c r="AU39" s="181">
        <v>1402284</v>
      </c>
      <c r="AV39" s="193">
        <v>-7.4864094579616847E-2</v>
      </c>
    </row>
    <row r="40" spans="2:48" customFormat="1" hidden="1" outlineLevel="1" x14ac:dyDescent="0.25">
      <c r="B40" s="79" t="s">
        <v>86</v>
      </c>
      <c r="C40" s="179">
        <v>10420</v>
      </c>
      <c r="D40" s="180">
        <v>-9.4936159124467956E-2</v>
      </c>
      <c r="E40" s="179">
        <v>5299</v>
      </c>
      <c r="F40" s="180">
        <v>3.0532866588875995E-2</v>
      </c>
      <c r="G40" s="179">
        <v>5336</v>
      </c>
      <c r="H40" s="180">
        <v>6.8910256410256387E-2</v>
      </c>
      <c r="I40" s="179">
        <v>6412</v>
      </c>
      <c r="J40" s="180">
        <v>-0.16007335603877393</v>
      </c>
      <c r="K40" s="179">
        <v>2182</v>
      </c>
      <c r="L40" s="180">
        <v>2.5375939849624052E-2</v>
      </c>
      <c r="M40" s="179">
        <v>45370</v>
      </c>
      <c r="N40" s="180">
        <v>2.0651489246828136E-2</v>
      </c>
      <c r="O40" s="179">
        <v>1985</v>
      </c>
      <c r="P40" s="180">
        <v>0.14146060954571582</v>
      </c>
      <c r="Q40" s="179">
        <v>2149</v>
      </c>
      <c r="R40" s="180">
        <v>-0.18382073680212685</v>
      </c>
      <c r="S40" s="179">
        <v>31123</v>
      </c>
      <c r="T40" s="180">
        <v>2.5300609454784961E-2</v>
      </c>
      <c r="U40" s="179">
        <v>13830</v>
      </c>
      <c r="V40" s="180">
        <v>0.62400187881634572</v>
      </c>
      <c r="W40" s="179">
        <v>5465</v>
      </c>
      <c r="X40" s="180">
        <v>-0.11897468966629055</v>
      </c>
      <c r="Y40" s="179">
        <v>4016</v>
      </c>
      <c r="Z40" s="180">
        <v>-0.31444178900648689</v>
      </c>
      <c r="AA40" s="179">
        <v>7812</v>
      </c>
      <c r="AB40" s="180">
        <v>-0.20106361219063207</v>
      </c>
      <c r="AC40" s="179">
        <v>665</v>
      </c>
      <c r="AD40" s="180">
        <v>-6.0734463276836181E-2</v>
      </c>
      <c r="AE40" s="179">
        <v>851</v>
      </c>
      <c r="AF40" s="180">
        <v>-0.13163265306122451</v>
      </c>
      <c r="AG40" s="179">
        <v>1973</v>
      </c>
      <c r="AH40" s="180">
        <v>0.44542124542124539</v>
      </c>
      <c r="AI40" s="179">
        <v>1316</v>
      </c>
      <c r="AJ40" s="180">
        <v>0.28893241919686585</v>
      </c>
      <c r="AK40" s="179">
        <v>1474</v>
      </c>
      <c r="AL40" s="180">
        <v>-2.8345418589321048E-2</v>
      </c>
      <c r="AM40" s="179">
        <v>320</v>
      </c>
      <c r="AN40" s="180">
        <v>0.35021097046413496</v>
      </c>
      <c r="AO40" s="179">
        <v>335</v>
      </c>
      <c r="AP40" s="180">
        <v>0.26893939393939403</v>
      </c>
      <c r="AQ40" s="179">
        <v>583</v>
      </c>
      <c r="AR40" s="180">
        <v>-0.29927884615384615</v>
      </c>
      <c r="AS40" s="181">
        <v>107373</v>
      </c>
      <c r="AT40" s="182">
        <v>1.2962386437607831E-2</v>
      </c>
      <c r="AU40" s="181">
        <v>117793</v>
      </c>
      <c r="AV40" s="182">
        <v>2.3912451494314535E-3</v>
      </c>
    </row>
    <row r="41" spans="2:48" customFormat="1" hidden="1" outlineLevel="1" x14ac:dyDescent="0.25">
      <c r="B41" s="79" t="s">
        <v>87</v>
      </c>
      <c r="C41" s="179">
        <v>8625</v>
      </c>
      <c r="D41" s="180">
        <v>-8.5067249109093135E-3</v>
      </c>
      <c r="E41" s="179">
        <v>4592</v>
      </c>
      <c r="F41" s="180">
        <v>-0.13423831070889891</v>
      </c>
      <c r="G41" s="179">
        <v>5316</v>
      </c>
      <c r="H41" s="180">
        <v>0.19326599326599325</v>
      </c>
      <c r="I41" s="179">
        <v>8545</v>
      </c>
      <c r="J41" s="180">
        <v>-3.8470505945441547E-3</v>
      </c>
      <c r="K41" s="179">
        <v>1965</v>
      </c>
      <c r="L41" s="180">
        <v>0.15046838407494145</v>
      </c>
      <c r="M41" s="179">
        <v>47976</v>
      </c>
      <c r="N41" s="180">
        <v>6.7841880341880323E-2</v>
      </c>
      <c r="O41" s="179">
        <v>3058</v>
      </c>
      <c r="P41" s="180">
        <v>0.33478830205150589</v>
      </c>
      <c r="Q41" s="179">
        <v>2255</v>
      </c>
      <c r="R41" s="180">
        <v>4.9813780260707707E-2</v>
      </c>
      <c r="S41" s="179">
        <v>32518</v>
      </c>
      <c r="T41" s="180">
        <v>-3.7682669035875582E-3</v>
      </c>
      <c r="U41" s="179">
        <v>15130</v>
      </c>
      <c r="V41" s="180">
        <v>0.29294137754230043</v>
      </c>
      <c r="W41" s="179">
        <v>7356</v>
      </c>
      <c r="X41" s="180">
        <v>-7.750188111361922E-2</v>
      </c>
      <c r="Y41" s="179">
        <v>3588</v>
      </c>
      <c r="Z41" s="180">
        <v>-0.2003565856919991</v>
      </c>
      <c r="AA41" s="179">
        <v>6444</v>
      </c>
      <c r="AB41" s="180">
        <v>-0.23991507430997872</v>
      </c>
      <c r="AC41" s="179">
        <v>957</v>
      </c>
      <c r="AD41" s="180">
        <v>0.32000000000000006</v>
      </c>
      <c r="AE41" s="179">
        <v>1201</v>
      </c>
      <c r="AF41" s="180">
        <v>3.9826839826839766E-2</v>
      </c>
      <c r="AG41" s="179">
        <v>1796</v>
      </c>
      <c r="AH41" s="180">
        <v>0.38473400154201998</v>
      </c>
      <c r="AI41" s="179">
        <v>1647</v>
      </c>
      <c r="AJ41" s="180">
        <v>0.61787819253438103</v>
      </c>
      <c r="AK41" s="179">
        <v>1377</v>
      </c>
      <c r="AL41" s="180">
        <v>0.10425020048115474</v>
      </c>
      <c r="AM41" s="179">
        <v>153</v>
      </c>
      <c r="AN41" s="180">
        <v>0.34210526315789469</v>
      </c>
      <c r="AO41" s="179">
        <v>248</v>
      </c>
      <c r="AP41" s="180">
        <v>1.4313725490196076</v>
      </c>
      <c r="AQ41" s="179">
        <v>1382</v>
      </c>
      <c r="AR41" s="180">
        <v>-0.66714836223506746</v>
      </c>
      <c r="AS41" s="181">
        <v>114986</v>
      </c>
      <c r="AT41" s="182">
        <v>2.7918078363712739E-2</v>
      </c>
      <c r="AU41" s="181">
        <v>123611</v>
      </c>
      <c r="AV41" s="182">
        <v>2.5289892337552411E-2</v>
      </c>
    </row>
    <row r="42" spans="2:48" customFormat="1" hidden="1" outlineLevel="1" x14ac:dyDescent="0.25">
      <c r="B42" s="79" t="s">
        <v>88</v>
      </c>
      <c r="C42" s="179">
        <v>14165</v>
      </c>
      <c r="D42" s="180">
        <v>2.9657628843497763E-2</v>
      </c>
      <c r="E42" s="179">
        <v>6865</v>
      </c>
      <c r="F42" s="180">
        <v>-1.9565838331905172E-2</v>
      </c>
      <c r="G42" s="179">
        <v>4446</v>
      </c>
      <c r="H42" s="180">
        <v>7.6774037297166364E-2</v>
      </c>
      <c r="I42" s="179">
        <v>7899</v>
      </c>
      <c r="J42" s="180">
        <v>8.7567121024370032E-2</v>
      </c>
      <c r="K42" s="179">
        <v>3591</v>
      </c>
      <c r="L42" s="180">
        <v>0.37008775276611972</v>
      </c>
      <c r="M42" s="179">
        <v>61437</v>
      </c>
      <c r="N42" s="180">
        <v>-6.4059595990372031E-2</v>
      </c>
      <c r="O42" s="179">
        <v>3944</v>
      </c>
      <c r="P42" s="180">
        <v>8.7400055141990673E-2</v>
      </c>
      <c r="Q42" s="179">
        <v>3087</v>
      </c>
      <c r="R42" s="180">
        <v>1.2532846715328465</v>
      </c>
      <c r="S42" s="179">
        <v>20336</v>
      </c>
      <c r="T42" s="180">
        <v>2.4070903414241007E-2</v>
      </c>
      <c r="U42" s="179">
        <v>6953</v>
      </c>
      <c r="V42" s="180">
        <v>0.15902650441740285</v>
      </c>
      <c r="W42" s="179">
        <v>5706</v>
      </c>
      <c r="X42" s="180">
        <v>0.10346161284084321</v>
      </c>
      <c r="Y42" s="179">
        <v>3352</v>
      </c>
      <c r="Z42" s="180">
        <v>6.8536818616512507E-2</v>
      </c>
      <c r="AA42" s="179">
        <v>4325</v>
      </c>
      <c r="AB42" s="180">
        <v>-0.22086110610700771</v>
      </c>
      <c r="AC42" s="179">
        <v>1637</v>
      </c>
      <c r="AD42" s="180">
        <v>0.30542264752791071</v>
      </c>
      <c r="AE42" s="179">
        <v>827</v>
      </c>
      <c r="AF42" s="180">
        <v>-8.2130965593784633E-2</v>
      </c>
      <c r="AG42" s="179">
        <v>2586</v>
      </c>
      <c r="AH42" s="180">
        <v>0.45526167698368036</v>
      </c>
      <c r="AI42" s="179">
        <v>1525</v>
      </c>
      <c r="AJ42" s="180">
        <v>-0.2195496417604913</v>
      </c>
      <c r="AK42" s="179">
        <v>2586</v>
      </c>
      <c r="AL42" s="180">
        <v>0.11948051948051952</v>
      </c>
      <c r="AM42" s="179">
        <v>106</v>
      </c>
      <c r="AN42" s="180">
        <v>-0.39080459770114939</v>
      </c>
      <c r="AO42" s="179">
        <v>252</v>
      </c>
      <c r="AP42" s="180">
        <v>-0.12802768166089962</v>
      </c>
      <c r="AQ42" s="179">
        <v>2050</v>
      </c>
      <c r="AR42" s="180">
        <v>2.115501519756839</v>
      </c>
      <c r="AS42" s="181">
        <v>123174</v>
      </c>
      <c r="AT42" s="182">
        <v>1.9407592548146502E-2</v>
      </c>
      <c r="AU42" s="181">
        <v>137339</v>
      </c>
      <c r="AV42" s="182">
        <v>2.0455322247484808E-2</v>
      </c>
    </row>
    <row r="43" spans="2:48" customFormat="1" hidden="1" outlineLevel="1" x14ac:dyDescent="0.25">
      <c r="B43" s="79" t="s">
        <v>89</v>
      </c>
      <c r="C43" s="179">
        <v>19075</v>
      </c>
      <c r="D43" s="180">
        <v>-4.5104124949939983E-2</v>
      </c>
      <c r="E43" s="179">
        <v>5152</v>
      </c>
      <c r="F43" s="180">
        <v>9.2451229855810002E-2</v>
      </c>
      <c r="G43" s="179">
        <v>4837</v>
      </c>
      <c r="H43" s="180">
        <v>0.12908496732026142</v>
      </c>
      <c r="I43" s="179">
        <v>7178</v>
      </c>
      <c r="J43" s="180">
        <v>1.3985026133634726E-2</v>
      </c>
      <c r="K43" s="179">
        <v>2651</v>
      </c>
      <c r="L43" s="180">
        <v>0.41537640149492794</v>
      </c>
      <c r="M43" s="179">
        <v>60769</v>
      </c>
      <c r="N43" s="180">
        <v>0.23396349016183726</v>
      </c>
      <c r="O43" s="179">
        <v>4050</v>
      </c>
      <c r="P43" s="180">
        <v>0.41460006985679354</v>
      </c>
      <c r="Q43" s="179">
        <v>3419</v>
      </c>
      <c r="R43" s="180">
        <v>0.5387038703870386</v>
      </c>
      <c r="S43" s="179">
        <v>1594</v>
      </c>
      <c r="T43" s="180">
        <v>0.13210227272727271</v>
      </c>
      <c r="U43" s="179">
        <v>258</v>
      </c>
      <c r="V43" s="180">
        <v>-0.18354430379746833</v>
      </c>
      <c r="W43" s="179">
        <v>555</v>
      </c>
      <c r="X43" s="180">
        <v>-0.10048622366288495</v>
      </c>
      <c r="Y43" s="179">
        <v>678</v>
      </c>
      <c r="Z43" s="180">
        <v>0.66176470588235303</v>
      </c>
      <c r="AA43" s="179">
        <v>103</v>
      </c>
      <c r="AB43" s="180">
        <v>0.53731343283582089</v>
      </c>
      <c r="AC43" s="179">
        <v>969</v>
      </c>
      <c r="AD43" s="180">
        <v>0.20522388059701502</v>
      </c>
      <c r="AE43" s="179">
        <v>835</v>
      </c>
      <c r="AF43" s="180">
        <v>0.25942684766214175</v>
      </c>
      <c r="AG43" s="179">
        <v>2856</v>
      </c>
      <c r="AH43" s="180">
        <v>0.6319999999999999</v>
      </c>
      <c r="AI43" s="179">
        <v>2139</v>
      </c>
      <c r="AJ43" s="180">
        <v>5.0073637702503726E-2</v>
      </c>
      <c r="AK43" s="179">
        <v>2610</v>
      </c>
      <c r="AL43" s="180">
        <v>0.39946380697050943</v>
      </c>
      <c r="AM43" s="179">
        <v>127</v>
      </c>
      <c r="AN43" s="180">
        <v>-0.1858974358974359</v>
      </c>
      <c r="AO43" s="179">
        <v>435</v>
      </c>
      <c r="AP43" s="180">
        <v>0.21169916434540381</v>
      </c>
      <c r="AQ43" s="179">
        <v>2561</v>
      </c>
      <c r="AR43" s="180">
        <v>0.49155503785672683</v>
      </c>
      <c r="AS43" s="181">
        <v>102182</v>
      </c>
      <c r="AT43" s="182">
        <v>0.23047096082752305</v>
      </c>
      <c r="AU43" s="181">
        <v>121257</v>
      </c>
      <c r="AV43" s="182">
        <v>0.17703530416719238</v>
      </c>
    </row>
    <row r="44" spans="2:48" customFormat="1" hidden="1" outlineLevel="1" x14ac:dyDescent="0.25">
      <c r="B44" s="79" t="s">
        <v>90</v>
      </c>
      <c r="C44" s="179">
        <v>33525</v>
      </c>
      <c r="D44" s="180">
        <v>-0.22842347525891826</v>
      </c>
      <c r="E44" s="179">
        <v>7261</v>
      </c>
      <c r="F44" s="180">
        <v>5.4917913700421428E-2</v>
      </c>
      <c r="G44" s="179">
        <v>4685</v>
      </c>
      <c r="H44" s="180">
        <v>0.20189840944073878</v>
      </c>
      <c r="I44" s="179">
        <v>5498</v>
      </c>
      <c r="J44" s="180">
        <v>-9.4383132927030156E-2</v>
      </c>
      <c r="K44" s="179">
        <v>4332</v>
      </c>
      <c r="L44" s="180">
        <v>0.60861492759004832</v>
      </c>
      <c r="M44" s="179">
        <v>61922</v>
      </c>
      <c r="N44" s="180">
        <v>0.16254881345749483</v>
      </c>
      <c r="O44" s="179">
        <v>3503</v>
      </c>
      <c r="P44" s="180">
        <v>0.4000799360511591</v>
      </c>
      <c r="Q44" s="179">
        <v>8425</v>
      </c>
      <c r="R44" s="180">
        <v>0.31230529595015577</v>
      </c>
      <c r="S44" s="179">
        <v>1394</v>
      </c>
      <c r="T44" s="180">
        <v>5.6060606060606144E-2</v>
      </c>
      <c r="U44" s="179">
        <v>237</v>
      </c>
      <c r="V44" s="180">
        <v>0.11267605633802824</v>
      </c>
      <c r="W44" s="179">
        <v>415</v>
      </c>
      <c r="X44" s="180">
        <v>-0.29780033840947551</v>
      </c>
      <c r="Y44" s="179">
        <v>720</v>
      </c>
      <c r="Z44" s="180">
        <v>0.43999999999999995</v>
      </c>
      <c r="AA44" s="179">
        <v>22</v>
      </c>
      <c r="AB44" s="180">
        <v>0.375</v>
      </c>
      <c r="AC44" s="179">
        <v>807</v>
      </c>
      <c r="AD44" s="180">
        <v>0.1334269662921348</v>
      </c>
      <c r="AE44" s="179">
        <v>803</v>
      </c>
      <c r="AF44" s="180">
        <v>0.17397660818713456</v>
      </c>
      <c r="AG44" s="179">
        <v>2717</v>
      </c>
      <c r="AH44" s="180">
        <v>0.21078431372549011</v>
      </c>
      <c r="AI44" s="179">
        <v>1735</v>
      </c>
      <c r="AJ44" s="180">
        <v>-0.17341591233920917</v>
      </c>
      <c r="AK44" s="179">
        <v>2934</v>
      </c>
      <c r="AL44" s="180">
        <v>-0.15128724327451548</v>
      </c>
      <c r="AM44" s="179">
        <v>123</v>
      </c>
      <c r="AN44" s="180">
        <v>-6.1068702290076327E-2</v>
      </c>
      <c r="AO44" s="179">
        <v>364</v>
      </c>
      <c r="AP44" s="180">
        <v>-0.32592592592592595</v>
      </c>
      <c r="AQ44" s="179">
        <v>3100</v>
      </c>
      <c r="AR44" s="180">
        <v>0.54075546719681911</v>
      </c>
      <c r="AS44" s="181">
        <v>109603</v>
      </c>
      <c r="AT44" s="182">
        <v>0.15456652270093763</v>
      </c>
      <c r="AU44" s="181">
        <v>143128</v>
      </c>
      <c r="AV44" s="182">
        <v>3.4311316664257907E-2</v>
      </c>
    </row>
    <row r="45" spans="2:48" customFormat="1" hidden="1" outlineLevel="1" x14ac:dyDescent="0.25">
      <c r="B45" s="79" t="s">
        <v>91</v>
      </c>
      <c r="C45" s="179">
        <v>27620</v>
      </c>
      <c r="D45" s="180">
        <v>-0.22363391050146164</v>
      </c>
      <c r="E45" s="179">
        <v>7371</v>
      </c>
      <c r="F45" s="180">
        <v>-2.654516640253568E-2</v>
      </c>
      <c r="G45" s="179">
        <v>5195</v>
      </c>
      <c r="H45" s="180">
        <v>4.9919159256265111E-2</v>
      </c>
      <c r="I45" s="179">
        <v>6667</v>
      </c>
      <c r="J45" s="180">
        <v>1.3992395437262273E-2</v>
      </c>
      <c r="K45" s="179">
        <v>4776</v>
      </c>
      <c r="L45" s="180">
        <v>0.48184920881166615</v>
      </c>
      <c r="M45" s="179">
        <v>64762</v>
      </c>
      <c r="N45" s="180">
        <v>0.11250064418600658</v>
      </c>
      <c r="O45" s="179">
        <v>4653</v>
      </c>
      <c r="P45" s="180">
        <v>0.22997620935765273</v>
      </c>
      <c r="Q45" s="179">
        <v>3739</v>
      </c>
      <c r="R45" s="180">
        <v>0.2563844086021505</v>
      </c>
      <c r="S45" s="179">
        <v>2200</v>
      </c>
      <c r="T45" s="180">
        <v>1.3357899585444422E-2</v>
      </c>
      <c r="U45" s="179">
        <v>285</v>
      </c>
      <c r="V45" s="180">
        <v>-0.40748440748440751</v>
      </c>
      <c r="W45" s="179">
        <v>631</v>
      </c>
      <c r="X45" s="180">
        <v>-0.3236870310825295</v>
      </c>
      <c r="Y45" s="179">
        <v>1254</v>
      </c>
      <c r="Z45" s="180">
        <v>1.0357142857142856</v>
      </c>
      <c r="AA45" s="179">
        <v>30</v>
      </c>
      <c r="AB45" s="180">
        <v>-0.78723404255319152</v>
      </c>
      <c r="AC45" s="179">
        <v>1388</v>
      </c>
      <c r="AD45" s="180">
        <v>7.0161912104857338E-2</v>
      </c>
      <c r="AE45" s="179">
        <v>1335</v>
      </c>
      <c r="AF45" s="180">
        <v>0.59688995215311014</v>
      </c>
      <c r="AG45" s="179">
        <v>3543</v>
      </c>
      <c r="AH45" s="180">
        <v>0.36584425597532766</v>
      </c>
      <c r="AI45" s="179">
        <v>2119</v>
      </c>
      <c r="AJ45" s="180">
        <v>-0.27431506849315068</v>
      </c>
      <c r="AK45" s="179">
        <v>2950</v>
      </c>
      <c r="AL45" s="180">
        <v>0.17952818872451015</v>
      </c>
      <c r="AM45" s="179">
        <v>209</v>
      </c>
      <c r="AN45" s="180">
        <v>-0.16733067729083662</v>
      </c>
      <c r="AO45" s="179">
        <v>467</v>
      </c>
      <c r="AP45" s="180">
        <v>0.22251308900523559</v>
      </c>
      <c r="AQ45" s="179">
        <v>3287</v>
      </c>
      <c r="AR45" s="180">
        <v>3.1713197969543145</v>
      </c>
      <c r="AS45" s="181">
        <v>114661</v>
      </c>
      <c r="AT45" s="182">
        <v>0.1349203206968228</v>
      </c>
      <c r="AU45" s="181">
        <v>142281</v>
      </c>
      <c r="AV45" s="182">
        <v>4.1542831207999731E-2</v>
      </c>
    </row>
    <row r="46" spans="2:48" customFormat="1" hidden="1" outlineLevel="1" x14ac:dyDescent="0.25">
      <c r="B46" s="79" t="s">
        <v>92</v>
      </c>
      <c r="C46" s="179">
        <v>19716</v>
      </c>
      <c r="D46" s="180">
        <v>-0.14330407577996007</v>
      </c>
      <c r="E46" s="179">
        <v>3874</v>
      </c>
      <c r="F46" s="180">
        <v>1.6264428121720798E-2</v>
      </c>
      <c r="G46" s="179">
        <v>4087</v>
      </c>
      <c r="H46" s="180">
        <v>1.9201995012468887E-2</v>
      </c>
      <c r="I46" s="179">
        <v>6096</v>
      </c>
      <c r="J46" s="180">
        <v>8.4367245657568368E-3</v>
      </c>
      <c r="K46" s="179">
        <v>3301</v>
      </c>
      <c r="L46" s="180">
        <v>0.60554474708171213</v>
      </c>
      <c r="M46" s="179">
        <v>59186</v>
      </c>
      <c r="N46" s="180">
        <v>0.13672767779975792</v>
      </c>
      <c r="O46" s="179">
        <v>4255</v>
      </c>
      <c r="P46" s="180">
        <v>0.17867036011080328</v>
      </c>
      <c r="Q46" s="179">
        <v>2715</v>
      </c>
      <c r="R46" s="180">
        <v>0.41185647425897032</v>
      </c>
      <c r="S46" s="179">
        <v>1812</v>
      </c>
      <c r="T46" s="180">
        <v>0.18276762402088775</v>
      </c>
      <c r="U46" s="179">
        <v>262</v>
      </c>
      <c r="V46" s="180">
        <v>-0.10580204778156999</v>
      </c>
      <c r="W46" s="179">
        <v>601</v>
      </c>
      <c r="X46" s="180">
        <v>0.65564738292011016</v>
      </c>
      <c r="Y46" s="179">
        <v>878</v>
      </c>
      <c r="Z46" s="180">
        <v>0.33841463414634143</v>
      </c>
      <c r="AA46" s="179">
        <v>71</v>
      </c>
      <c r="AB46" s="180">
        <v>-0.67727272727272725</v>
      </c>
      <c r="AC46" s="179">
        <v>671</v>
      </c>
      <c r="AD46" s="180">
        <v>-1.4684287812041119E-2</v>
      </c>
      <c r="AE46" s="179">
        <v>589</v>
      </c>
      <c r="AF46" s="180">
        <v>0.1197718631178708</v>
      </c>
      <c r="AG46" s="179">
        <v>2797</v>
      </c>
      <c r="AH46" s="180">
        <v>0.66290130796670632</v>
      </c>
      <c r="AI46" s="179">
        <v>1671</v>
      </c>
      <c r="AJ46" s="180">
        <v>-0.22924354243542433</v>
      </c>
      <c r="AK46" s="179">
        <v>2572</v>
      </c>
      <c r="AL46" s="180">
        <v>0.34308093994778077</v>
      </c>
      <c r="AM46" s="179">
        <v>325</v>
      </c>
      <c r="AN46" s="180">
        <v>0.20370370370370372</v>
      </c>
      <c r="AO46" s="179">
        <v>369</v>
      </c>
      <c r="AP46" s="180">
        <v>0.39772727272727271</v>
      </c>
      <c r="AQ46" s="179">
        <v>2509</v>
      </c>
      <c r="AR46" s="180">
        <v>0.38160792951541844</v>
      </c>
      <c r="AS46" s="181">
        <v>96829</v>
      </c>
      <c r="AT46" s="182">
        <v>0.14757576116714266</v>
      </c>
      <c r="AU46" s="181">
        <v>116545</v>
      </c>
      <c r="AV46" s="182">
        <v>8.5239917683977318E-2</v>
      </c>
    </row>
    <row r="47" spans="2:48" customFormat="1" hidden="1" outlineLevel="1" x14ac:dyDescent="0.25">
      <c r="B47" s="79" t="s">
        <v>93</v>
      </c>
      <c r="C47" s="179">
        <v>16176</v>
      </c>
      <c r="D47" s="180">
        <v>-0.28589087056330564</v>
      </c>
      <c r="E47" s="179">
        <v>4940</v>
      </c>
      <c r="F47" s="180">
        <v>-0.16904962153069802</v>
      </c>
      <c r="G47" s="179">
        <v>2854</v>
      </c>
      <c r="H47" s="180">
        <v>-0.22149481723949804</v>
      </c>
      <c r="I47" s="179">
        <v>5718</v>
      </c>
      <c r="J47" s="180">
        <v>-7.0999187652315165E-2</v>
      </c>
      <c r="K47" s="179">
        <v>3132</v>
      </c>
      <c r="L47" s="180">
        <v>0.47388235294117642</v>
      </c>
      <c r="M47" s="179">
        <v>49956</v>
      </c>
      <c r="N47" s="180">
        <v>8.202473521193876E-2</v>
      </c>
      <c r="O47" s="179">
        <v>3161</v>
      </c>
      <c r="P47" s="180">
        <v>-9.7117794486215603E-3</v>
      </c>
      <c r="Q47" s="179">
        <v>2939</v>
      </c>
      <c r="R47" s="180">
        <v>0.62017640573318622</v>
      </c>
      <c r="S47" s="179">
        <v>4079</v>
      </c>
      <c r="T47" s="180">
        <v>1.633311814073596</v>
      </c>
      <c r="U47" s="179">
        <v>625</v>
      </c>
      <c r="V47" s="180">
        <v>3.4326241134751774</v>
      </c>
      <c r="W47" s="179">
        <v>1123</v>
      </c>
      <c r="X47" s="180">
        <v>2.5203761755485892</v>
      </c>
      <c r="Y47" s="179">
        <v>1508</v>
      </c>
      <c r="Z47" s="180">
        <v>0.51557788944723626</v>
      </c>
      <c r="AA47" s="179">
        <v>823</v>
      </c>
      <c r="AB47" s="180">
        <v>7.7553191489361701</v>
      </c>
      <c r="AC47" s="179">
        <v>654</v>
      </c>
      <c r="AD47" s="180">
        <v>-0.25342465753424659</v>
      </c>
      <c r="AE47" s="179">
        <v>654</v>
      </c>
      <c r="AF47" s="180">
        <v>0.84745762711864403</v>
      </c>
      <c r="AG47" s="179">
        <v>2397</v>
      </c>
      <c r="AH47" s="180">
        <v>0.66805845511482254</v>
      </c>
      <c r="AI47" s="179">
        <v>1142</v>
      </c>
      <c r="AJ47" s="180">
        <v>-0.13023610053313028</v>
      </c>
      <c r="AK47" s="179">
        <v>1655</v>
      </c>
      <c r="AL47" s="180">
        <v>-0.3577803647652309</v>
      </c>
      <c r="AM47" s="179">
        <v>249</v>
      </c>
      <c r="AN47" s="180">
        <v>0.23880597014925375</v>
      </c>
      <c r="AO47" s="179">
        <v>283</v>
      </c>
      <c r="AP47" s="180">
        <v>-7.2131147540983598E-2</v>
      </c>
      <c r="AQ47" s="179">
        <v>2120</v>
      </c>
      <c r="AR47" s="180">
        <v>0.57503714710252596</v>
      </c>
      <c r="AS47" s="181">
        <v>85933</v>
      </c>
      <c r="AT47" s="182">
        <v>8.7429135452520734E-2</v>
      </c>
      <c r="AU47" s="181">
        <v>102109</v>
      </c>
      <c r="AV47" s="182">
        <v>4.2586254376646426E-3</v>
      </c>
    </row>
    <row r="48" spans="2:48" customFormat="1" hidden="1" outlineLevel="1" x14ac:dyDescent="0.25">
      <c r="B48" s="79" t="s">
        <v>94</v>
      </c>
      <c r="C48" s="179">
        <v>20219</v>
      </c>
      <c r="D48" s="180">
        <v>-0.17915719389412144</v>
      </c>
      <c r="E48" s="179">
        <v>6472</v>
      </c>
      <c r="F48" s="180">
        <v>0.14914772727272729</v>
      </c>
      <c r="G48" s="179">
        <v>4748</v>
      </c>
      <c r="H48" s="180">
        <v>2.5043177892918767E-2</v>
      </c>
      <c r="I48" s="179">
        <v>9002</v>
      </c>
      <c r="J48" s="180">
        <v>0.19516728624535307</v>
      </c>
      <c r="K48" s="179">
        <v>5788</v>
      </c>
      <c r="L48" s="180">
        <v>0.53527851458885944</v>
      </c>
      <c r="M48" s="179">
        <v>55290</v>
      </c>
      <c r="N48" s="180">
        <v>1.0324349017816425E-2</v>
      </c>
      <c r="O48" s="179">
        <v>3454</v>
      </c>
      <c r="P48" s="180">
        <v>0.11347517730496448</v>
      </c>
      <c r="Q48" s="179">
        <v>3059</v>
      </c>
      <c r="R48" s="180">
        <v>0.67892425905598253</v>
      </c>
      <c r="S48" s="179">
        <v>22231</v>
      </c>
      <c r="T48" s="180">
        <v>0.84122908729501411</v>
      </c>
      <c r="U48" s="179">
        <v>7388</v>
      </c>
      <c r="V48" s="180">
        <v>0.44635865309318712</v>
      </c>
      <c r="W48" s="179">
        <v>5350</v>
      </c>
      <c r="X48" s="180">
        <v>1.3270987385819923</v>
      </c>
      <c r="Y48" s="179">
        <v>5644</v>
      </c>
      <c r="Z48" s="180">
        <v>2.0640608034744843</v>
      </c>
      <c r="AA48" s="179">
        <v>3849</v>
      </c>
      <c r="AB48" s="180">
        <v>0.36247787610619464</v>
      </c>
      <c r="AC48" s="179">
        <v>1192</v>
      </c>
      <c r="AD48" s="180">
        <v>0.24037460978147762</v>
      </c>
      <c r="AE48" s="179">
        <v>1240</v>
      </c>
      <c r="AF48" s="180">
        <v>0.67115902964959573</v>
      </c>
      <c r="AG48" s="179">
        <v>2594</v>
      </c>
      <c r="AH48" s="180">
        <v>0.68880208333333326</v>
      </c>
      <c r="AI48" s="179">
        <v>1546</v>
      </c>
      <c r="AJ48" s="180">
        <v>3.7583892617449655E-2</v>
      </c>
      <c r="AK48" s="179">
        <v>2051</v>
      </c>
      <c r="AL48" s="180">
        <v>0.27075588599752165</v>
      </c>
      <c r="AM48" s="179">
        <v>378</v>
      </c>
      <c r="AN48" s="180">
        <v>0.26845637583892623</v>
      </c>
      <c r="AO48" s="179">
        <v>358</v>
      </c>
      <c r="AP48" s="180">
        <v>0.38223938223938214</v>
      </c>
      <c r="AQ48" s="179">
        <v>955</v>
      </c>
      <c r="AR48" s="180">
        <v>-0.16666666666666663</v>
      </c>
      <c r="AS48" s="181">
        <v>120358</v>
      </c>
      <c r="AT48" s="182">
        <v>0.18772388612029411</v>
      </c>
      <c r="AU48" s="181">
        <v>140577</v>
      </c>
      <c r="AV48" s="182">
        <v>0.1159827573888399</v>
      </c>
    </row>
    <row r="49" spans="2:48" customFormat="1" hidden="1" outlineLevel="1" x14ac:dyDescent="0.25">
      <c r="B49" s="79" t="s">
        <v>95</v>
      </c>
      <c r="C49" s="179">
        <v>7328</v>
      </c>
      <c r="D49" s="180">
        <v>-0.46026368122560213</v>
      </c>
      <c r="E49" s="179">
        <v>6998</v>
      </c>
      <c r="F49" s="180">
        <v>0.56170497656773044</v>
      </c>
      <c r="G49" s="179">
        <v>4588</v>
      </c>
      <c r="H49" s="180">
        <v>0.60475690800979365</v>
      </c>
      <c r="I49" s="179">
        <v>7996</v>
      </c>
      <c r="J49" s="180">
        <v>0.17003219198127018</v>
      </c>
      <c r="K49" s="179">
        <v>3792</v>
      </c>
      <c r="L49" s="180">
        <v>0.87722772277227712</v>
      </c>
      <c r="M49" s="179">
        <v>46341</v>
      </c>
      <c r="N49" s="180">
        <v>-2.7838382143156815E-2</v>
      </c>
      <c r="O49" s="179">
        <v>3503</v>
      </c>
      <c r="P49" s="180">
        <v>9.7431077694235535E-2</v>
      </c>
      <c r="Q49" s="179">
        <v>3945</v>
      </c>
      <c r="R49" s="180">
        <v>0.78345388788426762</v>
      </c>
      <c r="S49" s="179">
        <v>38502</v>
      </c>
      <c r="T49" s="180">
        <v>0.24481086323957313</v>
      </c>
      <c r="U49" s="179">
        <v>12490</v>
      </c>
      <c r="V49" s="180">
        <v>0.31390700610140954</v>
      </c>
      <c r="W49" s="179">
        <v>9458</v>
      </c>
      <c r="X49" s="180">
        <v>0.23102954575035795</v>
      </c>
      <c r="Y49" s="179">
        <v>7198</v>
      </c>
      <c r="Z49" s="180">
        <v>0.20792079207920788</v>
      </c>
      <c r="AA49" s="179">
        <v>9356</v>
      </c>
      <c r="AB49" s="180">
        <v>0.20226162940118231</v>
      </c>
      <c r="AC49" s="179">
        <v>922</v>
      </c>
      <c r="AD49" s="180">
        <v>0.54180602006688972</v>
      </c>
      <c r="AE49" s="179">
        <v>804</v>
      </c>
      <c r="AF49" s="180">
        <v>0.11821974965229476</v>
      </c>
      <c r="AG49" s="179">
        <v>1904</v>
      </c>
      <c r="AH49" s="180">
        <v>1.4663212435233159</v>
      </c>
      <c r="AI49" s="179">
        <v>1803</v>
      </c>
      <c r="AJ49" s="180">
        <v>0.38372985418265548</v>
      </c>
      <c r="AK49" s="179">
        <v>1434</v>
      </c>
      <c r="AL49" s="180">
        <v>0.24048442906574397</v>
      </c>
      <c r="AM49" s="179">
        <v>244</v>
      </c>
      <c r="AN49" s="180">
        <v>-0.32967032967032972</v>
      </c>
      <c r="AO49" s="179">
        <v>534</v>
      </c>
      <c r="AP49" s="180">
        <v>0.87368421052631584</v>
      </c>
      <c r="AQ49" s="179">
        <v>642</v>
      </c>
      <c r="AR49" s="180">
        <v>-0.38740458015267176</v>
      </c>
      <c r="AS49" s="181">
        <v>123952</v>
      </c>
      <c r="AT49" s="182">
        <v>0.16451367424206831</v>
      </c>
      <c r="AU49" s="181">
        <v>131280</v>
      </c>
      <c r="AV49" s="182">
        <v>9.3835924611308297E-2</v>
      </c>
    </row>
    <row r="50" spans="2:48" customFormat="1" hidden="1" outlineLevel="1" x14ac:dyDescent="0.25">
      <c r="B50" s="79" t="s">
        <v>96</v>
      </c>
      <c r="C50" s="179">
        <v>6738</v>
      </c>
      <c r="D50" s="180">
        <v>-0.2214005084354056</v>
      </c>
      <c r="E50" s="179">
        <v>7008</v>
      </c>
      <c r="F50" s="180">
        <v>0.32451332451332449</v>
      </c>
      <c r="G50" s="179">
        <v>4305</v>
      </c>
      <c r="H50" s="180">
        <v>0.13110877561744605</v>
      </c>
      <c r="I50" s="179">
        <v>5609</v>
      </c>
      <c r="J50" s="180">
        <v>-0.2056365953830902</v>
      </c>
      <c r="K50" s="179">
        <v>4026</v>
      </c>
      <c r="L50" s="180">
        <v>0.50223880597014925</v>
      </c>
      <c r="M50" s="179">
        <v>43167</v>
      </c>
      <c r="N50" s="180">
        <v>6.5483536555264843E-2</v>
      </c>
      <c r="O50" s="179">
        <v>2914</v>
      </c>
      <c r="P50" s="180">
        <v>-0.10668301655426116</v>
      </c>
      <c r="Q50" s="179">
        <v>4085</v>
      </c>
      <c r="R50" s="180">
        <v>0.28016295832027582</v>
      </c>
      <c r="S50" s="179">
        <v>37316</v>
      </c>
      <c r="T50" s="180">
        <v>0.27393144885975684</v>
      </c>
      <c r="U50" s="179">
        <v>10738</v>
      </c>
      <c r="V50" s="180">
        <v>0.29046989544525892</v>
      </c>
      <c r="W50" s="179">
        <v>9181</v>
      </c>
      <c r="X50" s="180">
        <v>0.23367374361730708</v>
      </c>
      <c r="Y50" s="179">
        <v>7626</v>
      </c>
      <c r="Z50" s="180">
        <v>0.21066836005715195</v>
      </c>
      <c r="AA50" s="179">
        <v>9771</v>
      </c>
      <c r="AB50" s="180">
        <v>0.35145228215767643</v>
      </c>
      <c r="AC50" s="179">
        <v>1469</v>
      </c>
      <c r="AD50" s="180">
        <v>1.1076040172166426</v>
      </c>
      <c r="AE50" s="179">
        <v>821</v>
      </c>
      <c r="AF50" s="180">
        <v>3.1407035175879505E-2</v>
      </c>
      <c r="AG50" s="179">
        <v>1182</v>
      </c>
      <c r="AH50" s="180">
        <v>0.84687500000000004</v>
      </c>
      <c r="AI50" s="179">
        <v>1435</v>
      </c>
      <c r="AJ50" s="180">
        <v>0.27329192546583858</v>
      </c>
      <c r="AK50" s="179">
        <v>1019</v>
      </c>
      <c r="AL50" s="180">
        <v>-0.15785123966942149</v>
      </c>
      <c r="AM50" s="179">
        <v>182</v>
      </c>
      <c r="AN50" s="180">
        <v>0.36842105263157898</v>
      </c>
      <c r="AO50" s="179">
        <v>164</v>
      </c>
      <c r="AP50" s="180">
        <v>-0.22274881516587675</v>
      </c>
      <c r="AQ50" s="179">
        <v>510</v>
      </c>
      <c r="AR50" s="180">
        <v>-0.38031591737545567</v>
      </c>
      <c r="AS50" s="181">
        <v>115212</v>
      </c>
      <c r="AT50" s="182">
        <v>0.14372505807373881</v>
      </c>
      <c r="AU50" s="181">
        <v>121950</v>
      </c>
      <c r="AV50" s="182">
        <v>0.11483892200241352</v>
      </c>
    </row>
    <row r="51" spans="2:48" customFormat="1" hidden="1" outlineLevel="1" x14ac:dyDescent="0.25">
      <c r="B51" s="79" t="s">
        <v>97</v>
      </c>
      <c r="C51" s="179">
        <v>8213</v>
      </c>
      <c r="D51" s="180">
        <v>-0.18529907747247298</v>
      </c>
      <c r="E51" s="179">
        <v>4999</v>
      </c>
      <c r="F51" s="180">
        <v>6.2399355877615914E-3</v>
      </c>
      <c r="G51" s="179">
        <v>4976</v>
      </c>
      <c r="H51" s="180">
        <v>0.23107372587827801</v>
      </c>
      <c r="I51" s="179">
        <v>7228</v>
      </c>
      <c r="J51" s="180">
        <v>-1.243339253996445E-2</v>
      </c>
      <c r="K51" s="179">
        <v>2249</v>
      </c>
      <c r="L51" s="180">
        <v>0.12393803098450773</v>
      </c>
      <c r="M51" s="179">
        <v>41081</v>
      </c>
      <c r="N51" s="180">
        <v>-4.905092592592597E-2</v>
      </c>
      <c r="O51" s="179">
        <v>3184</v>
      </c>
      <c r="P51" s="180">
        <v>2.4453024453024552E-2</v>
      </c>
      <c r="Q51" s="179">
        <v>4766</v>
      </c>
      <c r="R51" s="180">
        <v>0.5173511620503024</v>
      </c>
      <c r="S51" s="179">
        <v>33602</v>
      </c>
      <c r="T51" s="180">
        <v>3.7226818125694505E-2</v>
      </c>
      <c r="U51" s="179">
        <v>9359</v>
      </c>
      <c r="V51" s="180">
        <v>8.2956259426847367E-3</v>
      </c>
      <c r="W51" s="179">
        <v>7368</v>
      </c>
      <c r="X51" s="180">
        <v>-0.15784661104126185</v>
      </c>
      <c r="Y51" s="179">
        <v>5156</v>
      </c>
      <c r="Z51" s="180">
        <v>-0.14959590961570179</v>
      </c>
      <c r="AA51" s="179">
        <v>11719</v>
      </c>
      <c r="AB51" s="180">
        <v>0.41158756926041917</v>
      </c>
      <c r="AC51" s="179">
        <v>798</v>
      </c>
      <c r="AD51" s="180">
        <v>0.26265822784810133</v>
      </c>
      <c r="AE51" s="179">
        <v>1139</v>
      </c>
      <c r="AF51" s="180">
        <v>0.27120535714285721</v>
      </c>
      <c r="AG51" s="179">
        <v>1896</v>
      </c>
      <c r="AH51" s="180">
        <v>0.2828146143437078</v>
      </c>
      <c r="AI51" s="179">
        <v>1284</v>
      </c>
      <c r="AJ51" s="180">
        <v>-0.15470704410796576</v>
      </c>
      <c r="AK51" s="179">
        <v>1433</v>
      </c>
      <c r="AL51" s="180">
        <v>-0.11214374225526647</v>
      </c>
      <c r="AM51" s="179">
        <v>140</v>
      </c>
      <c r="AN51" s="180">
        <v>-0.30693069306930698</v>
      </c>
      <c r="AO51" s="179">
        <v>231</v>
      </c>
      <c r="AP51" s="180">
        <v>-8.333333333333337E-2</v>
      </c>
      <c r="AQ51" s="179">
        <v>671</v>
      </c>
      <c r="AR51" s="180">
        <v>0.25655430711610494</v>
      </c>
      <c r="AS51" s="181">
        <v>109677</v>
      </c>
      <c r="AT51" s="182">
        <v>2.2133790609681014E-2</v>
      </c>
      <c r="AU51" s="181">
        <v>117890</v>
      </c>
      <c r="AV51" s="182">
        <v>4.3191944319023179E-3</v>
      </c>
    </row>
    <row r="52" spans="2:48" customFormat="1" collapsed="1" x14ac:dyDescent="0.25">
      <c r="B52" s="190">
        <v>2011</v>
      </c>
      <c r="C52" s="191">
        <v>191820</v>
      </c>
      <c r="D52" s="192">
        <v>-0.18575776484521245</v>
      </c>
      <c r="E52" s="191">
        <v>70831</v>
      </c>
      <c r="F52" s="192">
        <v>6.1170372145981977E-2</v>
      </c>
      <c r="G52" s="191">
        <v>55373</v>
      </c>
      <c r="H52" s="192">
        <v>0.11367430260855582</v>
      </c>
      <c r="I52" s="191">
        <v>83848</v>
      </c>
      <c r="J52" s="192">
        <v>-3.541463646519194E-3</v>
      </c>
      <c r="K52" s="191">
        <v>41785</v>
      </c>
      <c r="L52" s="192">
        <v>0.44594781645788628</v>
      </c>
      <c r="M52" s="191">
        <v>637257</v>
      </c>
      <c r="N52" s="192">
        <v>6.1937479273907803E-2</v>
      </c>
      <c r="O52" s="191">
        <v>41664</v>
      </c>
      <c r="P52" s="192">
        <v>0.14868627829395376</v>
      </c>
      <c r="Q52" s="191">
        <v>44583</v>
      </c>
      <c r="R52" s="192">
        <v>0.39881400602409633</v>
      </c>
      <c r="S52" s="191">
        <v>226707</v>
      </c>
      <c r="T52" s="192">
        <v>0.15947239753280895</v>
      </c>
      <c r="U52" s="191">
        <v>77555</v>
      </c>
      <c r="V52" s="192">
        <v>0.29521694111359764</v>
      </c>
      <c r="W52" s="191">
        <v>53209</v>
      </c>
      <c r="X52" s="192">
        <v>0.10063296375972208</v>
      </c>
      <c r="Y52" s="191">
        <v>41618</v>
      </c>
      <c r="Z52" s="192">
        <v>0.13030961434003263</v>
      </c>
      <c r="AA52" s="191">
        <v>54325</v>
      </c>
      <c r="AB52" s="192">
        <v>7.6083511607638155E-2</v>
      </c>
      <c r="AC52" s="191">
        <v>12129</v>
      </c>
      <c r="AD52" s="192">
        <v>0.21960784313725501</v>
      </c>
      <c r="AE52" s="191">
        <v>11099</v>
      </c>
      <c r="AF52" s="192">
        <v>0.19963251188932118</v>
      </c>
      <c r="AG52" s="191">
        <v>28241</v>
      </c>
      <c r="AH52" s="192">
        <v>0.52062244238638811</v>
      </c>
      <c r="AI52" s="191">
        <v>19362</v>
      </c>
      <c r="AJ52" s="192">
        <v>-3.0397115529070096E-2</v>
      </c>
      <c r="AK52" s="191">
        <v>24095</v>
      </c>
      <c r="AL52" s="192">
        <v>4.8383587869294642E-2</v>
      </c>
      <c r="AM52" s="191">
        <v>2556</v>
      </c>
      <c r="AN52" s="192">
        <v>9.877518767285709E-3</v>
      </c>
      <c r="AO52" s="191">
        <v>4040</v>
      </c>
      <c r="AP52" s="192">
        <v>0.15034168564920281</v>
      </c>
      <c r="AQ52" s="191">
        <v>20370</v>
      </c>
      <c r="AR52" s="192">
        <v>0.20732574679943094</v>
      </c>
      <c r="AS52" s="181">
        <v>1323940</v>
      </c>
      <c r="AT52" s="193">
        <v>0.10613439473576469</v>
      </c>
      <c r="AU52" s="181">
        <v>1515760</v>
      </c>
      <c r="AV52" s="193">
        <v>5.8131027973707283E-2</v>
      </c>
    </row>
    <row r="53" spans="2:48" customFormat="1" hidden="1" outlineLevel="1" x14ac:dyDescent="0.25">
      <c r="B53" s="79" t="s">
        <v>86</v>
      </c>
      <c r="C53" s="179">
        <v>11513</v>
      </c>
      <c r="D53" s="180">
        <v>-0.12488598358163572</v>
      </c>
      <c r="E53" s="179">
        <v>5142</v>
      </c>
      <c r="F53" s="180">
        <v>-5.4158607350096588E-3</v>
      </c>
      <c r="G53" s="179">
        <v>4992</v>
      </c>
      <c r="H53" s="180">
        <v>0.23840238154304139</v>
      </c>
      <c r="I53" s="179">
        <v>7634</v>
      </c>
      <c r="J53" s="180">
        <v>0.18209972127593677</v>
      </c>
      <c r="K53" s="179">
        <v>2128</v>
      </c>
      <c r="L53" s="180">
        <v>0.55102040816326525</v>
      </c>
      <c r="M53" s="179">
        <v>44452</v>
      </c>
      <c r="N53" s="180">
        <v>9.0498736599367025E-2</v>
      </c>
      <c r="O53" s="179">
        <v>1739</v>
      </c>
      <c r="P53" s="180">
        <v>-0.16152362584378011</v>
      </c>
      <c r="Q53" s="179">
        <v>2633</v>
      </c>
      <c r="R53" s="180">
        <v>9.8456403838131035E-2</v>
      </c>
      <c r="S53" s="179">
        <v>30355</v>
      </c>
      <c r="T53" s="180">
        <v>7.0534297302063065E-2</v>
      </c>
      <c r="U53" s="179">
        <v>8516</v>
      </c>
      <c r="V53" s="180">
        <v>-1.8752930145334856E-3</v>
      </c>
      <c r="W53" s="179">
        <v>6203</v>
      </c>
      <c r="X53" s="180">
        <v>-4.8765526759699473E-2</v>
      </c>
      <c r="Y53" s="179">
        <v>5858</v>
      </c>
      <c r="Z53" s="180">
        <v>5.2461372619475366E-2</v>
      </c>
      <c r="AA53" s="179">
        <v>9778</v>
      </c>
      <c r="AB53" s="180">
        <v>0.26396070320579113</v>
      </c>
      <c r="AC53" s="179">
        <v>708</v>
      </c>
      <c r="AD53" s="180">
        <v>0.20613287904599664</v>
      </c>
      <c r="AE53" s="179">
        <v>980</v>
      </c>
      <c r="AF53" s="180">
        <v>0.14219114219114215</v>
      </c>
      <c r="AG53" s="179">
        <v>1365</v>
      </c>
      <c r="AH53" s="180">
        <v>0.51162790697674421</v>
      </c>
      <c r="AI53" s="179">
        <v>1021</v>
      </c>
      <c r="AJ53" s="180">
        <v>-0.37477036129822416</v>
      </c>
      <c r="AK53" s="179">
        <v>1517</v>
      </c>
      <c r="AL53" s="180">
        <v>0.16962220508866621</v>
      </c>
      <c r="AM53" s="179">
        <v>237</v>
      </c>
      <c r="AN53" s="180">
        <v>-0.2639751552795031</v>
      </c>
      <c r="AO53" s="179">
        <v>264</v>
      </c>
      <c r="AP53" s="180">
        <v>-0.10508474576271187</v>
      </c>
      <c r="AQ53" s="179">
        <v>832</v>
      </c>
      <c r="AR53" s="180">
        <v>-7.2463768115942018E-2</v>
      </c>
      <c r="AS53" s="181">
        <v>105999</v>
      </c>
      <c r="AT53" s="182">
        <v>8.8151357122325802E-2</v>
      </c>
      <c r="AU53" s="181">
        <v>117512</v>
      </c>
      <c r="AV53" s="182">
        <v>6.2802980970986244E-2</v>
      </c>
    </row>
    <row r="54" spans="2:48" customFormat="1" hidden="1" outlineLevel="1" x14ac:dyDescent="0.25">
      <c r="B54" s="79" t="s">
        <v>87</v>
      </c>
      <c r="C54" s="179">
        <v>8699</v>
      </c>
      <c r="D54" s="180">
        <v>-7.309536494405966E-2</v>
      </c>
      <c r="E54" s="179">
        <v>5304</v>
      </c>
      <c r="F54" s="180">
        <v>0.2415730337078652</v>
      </c>
      <c r="G54" s="179">
        <v>4455</v>
      </c>
      <c r="H54" s="180">
        <v>0.10299579103738554</v>
      </c>
      <c r="I54" s="179">
        <v>8578</v>
      </c>
      <c r="J54" s="180">
        <v>0.2222855514391564</v>
      </c>
      <c r="K54" s="179">
        <v>1708</v>
      </c>
      <c r="L54" s="180">
        <v>0.43771043771043772</v>
      </c>
      <c r="M54" s="179">
        <v>44928</v>
      </c>
      <c r="N54" s="180">
        <v>0.13185871920189451</v>
      </c>
      <c r="O54" s="179">
        <v>2291</v>
      </c>
      <c r="P54" s="180">
        <v>0.13980099502487553</v>
      </c>
      <c r="Q54" s="179">
        <v>2148</v>
      </c>
      <c r="R54" s="180">
        <v>9.3129770992366412E-2</v>
      </c>
      <c r="S54" s="179">
        <v>32641</v>
      </c>
      <c r="T54" s="180">
        <v>6.7571545380212594E-2</v>
      </c>
      <c r="U54" s="179">
        <v>11702</v>
      </c>
      <c r="V54" s="180">
        <v>0.24145979206450252</v>
      </c>
      <c r="W54" s="179">
        <v>7974</v>
      </c>
      <c r="X54" s="180">
        <v>2.270103886110042E-2</v>
      </c>
      <c r="Y54" s="179">
        <v>4487</v>
      </c>
      <c r="Z54" s="180">
        <v>-0.16412071535022354</v>
      </c>
      <c r="AA54" s="179">
        <v>8478</v>
      </c>
      <c r="AB54" s="180">
        <v>6.1873747494989972E-2</v>
      </c>
      <c r="AC54" s="179">
        <v>725</v>
      </c>
      <c r="AD54" s="180">
        <v>0.14896988906497621</v>
      </c>
      <c r="AE54" s="179">
        <v>1155</v>
      </c>
      <c r="AF54" s="180">
        <v>0.4206642066420665</v>
      </c>
      <c r="AG54" s="179">
        <v>1297</v>
      </c>
      <c r="AH54" s="180">
        <v>0.45566778900112226</v>
      </c>
      <c r="AI54" s="179">
        <v>1018</v>
      </c>
      <c r="AJ54" s="180">
        <v>-0.26017441860465118</v>
      </c>
      <c r="AK54" s="179">
        <v>1247</v>
      </c>
      <c r="AL54" s="180">
        <v>3.9166666666666572E-2</v>
      </c>
      <c r="AM54" s="179">
        <v>114</v>
      </c>
      <c r="AN54" s="180">
        <v>-0.55118110236220474</v>
      </c>
      <c r="AO54" s="179">
        <v>102</v>
      </c>
      <c r="AP54" s="180">
        <v>-0.49</v>
      </c>
      <c r="AQ54" s="179">
        <v>4152</v>
      </c>
      <c r="AR54" s="180">
        <v>5.4372093023255816</v>
      </c>
      <c r="AS54" s="181">
        <v>111863</v>
      </c>
      <c r="AT54" s="182">
        <v>0.1559558132085026</v>
      </c>
      <c r="AU54" s="181">
        <v>120562</v>
      </c>
      <c r="AV54" s="182">
        <v>0.13570594219827425</v>
      </c>
    </row>
    <row r="55" spans="2:48" customFormat="1" hidden="1" outlineLevel="1" x14ac:dyDescent="0.25">
      <c r="B55" s="79" t="s">
        <v>88</v>
      </c>
      <c r="C55" s="179">
        <v>13757</v>
      </c>
      <c r="D55" s="180">
        <v>-0.19526177244808418</v>
      </c>
      <c r="E55" s="179">
        <v>7002</v>
      </c>
      <c r="F55" s="180">
        <v>0.10511363636363646</v>
      </c>
      <c r="G55" s="179">
        <v>4129</v>
      </c>
      <c r="H55" s="180">
        <v>0.12814207650273235</v>
      </c>
      <c r="I55" s="179">
        <v>7263</v>
      </c>
      <c r="J55" s="180">
        <v>2.642736009044655E-2</v>
      </c>
      <c r="K55" s="179">
        <v>2621</v>
      </c>
      <c r="L55" s="180">
        <v>0.34548254620123209</v>
      </c>
      <c r="M55" s="179">
        <v>65642</v>
      </c>
      <c r="N55" s="180">
        <v>0.10900489947626291</v>
      </c>
      <c r="O55" s="179">
        <v>3627</v>
      </c>
      <c r="P55" s="180">
        <v>0.25112107623318392</v>
      </c>
      <c r="Q55" s="179">
        <v>1370</v>
      </c>
      <c r="R55" s="180">
        <v>-9.9868593955321994E-2</v>
      </c>
      <c r="S55" s="179">
        <v>19858</v>
      </c>
      <c r="T55" s="180">
        <v>0.43223945185719437</v>
      </c>
      <c r="U55" s="179">
        <v>5999</v>
      </c>
      <c r="V55" s="180">
        <v>0.97921478060046185</v>
      </c>
      <c r="W55" s="179">
        <v>5171</v>
      </c>
      <c r="X55" s="180">
        <v>0.48293662173788365</v>
      </c>
      <c r="Y55" s="179">
        <v>3137</v>
      </c>
      <c r="Z55" s="180">
        <v>-0.1459297576912606</v>
      </c>
      <c r="AA55" s="179">
        <v>5551</v>
      </c>
      <c r="AB55" s="180">
        <v>0.51088731627653794</v>
      </c>
      <c r="AC55" s="179">
        <v>1254</v>
      </c>
      <c r="AD55" s="180">
        <v>8.759757155247172E-2</v>
      </c>
      <c r="AE55" s="179">
        <v>901</v>
      </c>
      <c r="AF55" s="180">
        <v>0.20615796519410967</v>
      </c>
      <c r="AG55" s="179">
        <v>1777</v>
      </c>
      <c r="AH55" s="180">
        <v>7.696969696969691E-2</v>
      </c>
      <c r="AI55" s="179">
        <v>1954</v>
      </c>
      <c r="AJ55" s="180">
        <v>0.30266666666666664</v>
      </c>
      <c r="AK55" s="179">
        <v>2310</v>
      </c>
      <c r="AL55" s="180">
        <v>0.69479090242112984</v>
      </c>
      <c r="AM55" s="179">
        <v>174</v>
      </c>
      <c r="AN55" s="180">
        <v>-0.23008849557522126</v>
      </c>
      <c r="AO55" s="179">
        <v>289</v>
      </c>
      <c r="AP55" s="180">
        <v>0.85256410256410264</v>
      </c>
      <c r="AQ55" s="179">
        <v>658</v>
      </c>
      <c r="AR55" s="180">
        <v>-0.4395229982964225</v>
      </c>
      <c r="AS55" s="181">
        <v>120829</v>
      </c>
      <c r="AT55" s="182">
        <v>0.15664576652467344</v>
      </c>
      <c r="AU55" s="181">
        <v>134586</v>
      </c>
      <c r="AV55" s="182">
        <v>0.10715695952615989</v>
      </c>
    </row>
    <row r="56" spans="2:48" customFormat="1" hidden="1" outlineLevel="1" x14ac:dyDescent="0.25">
      <c r="B56" s="79" t="s">
        <v>89</v>
      </c>
      <c r="C56" s="179">
        <v>19976</v>
      </c>
      <c r="D56" s="180">
        <v>-0.1956836849734257</v>
      </c>
      <c r="E56" s="179">
        <v>4716</v>
      </c>
      <c r="F56" s="180">
        <v>1.8574514038876888E-2</v>
      </c>
      <c r="G56" s="179">
        <v>4284</v>
      </c>
      <c r="H56" s="180">
        <v>0.13243457573354478</v>
      </c>
      <c r="I56" s="179">
        <v>7079</v>
      </c>
      <c r="J56" s="180">
        <v>0.23672257162823196</v>
      </c>
      <c r="K56" s="179">
        <v>1873</v>
      </c>
      <c r="L56" s="180">
        <v>0.45193798449612399</v>
      </c>
      <c r="M56" s="179">
        <v>49247</v>
      </c>
      <c r="N56" s="180">
        <v>-1.7378985593998197E-2</v>
      </c>
      <c r="O56" s="179">
        <v>2863</v>
      </c>
      <c r="P56" s="180">
        <v>0.2266495287060839</v>
      </c>
      <c r="Q56" s="179">
        <v>2222</v>
      </c>
      <c r="R56" s="180">
        <v>0.28811594202898561</v>
      </c>
      <c r="S56" s="179">
        <v>1408</v>
      </c>
      <c r="T56" s="180">
        <v>-0.4186622625928984</v>
      </c>
      <c r="U56" s="179">
        <v>316</v>
      </c>
      <c r="V56" s="180">
        <v>-0.31453362255965289</v>
      </c>
      <c r="W56" s="179">
        <v>617</v>
      </c>
      <c r="X56" s="180">
        <v>-0.16508795669824083</v>
      </c>
      <c r="Y56" s="179">
        <v>408</v>
      </c>
      <c r="Z56" s="180">
        <v>-0.57588357588357586</v>
      </c>
      <c r="AA56" s="179">
        <v>67</v>
      </c>
      <c r="AB56" s="180">
        <v>-0.74230769230769234</v>
      </c>
      <c r="AC56" s="179">
        <v>804</v>
      </c>
      <c r="AD56" s="180">
        <v>-0.1026785714285714</v>
      </c>
      <c r="AE56" s="179">
        <v>663</v>
      </c>
      <c r="AF56" s="180">
        <v>0.16725352112676051</v>
      </c>
      <c r="AG56" s="179">
        <v>1750</v>
      </c>
      <c r="AH56" s="180">
        <v>0.36825645035183729</v>
      </c>
      <c r="AI56" s="179">
        <v>2037</v>
      </c>
      <c r="AJ56" s="180">
        <v>0.1919251023990638</v>
      </c>
      <c r="AK56" s="179">
        <v>1865</v>
      </c>
      <c r="AL56" s="180">
        <v>7.6789838337182559E-2</v>
      </c>
      <c r="AM56" s="179">
        <v>156</v>
      </c>
      <c r="AN56" s="180">
        <v>-0.59375</v>
      </c>
      <c r="AO56" s="179">
        <v>359</v>
      </c>
      <c r="AP56" s="180">
        <v>0.48347107438016534</v>
      </c>
      <c r="AQ56" s="179">
        <v>1717</v>
      </c>
      <c r="AR56" s="180">
        <v>0.26064610866372973</v>
      </c>
      <c r="AS56" s="181">
        <v>83043</v>
      </c>
      <c r="AT56" s="182">
        <v>3.547470011720999E-2</v>
      </c>
      <c r="AU56" s="181">
        <v>103019</v>
      </c>
      <c r="AV56" s="182">
        <v>-1.918426414303942E-2</v>
      </c>
    </row>
    <row r="57" spans="2:48" customFormat="1" hidden="1" outlineLevel="1" x14ac:dyDescent="0.25">
      <c r="B57" s="79" t="s">
        <v>90</v>
      </c>
      <c r="C57" s="179">
        <v>43450</v>
      </c>
      <c r="D57" s="180">
        <v>2.9928402053558401E-4</v>
      </c>
      <c r="E57" s="179">
        <v>6883</v>
      </c>
      <c r="F57" s="180">
        <v>-0.12939539590184668</v>
      </c>
      <c r="G57" s="179">
        <v>3898</v>
      </c>
      <c r="H57" s="180">
        <v>5.4653679653679621E-2</v>
      </c>
      <c r="I57" s="179">
        <v>6071</v>
      </c>
      <c r="J57" s="180">
        <v>8.488205861329523E-2</v>
      </c>
      <c r="K57" s="179">
        <v>2693</v>
      </c>
      <c r="L57" s="180">
        <v>-1.1017260374586835E-2</v>
      </c>
      <c r="M57" s="179">
        <v>53264</v>
      </c>
      <c r="N57" s="180">
        <v>5.632238616531815E-2</v>
      </c>
      <c r="O57" s="179">
        <v>2502</v>
      </c>
      <c r="P57" s="180">
        <v>-4.4673539518900296E-2</v>
      </c>
      <c r="Q57" s="179">
        <v>6420</v>
      </c>
      <c r="R57" s="180">
        <v>4.4411908247925735E-2</v>
      </c>
      <c r="S57" s="179">
        <v>1320</v>
      </c>
      <c r="T57" s="180">
        <v>-0.13043478260869568</v>
      </c>
      <c r="U57" s="179">
        <v>213</v>
      </c>
      <c r="V57" s="180">
        <v>-0.30163934426229511</v>
      </c>
      <c r="W57" s="179">
        <v>591</v>
      </c>
      <c r="X57" s="180">
        <v>0.14534883720930236</v>
      </c>
      <c r="Y57" s="179">
        <v>500</v>
      </c>
      <c r="Z57" s="180">
        <v>-0.27536231884057971</v>
      </c>
      <c r="AA57" s="179">
        <v>16</v>
      </c>
      <c r="AB57" s="180">
        <v>1.2857142857142856</v>
      </c>
      <c r="AC57" s="179">
        <v>712</v>
      </c>
      <c r="AD57" s="180">
        <v>-8.3655083655083673E-2</v>
      </c>
      <c r="AE57" s="179">
        <v>684</v>
      </c>
      <c r="AF57" s="180">
        <v>-7.2568940493469292E-3</v>
      </c>
      <c r="AG57" s="179">
        <v>2244</v>
      </c>
      <c r="AH57" s="180">
        <v>0.39378881987577641</v>
      </c>
      <c r="AI57" s="179">
        <v>2099</v>
      </c>
      <c r="AJ57" s="180">
        <v>0.33016476552598228</v>
      </c>
      <c r="AK57" s="179">
        <v>3457</v>
      </c>
      <c r="AL57" s="180">
        <v>-1.6220830961866772E-2</v>
      </c>
      <c r="AM57" s="179">
        <v>131</v>
      </c>
      <c r="AN57" s="180">
        <v>-0.45416666666666672</v>
      </c>
      <c r="AO57" s="179">
        <v>540</v>
      </c>
      <c r="AP57" s="180">
        <v>-9.1743119266054496E-3</v>
      </c>
      <c r="AQ57" s="179">
        <v>2012</v>
      </c>
      <c r="AR57" s="180">
        <v>0.27261227071473759</v>
      </c>
      <c r="AS57" s="181">
        <v>94930</v>
      </c>
      <c r="AT57" s="182">
        <v>4.1321588802474718E-2</v>
      </c>
      <c r="AU57" s="181">
        <v>138380</v>
      </c>
      <c r="AV57" s="182">
        <v>2.8083209509658147E-2</v>
      </c>
    </row>
    <row r="58" spans="2:48" customFormat="1" hidden="1" outlineLevel="1" x14ac:dyDescent="0.25">
      <c r="B58" s="79" t="s">
        <v>91</v>
      </c>
      <c r="C58" s="179">
        <v>35576</v>
      </c>
      <c r="D58" s="180">
        <v>7.3312013515959729E-2</v>
      </c>
      <c r="E58" s="179">
        <v>7572</v>
      </c>
      <c r="F58" s="180">
        <v>-6.7946824224519919E-2</v>
      </c>
      <c r="G58" s="179">
        <v>4948</v>
      </c>
      <c r="H58" s="180">
        <v>0.1024955436720143</v>
      </c>
      <c r="I58" s="179">
        <v>6575</v>
      </c>
      <c r="J58" s="180">
        <v>0.17076210826210825</v>
      </c>
      <c r="K58" s="179">
        <v>3223</v>
      </c>
      <c r="L58" s="180">
        <v>0.4914391485423415</v>
      </c>
      <c r="M58" s="179">
        <v>58213</v>
      </c>
      <c r="N58" s="180">
        <v>4.4067006241480744E-2</v>
      </c>
      <c r="O58" s="179">
        <v>3783</v>
      </c>
      <c r="P58" s="180">
        <v>0.15054744525547448</v>
      </c>
      <c r="Q58" s="179">
        <v>2976</v>
      </c>
      <c r="R58" s="180">
        <v>0.21419828641370864</v>
      </c>
      <c r="S58" s="179">
        <v>2171</v>
      </c>
      <c r="T58" s="180">
        <v>-5.4854157596865516E-2</v>
      </c>
      <c r="U58" s="179">
        <v>481</v>
      </c>
      <c r="V58" s="180">
        <v>-0.16925734024179617</v>
      </c>
      <c r="W58" s="179">
        <v>933</v>
      </c>
      <c r="X58" s="180">
        <v>0.11736526946107784</v>
      </c>
      <c r="Y58" s="179">
        <v>616</v>
      </c>
      <c r="Z58" s="180">
        <v>-0.23950617283950615</v>
      </c>
      <c r="AA58" s="179">
        <v>141</v>
      </c>
      <c r="AB58" s="180">
        <v>0.93150684931506844</v>
      </c>
      <c r="AC58" s="179">
        <v>1297</v>
      </c>
      <c r="AD58" s="180">
        <v>-4.2804428044280418E-2</v>
      </c>
      <c r="AE58" s="179">
        <v>836</v>
      </c>
      <c r="AF58" s="180">
        <v>-1.0650887573964485E-2</v>
      </c>
      <c r="AG58" s="179">
        <v>2594</v>
      </c>
      <c r="AH58" s="180">
        <v>0.65539246968730058</v>
      </c>
      <c r="AI58" s="179">
        <v>2920</v>
      </c>
      <c r="AJ58" s="180">
        <v>0.67431192660550465</v>
      </c>
      <c r="AK58" s="179">
        <v>2501</v>
      </c>
      <c r="AL58" s="180">
        <v>-0.18026876433956085</v>
      </c>
      <c r="AM58" s="179">
        <v>251</v>
      </c>
      <c r="AN58" s="180">
        <v>-0.49496981891348091</v>
      </c>
      <c r="AO58" s="179">
        <v>382</v>
      </c>
      <c r="AP58" s="180">
        <v>3.8043478260869623E-2</v>
      </c>
      <c r="AQ58" s="179">
        <v>788</v>
      </c>
      <c r="AR58" s="180">
        <v>-0.57289972899728991</v>
      </c>
      <c r="AS58" s="181">
        <v>101030</v>
      </c>
      <c r="AT58" s="182">
        <v>5.8426660241165829E-2</v>
      </c>
      <c r="AU58" s="181">
        <v>136606</v>
      </c>
      <c r="AV58" s="182">
        <v>6.2263314644748435E-2</v>
      </c>
    </row>
    <row r="59" spans="2:48" customFormat="1" hidden="1" outlineLevel="1" x14ac:dyDescent="0.25">
      <c r="B59" s="79" t="s">
        <v>92</v>
      </c>
      <c r="C59" s="179">
        <v>23014</v>
      </c>
      <c r="D59" s="180">
        <v>0.13419742743088059</v>
      </c>
      <c r="E59" s="179">
        <v>3812</v>
      </c>
      <c r="F59" s="180">
        <v>-0.28291948833709557</v>
      </c>
      <c r="G59" s="179">
        <v>4010</v>
      </c>
      <c r="H59" s="180">
        <v>8.8195386702849321E-2</v>
      </c>
      <c r="I59" s="179">
        <v>6045</v>
      </c>
      <c r="J59" s="180">
        <v>6.5010570824524327E-2</v>
      </c>
      <c r="K59" s="179">
        <v>2056</v>
      </c>
      <c r="L59" s="180">
        <v>0.56468797564687967</v>
      </c>
      <c r="M59" s="179">
        <v>52067</v>
      </c>
      <c r="N59" s="180">
        <v>5.9995928338762106E-2</v>
      </c>
      <c r="O59" s="179">
        <v>3610</v>
      </c>
      <c r="P59" s="180">
        <v>0.1701782820097244</v>
      </c>
      <c r="Q59" s="179">
        <v>1923</v>
      </c>
      <c r="R59" s="180">
        <v>7.0712694877505644E-2</v>
      </c>
      <c r="S59" s="179">
        <v>1532</v>
      </c>
      <c r="T59" s="180">
        <v>-0.17590102205486824</v>
      </c>
      <c r="U59" s="179">
        <v>293</v>
      </c>
      <c r="V59" s="180">
        <v>-0.16761363636363635</v>
      </c>
      <c r="W59" s="179">
        <v>363</v>
      </c>
      <c r="X59" s="180">
        <v>-0.22103004291845496</v>
      </c>
      <c r="Y59" s="179">
        <v>656</v>
      </c>
      <c r="Z59" s="180">
        <v>-0.3420260782347041</v>
      </c>
      <c r="AA59" s="179">
        <v>220</v>
      </c>
      <c r="AB59" s="180">
        <v>4</v>
      </c>
      <c r="AC59" s="179">
        <v>681</v>
      </c>
      <c r="AD59" s="180">
        <v>-4.0845070422535157E-2</v>
      </c>
      <c r="AE59" s="179">
        <v>526</v>
      </c>
      <c r="AF59" s="180">
        <v>-8.9965397923875479E-2</v>
      </c>
      <c r="AG59" s="179">
        <v>1682</v>
      </c>
      <c r="AH59" s="180">
        <v>0.16562716562716573</v>
      </c>
      <c r="AI59" s="179">
        <v>2168</v>
      </c>
      <c r="AJ59" s="180">
        <v>0.32518337408312958</v>
      </c>
      <c r="AK59" s="179">
        <v>1915</v>
      </c>
      <c r="AL59" s="180">
        <v>-0.16265850459116749</v>
      </c>
      <c r="AM59" s="179">
        <v>270</v>
      </c>
      <c r="AN59" s="180">
        <v>-0.31297709923664119</v>
      </c>
      <c r="AO59" s="179">
        <v>264</v>
      </c>
      <c r="AP59" s="180">
        <v>-3.6496350364963459E-2</v>
      </c>
      <c r="AQ59" s="179">
        <v>1816</v>
      </c>
      <c r="AR59" s="180">
        <v>6.6353493834409916E-2</v>
      </c>
      <c r="AS59" s="181">
        <v>84377</v>
      </c>
      <c r="AT59" s="182">
        <v>4.3301391035548642E-2</v>
      </c>
      <c r="AU59" s="181">
        <v>107391</v>
      </c>
      <c r="AV59" s="182">
        <v>6.1532530692129717E-2</v>
      </c>
    </row>
    <row r="60" spans="2:48" customFormat="1" hidden="1" outlineLevel="1" x14ac:dyDescent="0.25">
      <c r="B60" s="79" t="s">
        <v>93</v>
      </c>
      <c r="C60" s="179">
        <v>22652</v>
      </c>
      <c r="D60" s="180">
        <v>1.5465997220603489E-2</v>
      </c>
      <c r="E60" s="179">
        <v>5945</v>
      </c>
      <c r="F60" s="180">
        <v>0.12403100775193798</v>
      </c>
      <c r="G60" s="179">
        <v>3666</v>
      </c>
      <c r="H60" s="180">
        <v>-3.0158730158730163E-2</v>
      </c>
      <c r="I60" s="179">
        <v>6155</v>
      </c>
      <c r="J60" s="180">
        <v>3.7417832462497858E-2</v>
      </c>
      <c r="K60" s="179">
        <v>2125</v>
      </c>
      <c r="L60" s="180">
        <v>0.331453634085213</v>
      </c>
      <c r="M60" s="179">
        <v>46169</v>
      </c>
      <c r="N60" s="180">
        <v>-1.0734947503749703E-2</v>
      </c>
      <c r="O60" s="179">
        <v>3192</v>
      </c>
      <c r="P60" s="180">
        <v>-0.32856541859486743</v>
      </c>
      <c r="Q60" s="179">
        <v>1814</v>
      </c>
      <c r="R60" s="180">
        <v>0.14159848961611066</v>
      </c>
      <c r="S60" s="179">
        <v>1549</v>
      </c>
      <c r="T60" s="180">
        <v>2.1094264996704082E-2</v>
      </c>
      <c r="U60" s="179">
        <v>141</v>
      </c>
      <c r="V60" s="180">
        <v>0.11904761904761907</v>
      </c>
      <c r="W60" s="179">
        <v>319</v>
      </c>
      <c r="X60" s="180">
        <v>5.134615384615385</v>
      </c>
      <c r="Y60" s="179">
        <v>995</v>
      </c>
      <c r="Z60" s="180">
        <v>2.789256198347112E-2</v>
      </c>
      <c r="AA60" s="179">
        <v>94</v>
      </c>
      <c r="AB60" s="180">
        <v>-0.74663072776280326</v>
      </c>
      <c r="AC60" s="179">
        <v>876</v>
      </c>
      <c r="AD60" s="180">
        <v>0.23554301833568414</v>
      </c>
      <c r="AE60" s="179">
        <v>354</v>
      </c>
      <c r="AF60" s="180">
        <v>-0.30451866404715122</v>
      </c>
      <c r="AG60" s="179">
        <v>1437</v>
      </c>
      <c r="AH60" s="180">
        <v>-0.1390053924505692</v>
      </c>
      <c r="AI60" s="179">
        <v>1313</v>
      </c>
      <c r="AJ60" s="180">
        <v>0.10708263069139967</v>
      </c>
      <c r="AK60" s="179">
        <v>2577</v>
      </c>
      <c r="AL60" s="180">
        <v>0.9686783804430863</v>
      </c>
      <c r="AM60" s="179">
        <v>201</v>
      </c>
      <c r="AN60" s="180">
        <v>-0.48984771573604058</v>
      </c>
      <c r="AO60" s="179">
        <v>305</v>
      </c>
      <c r="AP60" s="180">
        <v>0.14232209737827706</v>
      </c>
      <c r="AQ60" s="179">
        <v>1346</v>
      </c>
      <c r="AR60" s="180">
        <v>0.2942307692307693</v>
      </c>
      <c r="AS60" s="181">
        <v>79024</v>
      </c>
      <c r="AT60" s="182">
        <v>1.0394957231079971E-2</v>
      </c>
      <c r="AU60" s="181">
        <v>101676</v>
      </c>
      <c r="AV60" s="182">
        <v>1.1520324717960939E-2</v>
      </c>
    </row>
    <row r="61" spans="2:48" customFormat="1" hidden="1" outlineLevel="1" x14ac:dyDescent="0.25">
      <c r="B61" s="79" t="s">
        <v>94</v>
      </c>
      <c r="C61" s="179">
        <v>24632</v>
      </c>
      <c r="D61" s="180">
        <v>-3.6404821616373706E-3</v>
      </c>
      <c r="E61" s="179">
        <v>5632</v>
      </c>
      <c r="F61" s="180">
        <v>-4.1687936021779781E-2</v>
      </c>
      <c r="G61" s="179">
        <v>4632</v>
      </c>
      <c r="H61" s="180">
        <v>0.10654562828475878</v>
      </c>
      <c r="I61" s="179">
        <v>7532</v>
      </c>
      <c r="J61" s="180">
        <v>-8.7583282858873401E-2</v>
      </c>
      <c r="K61" s="179">
        <v>3770</v>
      </c>
      <c r="L61" s="180">
        <v>0.46010844306738963</v>
      </c>
      <c r="M61" s="179">
        <v>54725</v>
      </c>
      <c r="N61" s="180">
        <v>9.841034081329525E-2</v>
      </c>
      <c r="O61" s="179">
        <v>3102</v>
      </c>
      <c r="P61" s="180">
        <v>-0.11975028376844499</v>
      </c>
      <c r="Q61" s="179">
        <v>1822</v>
      </c>
      <c r="R61" s="180">
        <v>-0.1748188405797102</v>
      </c>
      <c r="S61" s="179">
        <v>12074</v>
      </c>
      <c r="T61" s="180">
        <v>-0.15772584583187998</v>
      </c>
      <c r="U61" s="179">
        <v>5108</v>
      </c>
      <c r="V61" s="180">
        <v>4.2236278310548769E-2</v>
      </c>
      <c r="W61" s="179">
        <v>2299</v>
      </c>
      <c r="X61" s="180">
        <v>-8.8421887390959575E-2</v>
      </c>
      <c r="Y61" s="179">
        <v>1842</v>
      </c>
      <c r="Z61" s="180">
        <v>-0.49270173505921233</v>
      </c>
      <c r="AA61" s="179">
        <v>2825</v>
      </c>
      <c r="AB61" s="180">
        <v>-0.13898201767753737</v>
      </c>
      <c r="AC61" s="179">
        <v>961</v>
      </c>
      <c r="AD61" s="180">
        <v>-6.9699903194578861E-2</v>
      </c>
      <c r="AE61" s="179">
        <v>742</v>
      </c>
      <c r="AF61" s="180">
        <v>-5.7179161372299836E-2</v>
      </c>
      <c r="AG61" s="179">
        <v>1536</v>
      </c>
      <c r="AH61" s="180">
        <v>0.11790393013100431</v>
      </c>
      <c r="AI61" s="179">
        <v>1490</v>
      </c>
      <c r="AJ61" s="180">
        <v>5.0775740479548581E-2</v>
      </c>
      <c r="AK61" s="179">
        <v>1614</v>
      </c>
      <c r="AL61" s="180">
        <v>-0.14057507987220452</v>
      </c>
      <c r="AM61" s="179">
        <v>298</v>
      </c>
      <c r="AN61" s="180">
        <v>-5.3968253968253999E-2</v>
      </c>
      <c r="AO61" s="179">
        <v>259</v>
      </c>
      <c r="AP61" s="180">
        <v>-0.15909090909090906</v>
      </c>
      <c r="AQ61" s="179">
        <v>1146</v>
      </c>
      <c r="AR61" s="180">
        <v>9.2469018112488088E-2</v>
      </c>
      <c r="AS61" s="181">
        <v>101335</v>
      </c>
      <c r="AT61" s="182">
        <v>2.4092732766722857E-2</v>
      </c>
      <c r="AU61" s="181">
        <v>125967</v>
      </c>
      <c r="AV61" s="182">
        <v>1.8548915284662071E-2</v>
      </c>
    </row>
    <row r="62" spans="2:48" customFormat="1" hidden="1" outlineLevel="1" x14ac:dyDescent="0.25">
      <c r="B62" s="79" t="s">
        <v>95</v>
      </c>
      <c r="C62" s="179">
        <v>13577</v>
      </c>
      <c r="D62" s="180">
        <v>0.95352517985611507</v>
      </c>
      <c r="E62" s="179">
        <v>4481</v>
      </c>
      <c r="F62" s="180">
        <v>-0.15404946195959979</v>
      </c>
      <c r="G62" s="179">
        <v>2859</v>
      </c>
      <c r="H62" s="180">
        <v>-0.27399695276790248</v>
      </c>
      <c r="I62" s="179">
        <v>6834</v>
      </c>
      <c r="J62" s="180">
        <v>-9.0497737556561098E-2</v>
      </c>
      <c r="K62" s="179">
        <v>2020</v>
      </c>
      <c r="L62" s="180">
        <v>0.26645768025078365</v>
      </c>
      <c r="M62" s="179">
        <v>47668</v>
      </c>
      <c r="N62" s="180">
        <v>-3.6211811803716243E-2</v>
      </c>
      <c r="O62" s="179">
        <v>3192</v>
      </c>
      <c r="P62" s="180">
        <v>8.9048106448311071E-2</v>
      </c>
      <c r="Q62" s="179">
        <v>2212</v>
      </c>
      <c r="R62" s="180">
        <v>9.6678235002478852E-2</v>
      </c>
      <c r="S62" s="179">
        <v>30930</v>
      </c>
      <c r="T62" s="180">
        <v>-0.21431655955495721</v>
      </c>
      <c r="U62" s="179">
        <v>9506</v>
      </c>
      <c r="V62" s="180">
        <v>-0.20934874823255423</v>
      </c>
      <c r="W62" s="179">
        <v>7683</v>
      </c>
      <c r="X62" s="180">
        <v>-0.10412779850746268</v>
      </c>
      <c r="Y62" s="179">
        <v>5959</v>
      </c>
      <c r="Z62" s="180">
        <v>-0.28005315935725505</v>
      </c>
      <c r="AA62" s="179">
        <v>7782</v>
      </c>
      <c r="AB62" s="180">
        <v>-0.25822133257077495</v>
      </c>
      <c r="AC62" s="179">
        <v>598</v>
      </c>
      <c r="AD62" s="180">
        <v>-0.11011904761904767</v>
      </c>
      <c r="AE62" s="179">
        <v>719</v>
      </c>
      <c r="AF62" s="180">
        <v>0.13586097946287512</v>
      </c>
      <c r="AG62" s="179">
        <v>772</v>
      </c>
      <c r="AH62" s="180">
        <v>-6.3106796116504826E-2</v>
      </c>
      <c r="AI62" s="179">
        <v>1303</v>
      </c>
      <c r="AJ62" s="180">
        <v>-7.5230660042583386E-2</v>
      </c>
      <c r="AK62" s="179">
        <v>1156</v>
      </c>
      <c r="AL62" s="180">
        <v>-0.21944632005401754</v>
      </c>
      <c r="AM62" s="179">
        <v>364</v>
      </c>
      <c r="AN62" s="180">
        <v>0.76699029126213603</v>
      </c>
      <c r="AO62" s="179">
        <v>285</v>
      </c>
      <c r="AP62" s="180">
        <v>0.78125</v>
      </c>
      <c r="AQ62" s="179">
        <v>1048</v>
      </c>
      <c r="AR62" s="180">
        <v>0.40106951871657759</v>
      </c>
      <c r="AS62" s="181">
        <v>106441</v>
      </c>
      <c r="AT62" s="182">
        <v>-9.9872305519615012E-2</v>
      </c>
      <c r="AU62" s="181">
        <v>120018</v>
      </c>
      <c r="AV62" s="182">
        <v>-4.1397432927852029E-2</v>
      </c>
    </row>
    <row r="63" spans="2:48" customFormat="1" hidden="1" outlineLevel="1" x14ac:dyDescent="0.25">
      <c r="B63" s="79" t="s">
        <v>96</v>
      </c>
      <c r="C63" s="179">
        <v>8654</v>
      </c>
      <c r="D63" s="180">
        <v>0.28531115401752571</v>
      </c>
      <c r="E63" s="179">
        <v>5291</v>
      </c>
      <c r="F63" s="180">
        <v>-8.1104550191038571E-2</v>
      </c>
      <c r="G63" s="179">
        <v>3806</v>
      </c>
      <c r="H63" s="180">
        <v>6.2238347753279299E-2</v>
      </c>
      <c r="I63" s="179">
        <v>7061</v>
      </c>
      <c r="J63" s="180">
        <v>5.9097045147742611E-2</v>
      </c>
      <c r="K63" s="179">
        <v>2680</v>
      </c>
      <c r="L63" s="180">
        <v>4.8923679060665304E-2</v>
      </c>
      <c r="M63" s="179">
        <v>40514</v>
      </c>
      <c r="N63" s="180">
        <v>-7.6751287543867619E-2</v>
      </c>
      <c r="O63" s="179">
        <v>3262</v>
      </c>
      <c r="P63" s="180">
        <v>5.6005179669796012E-2</v>
      </c>
      <c r="Q63" s="179">
        <v>3191</v>
      </c>
      <c r="R63" s="180">
        <v>0.15198555956678694</v>
      </c>
      <c r="S63" s="179">
        <v>29292</v>
      </c>
      <c r="T63" s="180">
        <v>-0.12125757484850308</v>
      </c>
      <c r="U63" s="179">
        <v>8321</v>
      </c>
      <c r="V63" s="180">
        <v>-0.27174864344477512</v>
      </c>
      <c r="W63" s="179">
        <v>7442</v>
      </c>
      <c r="X63" s="180">
        <v>-7.3362678404694792E-3</v>
      </c>
      <c r="Y63" s="179">
        <v>6299</v>
      </c>
      <c r="Z63" s="180">
        <v>-4.992458521870291E-2</v>
      </c>
      <c r="AA63" s="179">
        <v>7230</v>
      </c>
      <c r="AB63" s="180">
        <v>-7.0813520113096051E-2</v>
      </c>
      <c r="AC63" s="179">
        <v>697</v>
      </c>
      <c r="AD63" s="180">
        <v>0.13149350649350655</v>
      </c>
      <c r="AE63" s="179">
        <v>796</v>
      </c>
      <c r="AF63" s="180">
        <v>-7.3341094295692688E-2</v>
      </c>
      <c r="AG63" s="179">
        <v>640</v>
      </c>
      <c r="AH63" s="180">
        <v>-3.6144578313253017E-2</v>
      </c>
      <c r="AI63" s="179">
        <v>1127</v>
      </c>
      <c r="AJ63" s="180">
        <v>-0.31070336391437314</v>
      </c>
      <c r="AK63" s="179">
        <v>1210</v>
      </c>
      <c r="AL63" s="180">
        <v>-0.26084300549786199</v>
      </c>
      <c r="AM63" s="179">
        <v>133</v>
      </c>
      <c r="AN63" s="180">
        <v>-6.3380281690140872E-2</v>
      </c>
      <c r="AO63" s="179">
        <v>211</v>
      </c>
      <c r="AP63" s="180">
        <v>0.61068702290076327</v>
      </c>
      <c r="AQ63" s="179">
        <v>823</v>
      </c>
      <c r="AR63" s="180">
        <v>0.13831258644536648</v>
      </c>
      <c r="AS63" s="181">
        <v>100734</v>
      </c>
      <c r="AT63" s="182">
        <v>-6.7666250173538778E-2</v>
      </c>
      <c r="AU63" s="181">
        <v>109388</v>
      </c>
      <c r="AV63" s="182">
        <v>-4.6960218857272307E-2</v>
      </c>
    </row>
    <row r="64" spans="2:48" customFormat="1" hidden="1" outlineLevel="1" x14ac:dyDescent="0.25">
      <c r="B64" s="79" t="s">
        <v>97</v>
      </c>
      <c r="C64" s="179">
        <v>10081</v>
      </c>
      <c r="D64" s="180">
        <v>0.50104228707564036</v>
      </c>
      <c r="E64" s="179">
        <v>4968</v>
      </c>
      <c r="F64" s="180">
        <v>0.12271186440677972</v>
      </c>
      <c r="G64" s="179">
        <v>4042</v>
      </c>
      <c r="H64" s="180">
        <v>0.21930618401206647</v>
      </c>
      <c r="I64" s="179">
        <v>7319</v>
      </c>
      <c r="J64" s="180">
        <v>5.2336448598130803E-2</v>
      </c>
      <c r="K64" s="179">
        <v>2001</v>
      </c>
      <c r="L64" s="180">
        <v>0.35385656292286871</v>
      </c>
      <c r="M64" s="179">
        <v>43200</v>
      </c>
      <c r="N64" s="180">
        <v>-3.0477130930472662E-2</v>
      </c>
      <c r="O64" s="179">
        <v>3108</v>
      </c>
      <c r="P64" s="180">
        <v>-5.3593179049939099E-2</v>
      </c>
      <c r="Q64" s="179">
        <v>3141</v>
      </c>
      <c r="R64" s="180">
        <v>-7.3177928592505159E-2</v>
      </c>
      <c r="S64" s="179">
        <v>32396</v>
      </c>
      <c r="T64" s="180">
        <v>-2.7293199219336484E-2</v>
      </c>
      <c r="U64" s="179">
        <v>9282</v>
      </c>
      <c r="V64" s="180">
        <v>-0.1088709677419355</v>
      </c>
      <c r="W64" s="179">
        <v>8749</v>
      </c>
      <c r="X64" s="180">
        <v>0.27147216974277</v>
      </c>
      <c r="Y64" s="179">
        <v>6063</v>
      </c>
      <c r="Z64" s="180">
        <v>-0.16522098306484923</v>
      </c>
      <c r="AA64" s="179">
        <v>8302</v>
      </c>
      <c r="AB64" s="180">
        <v>-5.0657518582046923E-2</v>
      </c>
      <c r="AC64" s="179">
        <v>632</v>
      </c>
      <c r="AD64" s="180">
        <v>-0.15620827770360479</v>
      </c>
      <c r="AE64" s="179">
        <v>896</v>
      </c>
      <c r="AF64" s="180">
        <v>1.7026106696935273E-2</v>
      </c>
      <c r="AG64" s="179">
        <v>1478</v>
      </c>
      <c r="AH64" s="180">
        <v>9.4004441154700302E-2</v>
      </c>
      <c r="AI64" s="179">
        <v>1519</v>
      </c>
      <c r="AJ64" s="180">
        <v>0.21422861710631502</v>
      </c>
      <c r="AK64" s="179">
        <v>1614</v>
      </c>
      <c r="AL64" s="180">
        <v>-0.26569608735213834</v>
      </c>
      <c r="AM64" s="179">
        <v>202</v>
      </c>
      <c r="AN64" s="180">
        <v>0.34666666666666668</v>
      </c>
      <c r="AO64" s="179">
        <v>252</v>
      </c>
      <c r="AP64" s="180">
        <v>0.10526315789473695</v>
      </c>
      <c r="AQ64" s="179">
        <v>534</v>
      </c>
      <c r="AR64" s="180">
        <v>3.689320388349504E-2</v>
      </c>
      <c r="AS64" s="181">
        <v>107302</v>
      </c>
      <c r="AT64" s="182">
        <v>-6.7572571090047662E-3</v>
      </c>
      <c r="AU64" s="181">
        <v>117383</v>
      </c>
      <c r="AV64" s="182">
        <v>2.2963363195872777E-2</v>
      </c>
    </row>
    <row r="65" spans="2:48" customFormat="1" ht="15" customHeight="1" collapsed="1" x14ac:dyDescent="0.25">
      <c r="B65" s="190">
        <v>2010</v>
      </c>
      <c r="C65" s="191">
        <v>235581</v>
      </c>
      <c r="D65" s="192">
        <v>2.9754255291248199E-2</v>
      </c>
      <c r="E65" s="191">
        <v>66748</v>
      </c>
      <c r="F65" s="192">
        <v>-2.4152046783625702E-2</v>
      </c>
      <c r="G65" s="191">
        <v>49721</v>
      </c>
      <c r="H65" s="192">
        <v>7.6584964489866625E-2</v>
      </c>
      <c r="I65" s="191">
        <v>84146</v>
      </c>
      <c r="J65" s="192">
        <v>7.2087452859035839E-2</v>
      </c>
      <c r="K65" s="191">
        <v>28898</v>
      </c>
      <c r="L65" s="192">
        <v>0.32547472708925795</v>
      </c>
      <c r="M65" s="191">
        <v>600089</v>
      </c>
      <c r="N65" s="192">
        <v>3.560753534349459E-2</v>
      </c>
      <c r="O65" s="191">
        <v>36271</v>
      </c>
      <c r="P65" s="192">
        <v>1.0587612493382803E-2</v>
      </c>
      <c r="Q65" s="191">
        <v>31872</v>
      </c>
      <c r="R65" s="192">
        <v>6.3250600480384334E-2</v>
      </c>
      <c r="S65" s="191">
        <v>195526</v>
      </c>
      <c r="T65" s="192">
        <v>-3.5625329841330933E-2</v>
      </c>
      <c r="U65" s="191">
        <v>59878</v>
      </c>
      <c r="V65" s="192">
        <v>-2.7607262333950389E-2</v>
      </c>
      <c r="W65" s="191">
        <v>48344</v>
      </c>
      <c r="X65" s="192">
        <v>5.3498659809540383E-2</v>
      </c>
      <c r="Y65" s="191">
        <v>36820</v>
      </c>
      <c r="Z65" s="192">
        <v>-0.17876658860265415</v>
      </c>
      <c r="AA65" s="191">
        <v>50484</v>
      </c>
      <c r="AB65" s="192">
        <v>7.3344301940658774E-4</v>
      </c>
      <c r="AC65" s="191">
        <v>9945</v>
      </c>
      <c r="AD65" s="192">
        <v>5.7645631067961833E-3</v>
      </c>
      <c r="AE65" s="191">
        <v>9252</v>
      </c>
      <c r="AF65" s="192">
        <v>5.5321090452834509E-2</v>
      </c>
      <c r="AG65" s="191">
        <v>18572</v>
      </c>
      <c r="AH65" s="192">
        <v>0.2198357963875206</v>
      </c>
      <c r="AI65" s="191">
        <v>19969</v>
      </c>
      <c r="AJ65" s="192">
        <v>0.10478561549100962</v>
      </c>
      <c r="AK65" s="191">
        <v>22983</v>
      </c>
      <c r="AL65" s="192">
        <v>1.5688325271276948E-3</v>
      </c>
      <c r="AM65" s="191">
        <v>2531</v>
      </c>
      <c r="AN65" s="192">
        <v>-0.28157820039738857</v>
      </c>
      <c r="AO65" s="191">
        <v>3512</v>
      </c>
      <c r="AP65" s="192">
        <v>0.1064902331442974</v>
      </c>
      <c r="AQ65" s="191">
        <v>16872</v>
      </c>
      <c r="AR65" s="192">
        <v>0.27029061888269834</v>
      </c>
      <c r="AS65" s="181">
        <v>1196907</v>
      </c>
      <c r="AT65" s="193">
        <v>3.3752883634601716E-2</v>
      </c>
      <c r="AU65" s="181">
        <v>1432488</v>
      </c>
      <c r="AV65" s="193">
        <v>3.3093153690210819E-2</v>
      </c>
    </row>
    <row r="66" spans="2:48" customFormat="1" ht="15" hidden="1" customHeight="1" outlineLevel="1" x14ac:dyDescent="0.25">
      <c r="B66" s="79" t="s">
        <v>86</v>
      </c>
      <c r="C66" s="179">
        <v>13156</v>
      </c>
      <c r="D66" s="180">
        <v>0.72605615324061934</v>
      </c>
      <c r="E66" s="179">
        <v>5170</v>
      </c>
      <c r="F66" s="180">
        <v>-8.6289549376797892E-3</v>
      </c>
      <c r="G66" s="179">
        <v>4031</v>
      </c>
      <c r="H66" s="180">
        <v>-3.8865045302813539E-2</v>
      </c>
      <c r="I66" s="179">
        <v>6458</v>
      </c>
      <c r="J66" s="180">
        <v>-8.5139538178212182E-2</v>
      </c>
      <c r="K66" s="179">
        <v>1372</v>
      </c>
      <c r="L66" s="180">
        <v>6.2742060418280454E-2</v>
      </c>
      <c r="M66" s="179">
        <v>40763</v>
      </c>
      <c r="N66" s="180">
        <v>-0.15422441696406342</v>
      </c>
      <c r="O66" s="179">
        <v>2074</v>
      </c>
      <c r="P66" s="180">
        <v>-0.14262091773460106</v>
      </c>
      <c r="Q66" s="179">
        <v>2397</v>
      </c>
      <c r="R66" s="180">
        <v>-0.1168017686072218</v>
      </c>
      <c r="S66" s="179">
        <v>28355</v>
      </c>
      <c r="T66" s="180">
        <v>-0.14616519618175794</v>
      </c>
      <c r="U66" s="179">
        <v>8532</v>
      </c>
      <c r="V66" s="180">
        <v>-0.24788434414668548</v>
      </c>
      <c r="W66" s="179">
        <v>6521</v>
      </c>
      <c r="X66" s="180">
        <v>-2.7006863622799138E-2</v>
      </c>
      <c r="Y66" s="179">
        <v>5566</v>
      </c>
      <c r="Z66" s="180">
        <v>-0.120695102685624</v>
      </c>
      <c r="AA66" s="179">
        <v>7736</v>
      </c>
      <c r="AB66" s="180">
        <v>-0.12419336578738815</v>
      </c>
      <c r="AC66" s="179">
        <v>587</v>
      </c>
      <c r="AD66" s="180">
        <v>-1.8394648829431426E-2</v>
      </c>
      <c r="AE66" s="179">
        <v>858</v>
      </c>
      <c r="AF66" s="180">
        <v>-2.1664766248574718E-2</v>
      </c>
      <c r="AG66" s="179">
        <v>903</v>
      </c>
      <c r="AH66" s="180">
        <v>-0.1723189734188818</v>
      </c>
      <c r="AI66" s="179">
        <v>1633</v>
      </c>
      <c r="AJ66" s="180">
        <v>0.21142433234421354</v>
      </c>
      <c r="AK66" s="179">
        <v>1297</v>
      </c>
      <c r="AL66" s="180">
        <v>-0.25970319634703198</v>
      </c>
      <c r="AM66" s="179">
        <v>322</v>
      </c>
      <c r="AN66" s="180">
        <v>0.8089887640449438</v>
      </c>
      <c r="AO66" s="179">
        <v>295</v>
      </c>
      <c r="AP66" s="180">
        <v>0.1216730038022813</v>
      </c>
      <c r="AQ66" s="179">
        <v>897</v>
      </c>
      <c r="AR66" s="180">
        <v>1.0248306997742662</v>
      </c>
      <c r="AS66" s="181">
        <v>97412</v>
      </c>
      <c r="AT66" s="182">
        <v>-0.12120309976814891</v>
      </c>
      <c r="AU66" s="181">
        <v>110568</v>
      </c>
      <c r="AV66" s="182">
        <v>-6.6692552482083944E-2</v>
      </c>
    </row>
    <row r="67" spans="2:48" customFormat="1" ht="15" hidden="1" customHeight="1" outlineLevel="1" x14ac:dyDescent="0.25">
      <c r="B67" s="79" t="s">
        <v>87</v>
      </c>
      <c r="C67" s="179">
        <v>9385</v>
      </c>
      <c r="D67" s="180">
        <v>9.9332318144547349E-2</v>
      </c>
      <c r="E67" s="179">
        <v>4272</v>
      </c>
      <c r="F67" s="180">
        <v>-5.6537102473498191E-2</v>
      </c>
      <c r="G67" s="179">
        <v>4039</v>
      </c>
      <c r="H67" s="180">
        <v>6.5418095489316874E-2</v>
      </c>
      <c r="I67" s="179">
        <v>7018</v>
      </c>
      <c r="J67" s="180">
        <v>-0.26735567386992376</v>
      </c>
      <c r="K67" s="179">
        <v>1188</v>
      </c>
      <c r="L67" s="180">
        <v>1.799485861182526E-2</v>
      </c>
      <c r="M67" s="179">
        <v>39694</v>
      </c>
      <c r="N67" s="180">
        <v>-0.21885270097412179</v>
      </c>
      <c r="O67" s="179">
        <v>2010</v>
      </c>
      <c r="P67" s="180">
        <v>-0.41974595842956119</v>
      </c>
      <c r="Q67" s="179">
        <v>1965</v>
      </c>
      <c r="R67" s="180">
        <v>0.17453676031081899</v>
      </c>
      <c r="S67" s="179">
        <v>30575</v>
      </c>
      <c r="T67" s="180">
        <v>-0.24091958588842821</v>
      </c>
      <c r="U67" s="179">
        <v>9426</v>
      </c>
      <c r="V67" s="180">
        <v>-0.29329734592892487</v>
      </c>
      <c r="W67" s="179">
        <v>7797</v>
      </c>
      <c r="X67" s="180">
        <v>-0.20713849908480786</v>
      </c>
      <c r="Y67" s="179">
        <v>5368</v>
      </c>
      <c r="Z67" s="180">
        <v>-0.35004237801186588</v>
      </c>
      <c r="AA67" s="179">
        <v>7984</v>
      </c>
      <c r="AB67" s="180">
        <v>-9.7649186256781206E-2</v>
      </c>
      <c r="AC67" s="179">
        <v>631</v>
      </c>
      <c r="AD67" s="180">
        <v>-0.40583804143126179</v>
      </c>
      <c r="AE67" s="179">
        <v>813</v>
      </c>
      <c r="AF67" s="180">
        <v>-0.29732065687121867</v>
      </c>
      <c r="AG67" s="179">
        <v>891</v>
      </c>
      <c r="AH67" s="180">
        <v>-0.17500000000000004</v>
      </c>
      <c r="AI67" s="179">
        <v>1376</v>
      </c>
      <c r="AJ67" s="180">
        <v>-0.20782959124928035</v>
      </c>
      <c r="AK67" s="179">
        <v>1200</v>
      </c>
      <c r="AL67" s="180">
        <v>-0.14590747330960852</v>
      </c>
      <c r="AM67" s="179">
        <v>254</v>
      </c>
      <c r="AN67" s="180">
        <v>0.86764705882352944</v>
      </c>
      <c r="AO67" s="179">
        <v>200</v>
      </c>
      <c r="AP67" s="180">
        <v>-0.11111111111111116</v>
      </c>
      <c r="AQ67" s="179">
        <v>645</v>
      </c>
      <c r="AR67" s="180">
        <v>0.86956521739130443</v>
      </c>
      <c r="AS67" s="181">
        <v>96771</v>
      </c>
      <c r="AT67" s="182">
        <v>-0.20966490530287563</v>
      </c>
      <c r="AU67" s="181">
        <v>106156</v>
      </c>
      <c r="AV67" s="182">
        <v>-0.18952511833867769</v>
      </c>
    </row>
    <row r="68" spans="2:48" customFormat="1" ht="15" hidden="1" customHeight="1" outlineLevel="1" x14ac:dyDescent="0.25">
      <c r="B68" s="79" t="s">
        <v>88</v>
      </c>
      <c r="C68" s="179">
        <v>17095</v>
      </c>
      <c r="D68" s="180">
        <v>0.32314241486068118</v>
      </c>
      <c r="E68" s="179">
        <v>6336</v>
      </c>
      <c r="F68" s="180">
        <v>-0.14018184285520419</v>
      </c>
      <c r="G68" s="179">
        <v>3660</v>
      </c>
      <c r="H68" s="180">
        <v>0.24872057318321383</v>
      </c>
      <c r="I68" s="179">
        <v>7076</v>
      </c>
      <c r="J68" s="180">
        <v>-8.2690960056062135E-3</v>
      </c>
      <c r="K68" s="179">
        <v>1948</v>
      </c>
      <c r="L68" s="180">
        <v>0.33791208791208782</v>
      </c>
      <c r="M68" s="179">
        <v>59190</v>
      </c>
      <c r="N68" s="180">
        <v>-6.8152836159259489E-2</v>
      </c>
      <c r="O68" s="179">
        <v>2899</v>
      </c>
      <c r="P68" s="180">
        <v>-0.29635922330097086</v>
      </c>
      <c r="Q68" s="179">
        <v>1522</v>
      </c>
      <c r="R68" s="180">
        <v>-7.701637355973312E-2</v>
      </c>
      <c r="S68" s="179">
        <v>13865</v>
      </c>
      <c r="T68" s="180">
        <v>-0.2886460417628649</v>
      </c>
      <c r="U68" s="179">
        <v>3031</v>
      </c>
      <c r="V68" s="180">
        <v>-0.48522418478260865</v>
      </c>
      <c r="W68" s="179">
        <v>3487</v>
      </c>
      <c r="X68" s="180">
        <v>-0.36193961573650502</v>
      </c>
      <c r="Y68" s="179">
        <v>3673</v>
      </c>
      <c r="Z68" s="180">
        <v>-0.11536608863198461</v>
      </c>
      <c r="AA68" s="179">
        <v>3674</v>
      </c>
      <c r="AB68" s="180">
        <v>-7.8273958855995973E-2</v>
      </c>
      <c r="AC68" s="179">
        <v>1153</v>
      </c>
      <c r="AD68" s="180">
        <v>-0.10342146189735613</v>
      </c>
      <c r="AE68" s="179">
        <v>747</v>
      </c>
      <c r="AF68" s="180">
        <v>-9.7826086956521729E-2</v>
      </c>
      <c r="AG68" s="179">
        <v>1650</v>
      </c>
      <c r="AH68" s="180">
        <v>-0.4126023495906016</v>
      </c>
      <c r="AI68" s="179">
        <v>1500</v>
      </c>
      <c r="AJ68" s="180">
        <v>-0.2707826932425863</v>
      </c>
      <c r="AK68" s="179">
        <v>1363</v>
      </c>
      <c r="AL68" s="180">
        <v>-0.39124609200535954</v>
      </c>
      <c r="AM68" s="179">
        <v>226</v>
      </c>
      <c r="AN68" s="180">
        <v>0.11881188118811892</v>
      </c>
      <c r="AO68" s="179">
        <v>156</v>
      </c>
      <c r="AP68" s="180">
        <v>-0.24637681159420288</v>
      </c>
      <c r="AQ68" s="179">
        <v>1174</v>
      </c>
      <c r="AR68" s="180">
        <v>2.1223404255319149</v>
      </c>
      <c r="AS68" s="181">
        <v>104465</v>
      </c>
      <c r="AT68" s="182">
        <v>-0.11225079456804388</v>
      </c>
      <c r="AU68" s="181">
        <v>121560</v>
      </c>
      <c r="AV68" s="182">
        <v>-6.9176225554007043E-2</v>
      </c>
    </row>
    <row r="69" spans="2:48" customFormat="1" ht="15" hidden="1" customHeight="1" outlineLevel="1" x14ac:dyDescent="0.25">
      <c r="B69" s="79" t="s">
        <v>89</v>
      </c>
      <c r="C69" s="179">
        <v>24836</v>
      </c>
      <c r="D69" s="180">
        <v>0.33713793474749654</v>
      </c>
      <c r="E69" s="179">
        <v>4630</v>
      </c>
      <c r="F69" s="180">
        <v>-0.17820376286829964</v>
      </c>
      <c r="G69" s="179">
        <v>3783</v>
      </c>
      <c r="H69" s="180">
        <v>0.40893854748603342</v>
      </c>
      <c r="I69" s="179">
        <v>5724</v>
      </c>
      <c r="J69" s="180">
        <v>-0.14015322217214965</v>
      </c>
      <c r="K69" s="179">
        <v>1290</v>
      </c>
      <c r="L69" s="180">
        <v>0.6433121019108281</v>
      </c>
      <c r="M69" s="179">
        <v>50118</v>
      </c>
      <c r="N69" s="180">
        <v>-8.7685446436697956E-2</v>
      </c>
      <c r="O69" s="179">
        <v>2334</v>
      </c>
      <c r="P69" s="180">
        <v>-0.32072176949941789</v>
      </c>
      <c r="Q69" s="179">
        <v>1725</v>
      </c>
      <c r="R69" s="180">
        <v>-0.22227231740306586</v>
      </c>
      <c r="S69" s="179">
        <v>2422</v>
      </c>
      <c r="T69" s="180">
        <v>-0.37753790799280396</v>
      </c>
      <c r="U69" s="179">
        <v>461</v>
      </c>
      <c r="V69" s="180">
        <v>-0.40439276485788112</v>
      </c>
      <c r="W69" s="179">
        <v>739</v>
      </c>
      <c r="X69" s="180">
        <v>-0.56834112149532712</v>
      </c>
      <c r="Y69" s="179">
        <v>962</v>
      </c>
      <c r="Z69" s="180">
        <v>-0.30441070137382498</v>
      </c>
      <c r="AA69" s="179">
        <v>260</v>
      </c>
      <c r="AB69" s="180">
        <v>10.818181818181818</v>
      </c>
      <c r="AC69" s="179">
        <v>896</v>
      </c>
      <c r="AD69" s="180">
        <v>-0.10756972111553786</v>
      </c>
      <c r="AE69" s="179">
        <v>568</v>
      </c>
      <c r="AF69" s="180">
        <v>-6.5789473684210509E-2</v>
      </c>
      <c r="AG69" s="179">
        <v>1279</v>
      </c>
      <c r="AH69" s="180">
        <v>-0.43556928508384818</v>
      </c>
      <c r="AI69" s="179">
        <v>1709</v>
      </c>
      <c r="AJ69" s="180">
        <v>-0.21389144434222629</v>
      </c>
      <c r="AK69" s="179">
        <v>1732</v>
      </c>
      <c r="AL69" s="180">
        <v>-0.48681481481481481</v>
      </c>
      <c r="AM69" s="179">
        <v>384</v>
      </c>
      <c r="AN69" s="180">
        <v>1.6482758620689655</v>
      </c>
      <c r="AO69" s="179">
        <v>242</v>
      </c>
      <c r="AP69" s="180">
        <v>-0.3202247191011236</v>
      </c>
      <c r="AQ69" s="179">
        <v>1362</v>
      </c>
      <c r="AR69" s="180">
        <v>1.7570850202429149</v>
      </c>
      <c r="AS69" s="181">
        <v>80198</v>
      </c>
      <c r="AT69" s="182">
        <v>-0.11542746214001298</v>
      </c>
      <c r="AU69" s="181">
        <v>105034</v>
      </c>
      <c r="AV69" s="182">
        <v>-3.8475974257806467E-2</v>
      </c>
    </row>
    <row r="70" spans="2:48" customFormat="1" ht="15" hidden="1" customHeight="1" outlineLevel="1" x14ac:dyDescent="0.25">
      <c r="B70" s="79" t="s">
        <v>90</v>
      </c>
      <c r="C70" s="179">
        <v>43437</v>
      </c>
      <c r="D70" s="180">
        <v>0.19545892390257325</v>
      </c>
      <c r="E70" s="179">
        <v>7906</v>
      </c>
      <c r="F70" s="180">
        <v>4.1222178322138703E-2</v>
      </c>
      <c r="G70" s="179">
        <v>3696</v>
      </c>
      <c r="H70" s="180">
        <v>0.17110266159695819</v>
      </c>
      <c r="I70" s="179">
        <v>5596</v>
      </c>
      <c r="J70" s="180">
        <v>-0.21094190637337851</v>
      </c>
      <c r="K70" s="179">
        <v>2723</v>
      </c>
      <c r="L70" s="180">
        <v>0.18442801217920834</v>
      </c>
      <c r="M70" s="179">
        <v>50424</v>
      </c>
      <c r="N70" s="180">
        <v>-0.17568782593058807</v>
      </c>
      <c r="O70" s="179">
        <v>2619</v>
      </c>
      <c r="P70" s="180">
        <v>-0.25575447570332477</v>
      </c>
      <c r="Q70" s="179">
        <v>6147</v>
      </c>
      <c r="R70" s="180">
        <v>-0.25246260488872674</v>
      </c>
      <c r="S70" s="179">
        <v>1518</v>
      </c>
      <c r="T70" s="180">
        <v>-0.34597156398104267</v>
      </c>
      <c r="U70" s="179">
        <v>305</v>
      </c>
      <c r="V70" s="180">
        <v>-5.5727554179566541E-2</v>
      </c>
      <c r="W70" s="179">
        <v>516</v>
      </c>
      <c r="X70" s="180">
        <v>-0.49805447470817121</v>
      </c>
      <c r="Y70" s="179">
        <v>690</v>
      </c>
      <c r="Z70" s="180">
        <v>-0.23925027563395806</v>
      </c>
      <c r="AA70" s="179">
        <v>7</v>
      </c>
      <c r="AB70" s="180">
        <v>-0.88888888888888884</v>
      </c>
      <c r="AC70" s="179">
        <v>777</v>
      </c>
      <c r="AD70" s="180">
        <v>4.1554959785522705E-2</v>
      </c>
      <c r="AE70" s="179">
        <v>689</v>
      </c>
      <c r="AF70" s="180">
        <v>-5.7455540355677126E-2</v>
      </c>
      <c r="AG70" s="179">
        <v>1610</v>
      </c>
      <c r="AH70" s="180">
        <v>-0.45772987537891541</v>
      </c>
      <c r="AI70" s="179">
        <v>1578</v>
      </c>
      <c r="AJ70" s="180">
        <v>-0.33947258267057345</v>
      </c>
      <c r="AK70" s="179">
        <v>3514</v>
      </c>
      <c r="AL70" s="180">
        <v>-0.34962058115861561</v>
      </c>
      <c r="AM70" s="179">
        <v>240</v>
      </c>
      <c r="AN70" s="180">
        <v>0.53846153846153855</v>
      </c>
      <c r="AO70" s="179">
        <v>545</v>
      </c>
      <c r="AP70" s="180">
        <v>-0.15372670807453415</v>
      </c>
      <c r="AQ70" s="179">
        <v>1581</v>
      </c>
      <c r="AR70" s="180">
        <v>1.558252427184466</v>
      </c>
      <c r="AS70" s="181">
        <v>91163</v>
      </c>
      <c r="AT70" s="182">
        <v>-0.16387232871686697</v>
      </c>
      <c r="AU70" s="181">
        <v>134600</v>
      </c>
      <c r="AV70" s="182">
        <v>-7.405496508788223E-2</v>
      </c>
    </row>
    <row r="71" spans="2:48" customFormat="1" ht="15" hidden="1" customHeight="1" outlineLevel="1" x14ac:dyDescent="0.25">
      <c r="B71" s="79" t="s">
        <v>91</v>
      </c>
      <c r="C71" s="179">
        <v>33146</v>
      </c>
      <c r="D71" s="180">
        <v>0.22400295420974881</v>
      </c>
      <c r="E71" s="179">
        <v>8124</v>
      </c>
      <c r="F71" s="180">
        <v>6.2933403113960562E-2</v>
      </c>
      <c r="G71" s="179">
        <v>4488</v>
      </c>
      <c r="H71" s="180">
        <v>0.30351437699680517</v>
      </c>
      <c r="I71" s="179">
        <v>5616</v>
      </c>
      <c r="J71" s="180">
        <v>-3.1223046403312082E-2</v>
      </c>
      <c r="K71" s="179">
        <v>2161</v>
      </c>
      <c r="L71" s="180">
        <v>0.67389620449264132</v>
      </c>
      <c r="M71" s="179">
        <v>55756</v>
      </c>
      <c r="N71" s="180">
        <v>-0.12247788724857567</v>
      </c>
      <c r="O71" s="179">
        <v>3288</v>
      </c>
      <c r="P71" s="180">
        <v>-0.11422413793103448</v>
      </c>
      <c r="Q71" s="179">
        <v>2451</v>
      </c>
      <c r="R71" s="180">
        <v>-0.27784325279905719</v>
      </c>
      <c r="S71" s="179">
        <v>2297</v>
      </c>
      <c r="T71" s="180">
        <v>-0.45139718175304511</v>
      </c>
      <c r="U71" s="179">
        <v>579</v>
      </c>
      <c r="V71" s="180">
        <v>-2.5252525252525304E-2</v>
      </c>
      <c r="W71" s="179">
        <v>835</v>
      </c>
      <c r="X71" s="180">
        <v>-0.57571138211382111</v>
      </c>
      <c r="Y71" s="179">
        <v>810</v>
      </c>
      <c r="Z71" s="180">
        <v>-0.47538860103626945</v>
      </c>
      <c r="AA71" s="179">
        <v>73</v>
      </c>
      <c r="AB71" s="180">
        <v>-9.8765432098765427E-2</v>
      </c>
      <c r="AC71" s="179">
        <v>1355</v>
      </c>
      <c r="AD71" s="180">
        <v>0.11798679867986794</v>
      </c>
      <c r="AE71" s="179">
        <v>845</v>
      </c>
      <c r="AF71" s="180">
        <v>-4.0862656072644721E-2</v>
      </c>
      <c r="AG71" s="179">
        <v>1567</v>
      </c>
      <c r="AH71" s="180">
        <v>-0.26500938086303938</v>
      </c>
      <c r="AI71" s="179">
        <v>1744</v>
      </c>
      <c r="AJ71" s="180">
        <v>-0.30044123545928603</v>
      </c>
      <c r="AK71" s="179">
        <v>3051</v>
      </c>
      <c r="AL71" s="180">
        <v>-0.3046946216955333</v>
      </c>
      <c r="AM71" s="179">
        <v>497</v>
      </c>
      <c r="AN71" s="180">
        <v>1.9583333333333335</v>
      </c>
      <c r="AO71" s="179">
        <v>368</v>
      </c>
      <c r="AP71" s="180">
        <v>-0.18584070796460173</v>
      </c>
      <c r="AQ71" s="179">
        <v>1845</v>
      </c>
      <c r="AR71" s="180">
        <v>0.78260869565217384</v>
      </c>
      <c r="AS71" s="181">
        <v>95453</v>
      </c>
      <c r="AT71" s="182">
        <v>-9.7507705689919288E-2</v>
      </c>
      <c r="AU71" s="181">
        <v>128599</v>
      </c>
      <c r="AV71" s="182">
        <v>-3.1969347966818717E-2</v>
      </c>
    </row>
    <row r="72" spans="2:48" customFormat="1" ht="15" hidden="1" customHeight="1" outlineLevel="1" x14ac:dyDescent="0.25">
      <c r="B72" s="79" t="s">
        <v>92</v>
      </c>
      <c r="C72" s="179">
        <v>20291</v>
      </c>
      <c r="D72" s="180">
        <v>-0.19030327214684761</v>
      </c>
      <c r="E72" s="179">
        <v>5316</v>
      </c>
      <c r="F72" s="180">
        <v>-0.11311311311311312</v>
      </c>
      <c r="G72" s="179">
        <v>3685</v>
      </c>
      <c r="H72" s="180">
        <v>0.28173913043478271</v>
      </c>
      <c r="I72" s="179">
        <v>5676</v>
      </c>
      <c r="J72" s="180">
        <v>-6.7061143984220917E-2</v>
      </c>
      <c r="K72" s="179">
        <v>1314</v>
      </c>
      <c r="L72" s="180">
        <v>0.4567627494456763</v>
      </c>
      <c r="M72" s="179">
        <v>49120</v>
      </c>
      <c r="N72" s="180">
        <v>-0.18142883330278137</v>
      </c>
      <c r="O72" s="179">
        <v>3085</v>
      </c>
      <c r="P72" s="180">
        <v>-0.29790623577605824</v>
      </c>
      <c r="Q72" s="179">
        <v>1796</v>
      </c>
      <c r="R72" s="180">
        <v>-0.25446243254462431</v>
      </c>
      <c r="S72" s="179">
        <v>1859</v>
      </c>
      <c r="T72" s="180">
        <v>-0.26811023622047248</v>
      </c>
      <c r="U72" s="179">
        <v>352</v>
      </c>
      <c r="V72" s="180">
        <v>0.19322033898305091</v>
      </c>
      <c r="W72" s="179">
        <v>466</v>
      </c>
      <c r="X72" s="180">
        <v>-0.54268891069676151</v>
      </c>
      <c r="Y72" s="179">
        <v>997</v>
      </c>
      <c r="Z72" s="180">
        <v>-0.15722738799661873</v>
      </c>
      <c r="AA72" s="179">
        <v>44</v>
      </c>
      <c r="AB72" s="180">
        <v>2.3255813953488413E-2</v>
      </c>
      <c r="AC72" s="179">
        <v>710</v>
      </c>
      <c r="AD72" s="180">
        <v>-0.16568742655699176</v>
      </c>
      <c r="AE72" s="179">
        <v>578</v>
      </c>
      <c r="AF72" s="180">
        <v>-0.24444444444444446</v>
      </c>
      <c r="AG72" s="179">
        <v>1443</v>
      </c>
      <c r="AH72" s="180">
        <v>0.17988552739165975</v>
      </c>
      <c r="AI72" s="179">
        <v>1636</v>
      </c>
      <c r="AJ72" s="180">
        <v>-0.24643021649009678</v>
      </c>
      <c r="AK72" s="179">
        <v>2287</v>
      </c>
      <c r="AL72" s="180">
        <v>-0.43010216795414902</v>
      </c>
      <c r="AM72" s="179">
        <v>393</v>
      </c>
      <c r="AN72" s="180">
        <v>0.7623318385650224</v>
      </c>
      <c r="AO72" s="179">
        <v>274</v>
      </c>
      <c r="AP72" s="180">
        <v>-0.41327623126338331</v>
      </c>
      <c r="AQ72" s="179">
        <v>1703</v>
      </c>
      <c r="AR72" s="180">
        <v>0.9330306469920544</v>
      </c>
      <c r="AS72" s="181">
        <v>80875</v>
      </c>
      <c r="AT72" s="182">
        <v>-0.15578450714516856</v>
      </c>
      <c r="AU72" s="181">
        <v>101166</v>
      </c>
      <c r="AV72" s="182">
        <v>-0.16294194060847766</v>
      </c>
    </row>
    <row r="73" spans="2:48" customFormat="1" ht="15" hidden="1" customHeight="1" outlineLevel="1" x14ac:dyDescent="0.25">
      <c r="B73" s="79" t="s">
        <v>93</v>
      </c>
      <c r="C73" s="179">
        <v>22307</v>
      </c>
      <c r="D73" s="180">
        <v>3.3544919612658042E-2</v>
      </c>
      <c r="E73" s="179">
        <v>5289</v>
      </c>
      <c r="F73" s="180">
        <v>-5.2661275155162501E-3</v>
      </c>
      <c r="G73" s="179">
        <v>3780</v>
      </c>
      <c r="H73" s="180">
        <v>6.3291139240506222E-2</v>
      </c>
      <c r="I73" s="179">
        <v>5933</v>
      </c>
      <c r="J73" s="180">
        <v>-0.17505561735261399</v>
      </c>
      <c r="K73" s="179">
        <v>1596</v>
      </c>
      <c r="L73" s="180">
        <v>-7.6923076923076872E-2</v>
      </c>
      <c r="M73" s="179">
        <v>46670</v>
      </c>
      <c r="N73" s="180">
        <v>-0.19127330699383105</v>
      </c>
      <c r="O73" s="179">
        <v>4754</v>
      </c>
      <c r="P73" s="180">
        <v>0.1674852652259331</v>
      </c>
      <c r="Q73" s="179">
        <v>1589</v>
      </c>
      <c r="R73" s="180">
        <v>-0.22374206155349297</v>
      </c>
      <c r="S73" s="179">
        <v>1517</v>
      </c>
      <c r="T73" s="180">
        <v>-0.35364294844482314</v>
      </c>
      <c r="U73" s="179">
        <v>126</v>
      </c>
      <c r="V73" s="180">
        <v>-0.43243243243243246</v>
      </c>
      <c r="W73" s="179">
        <v>52</v>
      </c>
      <c r="X73" s="180">
        <v>-0.90441176470588236</v>
      </c>
      <c r="Y73" s="179">
        <v>968</v>
      </c>
      <c r="Z73" s="180">
        <v>-0.38107416879795397</v>
      </c>
      <c r="AA73" s="179">
        <v>371</v>
      </c>
      <c r="AB73" s="180">
        <v>20.823529411764707</v>
      </c>
      <c r="AC73" s="179">
        <v>709</v>
      </c>
      <c r="AD73" s="180">
        <v>-0.23018458197611291</v>
      </c>
      <c r="AE73" s="179">
        <v>509</v>
      </c>
      <c r="AF73" s="180">
        <v>-0.30559345156889495</v>
      </c>
      <c r="AG73" s="179">
        <v>1669</v>
      </c>
      <c r="AH73" s="180">
        <v>-7.4320576816417128E-2</v>
      </c>
      <c r="AI73" s="179">
        <v>1186</v>
      </c>
      <c r="AJ73" s="180">
        <v>1.5410958904109595E-2</v>
      </c>
      <c r="AK73" s="179">
        <v>1309</v>
      </c>
      <c r="AL73" s="180">
        <v>-0.36301703163017029</v>
      </c>
      <c r="AM73" s="179">
        <v>394</v>
      </c>
      <c r="AN73" s="180">
        <v>1.5584415584415585</v>
      </c>
      <c r="AO73" s="179">
        <v>267</v>
      </c>
      <c r="AP73" s="180">
        <v>-0.24788732394366197</v>
      </c>
      <c r="AQ73" s="179">
        <v>1040</v>
      </c>
      <c r="AR73" s="180">
        <v>9.3585699263932787E-2</v>
      </c>
      <c r="AS73" s="181">
        <v>78211</v>
      </c>
      <c r="AT73" s="182">
        <v>-0.15086801220319845</v>
      </c>
      <c r="AU73" s="181">
        <v>100518</v>
      </c>
      <c r="AV73" s="182">
        <v>-0.11585891459231246</v>
      </c>
    </row>
    <row r="74" spans="2:48" customFormat="1" ht="15" hidden="1" customHeight="1" outlineLevel="1" x14ac:dyDescent="0.25">
      <c r="B74" s="79" t="s">
        <v>94</v>
      </c>
      <c r="C74" s="179">
        <v>24722</v>
      </c>
      <c r="D74" s="180">
        <v>0.65708157383202637</v>
      </c>
      <c r="E74" s="179">
        <v>5877</v>
      </c>
      <c r="F74" s="180">
        <v>-0.10438890582139593</v>
      </c>
      <c r="G74" s="179">
        <v>4186</v>
      </c>
      <c r="H74" s="180">
        <v>0.4971387696709586</v>
      </c>
      <c r="I74" s="179">
        <v>8255</v>
      </c>
      <c r="J74" s="180">
        <v>-9.3952365272747196E-2</v>
      </c>
      <c r="K74" s="179">
        <v>2582</v>
      </c>
      <c r="L74" s="180">
        <v>4.7464503042596418E-2</v>
      </c>
      <c r="M74" s="179">
        <v>49822</v>
      </c>
      <c r="N74" s="180">
        <v>-0.13660861277185687</v>
      </c>
      <c r="O74" s="179">
        <v>3524</v>
      </c>
      <c r="P74" s="180">
        <v>0.39952343129467827</v>
      </c>
      <c r="Q74" s="179">
        <v>2208</v>
      </c>
      <c r="R74" s="180">
        <v>0.11346444780635401</v>
      </c>
      <c r="S74" s="179">
        <v>14335</v>
      </c>
      <c r="T74" s="180">
        <v>0.18795060909919625</v>
      </c>
      <c r="U74" s="179">
        <v>4901</v>
      </c>
      <c r="V74" s="180">
        <v>0.14965986394557818</v>
      </c>
      <c r="W74" s="179">
        <v>2522</v>
      </c>
      <c r="X74" s="180">
        <v>0.15794306703397609</v>
      </c>
      <c r="Y74" s="179">
        <v>3631</v>
      </c>
      <c r="Z74" s="180">
        <v>0.18737737083060835</v>
      </c>
      <c r="AA74" s="179">
        <v>3281</v>
      </c>
      <c r="AB74" s="180">
        <v>0.27764797507788153</v>
      </c>
      <c r="AC74" s="179">
        <v>1033</v>
      </c>
      <c r="AD74" s="180">
        <v>-0.17293835068054442</v>
      </c>
      <c r="AE74" s="179">
        <v>787</v>
      </c>
      <c r="AF74" s="180">
        <v>-5.0663449939686411E-2</v>
      </c>
      <c r="AG74" s="179">
        <v>1374</v>
      </c>
      <c r="AH74" s="180">
        <v>-0.21034482758620687</v>
      </c>
      <c r="AI74" s="179">
        <v>1418</v>
      </c>
      <c r="AJ74" s="180">
        <v>-6.5260382333553024E-2</v>
      </c>
      <c r="AK74" s="179">
        <v>1878</v>
      </c>
      <c r="AL74" s="180">
        <v>-0.14363885088919293</v>
      </c>
      <c r="AM74" s="179">
        <v>315</v>
      </c>
      <c r="AN74" s="180">
        <v>0.47196261682243001</v>
      </c>
      <c r="AO74" s="179">
        <v>308</v>
      </c>
      <c r="AP74" s="180">
        <v>0.65591397849462374</v>
      </c>
      <c r="AQ74" s="179">
        <v>1049</v>
      </c>
      <c r="AR74" s="180">
        <v>0.2982673267326732</v>
      </c>
      <c r="AS74" s="181">
        <v>98951</v>
      </c>
      <c r="AT74" s="182">
        <v>-4.8026322118853604E-2</v>
      </c>
      <c r="AU74" s="181">
        <v>123673</v>
      </c>
      <c r="AV74" s="182">
        <v>4.0475509414278799E-2</v>
      </c>
    </row>
    <row r="75" spans="2:48" customFormat="1" ht="15" hidden="1" customHeight="1" outlineLevel="1" x14ac:dyDescent="0.25">
      <c r="B75" s="79" t="s">
        <v>95</v>
      </c>
      <c r="C75" s="179">
        <v>6950</v>
      </c>
      <c r="D75" s="180">
        <v>-0.45792059901723736</v>
      </c>
      <c r="E75" s="179">
        <v>5297</v>
      </c>
      <c r="F75" s="180">
        <v>-5.6969912764821107E-2</v>
      </c>
      <c r="G75" s="179">
        <v>3938</v>
      </c>
      <c r="H75" s="180">
        <v>0.20244274809160312</v>
      </c>
      <c r="I75" s="179">
        <v>7514</v>
      </c>
      <c r="J75" s="180">
        <v>-0.1737409280844513</v>
      </c>
      <c r="K75" s="179">
        <v>1595</v>
      </c>
      <c r="L75" s="180">
        <v>-2.5061124694376491E-2</v>
      </c>
      <c r="M75" s="179">
        <v>49459</v>
      </c>
      <c r="N75" s="180">
        <v>-0.15968942199870872</v>
      </c>
      <c r="O75" s="179">
        <v>2931</v>
      </c>
      <c r="P75" s="180">
        <v>-0.20179738562091498</v>
      </c>
      <c r="Q75" s="179">
        <v>2017</v>
      </c>
      <c r="R75" s="180">
        <v>-0.24172932330827068</v>
      </c>
      <c r="S75" s="179">
        <v>39367</v>
      </c>
      <c r="T75" s="180">
        <v>-5.2470695838447989E-2</v>
      </c>
      <c r="U75" s="179">
        <v>12023</v>
      </c>
      <c r="V75" s="180">
        <v>-0.14821112291888061</v>
      </c>
      <c r="W75" s="179">
        <v>8576</v>
      </c>
      <c r="X75" s="180">
        <v>-6.467444650452614E-2</v>
      </c>
      <c r="Y75" s="179">
        <v>8277</v>
      </c>
      <c r="Z75" s="180">
        <v>-8.3591674047829967E-2</v>
      </c>
      <c r="AA75" s="179">
        <v>10491</v>
      </c>
      <c r="AB75" s="180">
        <v>0.13649658758531036</v>
      </c>
      <c r="AC75" s="179">
        <v>672</v>
      </c>
      <c r="AD75" s="180">
        <v>-0.37254901960784315</v>
      </c>
      <c r="AE75" s="179">
        <v>633</v>
      </c>
      <c r="AF75" s="180">
        <v>-0.32873806998939559</v>
      </c>
      <c r="AG75" s="179">
        <v>824</v>
      </c>
      <c r="AH75" s="180">
        <v>-0.31618257261410787</v>
      </c>
      <c r="AI75" s="179">
        <v>1409</v>
      </c>
      <c r="AJ75" s="180">
        <v>-0.12375621890547261</v>
      </c>
      <c r="AK75" s="179">
        <v>1481</v>
      </c>
      <c r="AL75" s="180">
        <v>-0.27187807276302856</v>
      </c>
      <c r="AM75" s="179">
        <v>206</v>
      </c>
      <c r="AN75" s="180">
        <v>-0.49385749385749389</v>
      </c>
      <c r="AO75" s="179">
        <v>160</v>
      </c>
      <c r="AP75" s="180">
        <v>-0.375</v>
      </c>
      <c r="AQ75" s="179">
        <v>748</v>
      </c>
      <c r="AR75" s="180">
        <v>0.25714285714285712</v>
      </c>
      <c r="AS75" s="181">
        <v>118251</v>
      </c>
      <c r="AT75" s="182">
        <v>-0.1206665774327399</v>
      </c>
      <c r="AU75" s="181">
        <v>125201</v>
      </c>
      <c r="AV75" s="182">
        <v>-0.15002138507389728</v>
      </c>
    </row>
    <row r="76" spans="2:48" customFormat="1" ht="15" hidden="1" customHeight="1" outlineLevel="1" x14ac:dyDescent="0.25">
      <c r="B76" s="79" t="s">
        <v>96</v>
      </c>
      <c r="C76" s="179">
        <v>6733</v>
      </c>
      <c r="D76" s="180">
        <v>-8.9396808222883428E-2</v>
      </c>
      <c r="E76" s="179">
        <v>5758</v>
      </c>
      <c r="F76" s="180">
        <v>0</v>
      </c>
      <c r="G76" s="179">
        <v>3583</v>
      </c>
      <c r="H76" s="180">
        <v>0.31582813073815652</v>
      </c>
      <c r="I76" s="179">
        <v>6667</v>
      </c>
      <c r="J76" s="180">
        <v>-0.12632682479360502</v>
      </c>
      <c r="K76" s="179">
        <v>2555</v>
      </c>
      <c r="L76" s="180">
        <v>5.7095573024410484E-2</v>
      </c>
      <c r="M76" s="179">
        <v>43882</v>
      </c>
      <c r="N76" s="180">
        <v>-0.27639997361651603</v>
      </c>
      <c r="O76" s="179">
        <v>3089</v>
      </c>
      <c r="P76" s="180">
        <v>5.3187862257074725E-2</v>
      </c>
      <c r="Q76" s="179">
        <v>2770</v>
      </c>
      <c r="R76" s="180">
        <v>-0.13084405396925003</v>
      </c>
      <c r="S76" s="179">
        <v>33334</v>
      </c>
      <c r="T76" s="180">
        <v>-0.14184944907836472</v>
      </c>
      <c r="U76" s="179">
        <v>11426</v>
      </c>
      <c r="V76" s="180">
        <v>-6.734144151497834E-2</v>
      </c>
      <c r="W76" s="179">
        <v>7497</v>
      </c>
      <c r="X76" s="180">
        <v>-2.6995457495132991E-2</v>
      </c>
      <c r="Y76" s="179">
        <v>6630</v>
      </c>
      <c r="Z76" s="180">
        <v>-0.25639300134589504</v>
      </c>
      <c r="AA76" s="179">
        <v>7781</v>
      </c>
      <c r="AB76" s="180">
        <v>-0.21971520256718813</v>
      </c>
      <c r="AC76" s="179">
        <v>616</v>
      </c>
      <c r="AD76" s="180">
        <v>-1.1235955056179803E-2</v>
      </c>
      <c r="AE76" s="179">
        <v>859</v>
      </c>
      <c r="AF76" s="180">
        <v>0.22017045454545459</v>
      </c>
      <c r="AG76" s="179">
        <v>664</v>
      </c>
      <c r="AH76" s="180">
        <v>-0.34645669291338588</v>
      </c>
      <c r="AI76" s="179">
        <v>1635</v>
      </c>
      <c r="AJ76" s="180">
        <v>0.74493062966915691</v>
      </c>
      <c r="AK76" s="179">
        <v>1637</v>
      </c>
      <c r="AL76" s="180">
        <v>0.13601665510062455</v>
      </c>
      <c r="AM76" s="179">
        <v>142</v>
      </c>
      <c r="AN76" s="180">
        <v>-0.36322869955156956</v>
      </c>
      <c r="AO76" s="179">
        <v>131</v>
      </c>
      <c r="AP76" s="180">
        <v>-0.38207547169811318</v>
      </c>
      <c r="AQ76" s="179">
        <v>723</v>
      </c>
      <c r="AR76" s="180">
        <v>1.2246153846153844</v>
      </c>
      <c r="AS76" s="181">
        <v>108045</v>
      </c>
      <c r="AT76" s="182">
        <v>-0.16643521733092626</v>
      </c>
      <c r="AU76" s="181">
        <v>114778</v>
      </c>
      <c r="AV76" s="182">
        <v>-0.16227775669284439</v>
      </c>
    </row>
    <row r="77" spans="2:48" customFormat="1" ht="15" hidden="1" customHeight="1" outlineLevel="1" x14ac:dyDescent="0.25">
      <c r="B77" s="79" t="s">
        <v>97</v>
      </c>
      <c r="C77" s="179">
        <v>6716</v>
      </c>
      <c r="D77" s="180">
        <v>1.3735849056603744E-2</v>
      </c>
      <c r="E77" s="179">
        <v>4425</v>
      </c>
      <c r="F77" s="180">
        <v>-4.9613402061855716E-2</v>
      </c>
      <c r="G77" s="179">
        <v>3315</v>
      </c>
      <c r="H77" s="180">
        <v>-0.12138881526636625</v>
      </c>
      <c r="I77" s="179">
        <v>6955</v>
      </c>
      <c r="J77" s="180">
        <v>-0.14996333414813001</v>
      </c>
      <c r="K77" s="179">
        <v>1478</v>
      </c>
      <c r="L77" s="180">
        <v>-0.33692238672050245</v>
      </c>
      <c r="M77" s="179">
        <v>44558</v>
      </c>
      <c r="N77" s="180">
        <v>-0.15007820547056805</v>
      </c>
      <c r="O77" s="179">
        <v>3284</v>
      </c>
      <c r="P77" s="180">
        <v>0.28081123244929795</v>
      </c>
      <c r="Q77" s="179">
        <v>3389</v>
      </c>
      <c r="R77" s="180">
        <v>-0.28168715557439594</v>
      </c>
      <c r="S77" s="179">
        <v>33305</v>
      </c>
      <c r="T77" s="180">
        <v>1.5086863761048397E-2</v>
      </c>
      <c r="U77" s="179">
        <v>10416</v>
      </c>
      <c r="V77" s="180">
        <v>9.6074923708302729E-2</v>
      </c>
      <c r="W77" s="179">
        <v>6881</v>
      </c>
      <c r="X77" s="180">
        <v>-1.3759495485165529E-2</v>
      </c>
      <c r="Y77" s="179">
        <v>7263</v>
      </c>
      <c r="Z77" s="180">
        <v>-0.11663828752128436</v>
      </c>
      <c r="AA77" s="179">
        <v>8745</v>
      </c>
      <c r="AB77" s="180">
        <v>7.8564380858411553E-2</v>
      </c>
      <c r="AC77" s="179">
        <v>749</v>
      </c>
      <c r="AD77" s="180">
        <v>0.10798816568047331</v>
      </c>
      <c r="AE77" s="179">
        <v>881</v>
      </c>
      <c r="AF77" s="180">
        <v>0.22873082287308222</v>
      </c>
      <c r="AG77" s="179">
        <v>1351</v>
      </c>
      <c r="AH77" s="180">
        <v>-0.18220338983050843</v>
      </c>
      <c r="AI77" s="179">
        <v>1251</v>
      </c>
      <c r="AJ77" s="180">
        <v>0.15833333333333344</v>
      </c>
      <c r="AK77" s="179">
        <v>2198</v>
      </c>
      <c r="AL77" s="180">
        <v>-2.0062416406598338E-2</v>
      </c>
      <c r="AM77" s="179">
        <v>150</v>
      </c>
      <c r="AN77" s="180">
        <v>-0.33333333333333337</v>
      </c>
      <c r="AO77" s="179">
        <v>228</v>
      </c>
      <c r="AP77" s="180">
        <v>-0.17391304347826086</v>
      </c>
      <c r="AQ77" s="179">
        <v>515</v>
      </c>
      <c r="AR77" s="180">
        <v>-0.31968295904887711</v>
      </c>
      <c r="AS77" s="181">
        <v>108032</v>
      </c>
      <c r="AT77" s="182">
        <v>-9.2045989376722925E-2</v>
      </c>
      <c r="AU77" s="181">
        <v>114748</v>
      </c>
      <c r="AV77" s="182">
        <v>-8.6466734071603102E-2</v>
      </c>
    </row>
    <row r="78" spans="2:48" customFormat="1" collapsed="1" x14ac:dyDescent="0.25">
      <c r="B78" s="190">
        <v>2009</v>
      </c>
      <c r="C78" s="191">
        <v>228774</v>
      </c>
      <c r="D78" s="192">
        <v>0.1469093096706271</v>
      </c>
      <c r="E78" s="191">
        <v>68400</v>
      </c>
      <c r="F78" s="192">
        <v>-4.8493447959268798E-2</v>
      </c>
      <c r="G78" s="191">
        <v>46184</v>
      </c>
      <c r="H78" s="192">
        <v>0.17825343776309421</v>
      </c>
      <c r="I78" s="191">
        <v>78488</v>
      </c>
      <c r="J78" s="192">
        <v>-0.13381082184675486</v>
      </c>
      <c r="K78" s="191">
        <v>21802</v>
      </c>
      <c r="L78" s="192">
        <v>0.1085574820765749</v>
      </c>
      <c r="M78" s="191">
        <v>579456</v>
      </c>
      <c r="N78" s="192">
        <v>-0.15962652388176157</v>
      </c>
      <c r="O78" s="191">
        <v>35891</v>
      </c>
      <c r="P78" s="192">
        <v>-0.12081424687063669</v>
      </c>
      <c r="Q78" s="191">
        <v>29976</v>
      </c>
      <c r="R78" s="192">
        <v>-0.18709152542372887</v>
      </c>
      <c r="S78" s="191">
        <v>202749</v>
      </c>
      <c r="T78" s="192">
        <v>-0.13181862948705325</v>
      </c>
      <c r="U78" s="191">
        <v>61578</v>
      </c>
      <c r="V78" s="192">
        <v>-0.15542449595391583</v>
      </c>
      <c r="W78" s="191">
        <v>45889</v>
      </c>
      <c r="X78" s="192">
        <v>-0.15491427413859782</v>
      </c>
      <c r="Y78" s="191">
        <v>44835</v>
      </c>
      <c r="Z78" s="192">
        <v>-0.17809349220898263</v>
      </c>
      <c r="AA78" s="191">
        <v>50447</v>
      </c>
      <c r="AB78" s="192">
        <v>-2.5592984624893789E-2</v>
      </c>
      <c r="AC78" s="191">
        <v>9888</v>
      </c>
      <c r="AD78" s="192">
        <v>-0.12487830781485088</v>
      </c>
      <c r="AE78" s="191">
        <v>8767</v>
      </c>
      <c r="AF78" s="192">
        <v>-0.10293666223268183</v>
      </c>
      <c r="AG78" s="191">
        <v>15225</v>
      </c>
      <c r="AH78" s="192">
        <v>-0.27451634422948634</v>
      </c>
      <c r="AI78" s="191">
        <v>18075</v>
      </c>
      <c r="AJ78" s="192">
        <v>-0.12592485129841868</v>
      </c>
      <c r="AK78" s="191">
        <v>22947</v>
      </c>
      <c r="AL78" s="192">
        <v>-0.29482806305891029</v>
      </c>
      <c r="AM78" s="191">
        <v>3523</v>
      </c>
      <c r="AN78" s="192">
        <v>0.44919786096256686</v>
      </c>
      <c r="AO78" s="191">
        <v>3174</v>
      </c>
      <c r="AP78" s="192">
        <v>-0.18594511413182868</v>
      </c>
      <c r="AQ78" s="191">
        <v>13282</v>
      </c>
      <c r="AR78" s="192">
        <v>0.74121657052962764</v>
      </c>
      <c r="AS78" s="181">
        <v>1157827</v>
      </c>
      <c r="AT78" s="193">
        <v>-0.13033743142309473</v>
      </c>
      <c r="AU78" s="181">
        <v>1386601</v>
      </c>
      <c r="AV78" s="193">
        <v>-9.4211475926005761E-2</v>
      </c>
    </row>
    <row r="79" spans="2:48" customFormat="1" ht="15" hidden="1" customHeight="1" outlineLevel="1" x14ac:dyDescent="0.25">
      <c r="B79" s="79" t="s">
        <v>86</v>
      </c>
      <c r="C79" s="179">
        <v>7622</v>
      </c>
      <c r="D79" s="180">
        <v>-0.17367736339982653</v>
      </c>
      <c r="E79" s="179">
        <v>5215</v>
      </c>
      <c r="F79" s="180">
        <v>0.140139921294272</v>
      </c>
      <c r="G79" s="179">
        <v>4194</v>
      </c>
      <c r="H79" s="180">
        <v>9.7331240188383017E-2</v>
      </c>
      <c r="I79" s="179">
        <v>7059</v>
      </c>
      <c r="J79" s="180">
        <v>-1.6989277259434665E-2</v>
      </c>
      <c r="K79" s="179">
        <v>1291</v>
      </c>
      <c r="L79" s="180">
        <v>6.2353858144972296E-3</v>
      </c>
      <c r="M79" s="179">
        <v>48196</v>
      </c>
      <c r="N79" s="180">
        <v>-7.2850739664890418E-2</v>
      </c>
      <c r="O79" s="179">
        <v>2419</v>
      </c>
      <c r="P79" s="180">
        <v>7.2251773049645474E-2</v>
      </c>
      <c r="Q79" s="179">
        <v>2714</v>
      </c>
      <c r="R79" s="180">
        <v>0.25764596848934196</v>
      </c>
      <c r="S79" s="179">
        <v>33209</v>
      </c>
      <c r="T79" s="180">
        <v>-0.1767316178293421</v>
      </c>
      <c r="U79" s="179">
        <v>11344</v>
      </c>
      <c r="V79" s="180">
        <v>-0.10971590017265731</v>
      </c>
      <c r="W79" s="179">
        <v>6702</v>
      </c>
      <c r="X79" s="180">
        <v>-0.11769352290679302</v>
      </c>
      <c r="Y79" s="179">
        <v>6330</v>
      </c>
      <c r="Z79" s="180">
        <v>-0.30008845643520565</v>
      </c>
      <c r="AA79" s="179">
        <v>8833</v>
      </c>
      <c r="AB79" s="180">
        <v>-0.19377510040160639</v>
      </c>
      <c r="AC79" s="179">
        <v>598</v>
      </c>
      <c r="AD79" s="180">
        <v>-0.13832853025936598</v>
      </c>
      <c r="AE79" s="179">
        <v>877</v>
      </c>
      <c r="AF79" s="180">
        <v>0.11012658227848093</v>
      </c>
      <c r="AG79" s="179">
        <v>1091</v>
      </c>
      <c r="AH79" s="180">
        <v>-0.13412698412698409</v>
      </c>
      <c r="AI79" s="179">
        <v>1348</v>
      </c>
      <c r="AJ79" s="180">
        <v>9.5044679122664455E-2</v>
      </c>
      <c r="AK79" s="179">
        <v>1752</v>
      </c>
      <c r="AL79" s="180">
        <v>4.597014925373144E-2</v>
      </c>
      <c r="AM79" s="179">
        <v>178</v>
      </c>
      <c r="AN79" s="180">
        <v>-0.11881188118811881</v>
      </c>
      <c r="AO79" s="179">
        <v>263</v>
      </c>
      <c r="AP79" s="180">
        <v>0.11440677966101687</v>
      </c>
      <c r="AQ79" s="179">
        <v>443</v>
      </c>
      <c r="AR79" s="180">
        <v>-0.464328899637243</v>
      </c>
      <c r="AS79" s="181">
        <v>110847</v>
      </c>
      <c r="AT79" s="182">
        <v>-8.0184217077420961E-2</v>
      </c>
      <c r="AU79" s="181">
        <v>118469</v>
      </c>
      <c r="AV79" s="182">
        <v>-8.6831516795905506E-2</v>
      </c>
    </row>
    <row r="80" spans="2:48" customFormat="1" ht="15" hidden="1" customHeight="1" outlineLevel="1" x14ac:dyDescent="0.25">
      <c r="B80" s="79" t="s">
        <v>87</v>
      </c>
      <c r="C80" s="179">
        <v>8537</v>
      </c>
      <c r="D80" s="180">
        <v>-0.17301172139881815</v>
      </c>
      <c r="E80" s="179">
        <v>4528</v>
      </c>
      <c r="F80" s="180">
        <v>-5.3115851108322842E-2</v>
      </c>
      <c r="G80" s="179">
        <v>3791</v>
      </c>
      <c r="H80" s="180">
        <v>0.33017543859649123</v>
      </c>
      <c r="I80" s="179">
        <v>9579</v>
      </c>
      <c r="J80" s="180">
        <v>3.6015574302401099E-2</v>
      </c>
      <c r="K80" s="179">
        <v>1167</v>
      </c>
      <c r="L80" s="180">
        <v>0.19815195071868574</v>
      </c>
      <c r="M80" s="179">
        <v>50815</v>
      </c>
      <c r="N80" s="180">
        <v>-0.10860260323474724</v>
      </c>
      <c r="O80" s="179">
        <v>3464</v>
      </c>
      <c r="P80" s="180">
        <v>0.57168784029038111</v>
      </c>
      <c r="Q80" s="179">
        <v>1673</v>
      </c>
      <c r="R80" s="180">
        <v>-3.5735556879095132E-3</v>
      </c>
      <c r="S80" s="179">
        <v>40279</v>
      </c>
      <c r="T80" s="180">
        <v>0.15221122489844952</v>
      </c>
      <c r="U80" s="179">
        <v>13338</v>
      </c>
      <c r="V80" s="180">
        <v>0.14824380165289264</v>
      </c>
      <c r="W80" s="179">
        <v>9834</v>
      </c>
      <c r="X80" s="180">
        <v>0.29462875197472349</v>
      </c>
      <c r="Y80" s="179">
        <v>8259</v>
      </c>
      <c r="Z80" s="180">
        <v>5.6813819577735014E-2</v>
      </c>
      <c r="AA80" s="179">
        <v>8848</v>
      </c>
      <c r="AB80" s="180">
        <v>0.11562224183583414</v>
      </c>
      <c r="AC80" s="179">
        <v>1062</v>
      </c>
      <c r="AD80" s="180">
        <v>7.5987841945288848E-2</v>
      </c>
      <c r="AE80" s="179">
        <v>1157</v>
      </c>
      <c r="AF80" s="180">
        <v>3.488372093023262E-2</v>
      </c>
      <c r="AG80" s="179">
        <v>1080</v>
      </c>
      <c r="AH80" s="180">
        <v>-0.28476821192052981</v>
      </c>
      <c r="AI80" s="179">
        <v>1737</v>
      </c>
      <c r="AJ80" s="180">
        <v>0.73526473526473524</v>
      </c>
      <c r="AK80" s="179">
        <v>1405</v>
      </c>
      <c r="AL80" s="180">
        <v>-0.34222846441947563</v>
      </c>
      <c r="AM80" s="179">
        <v>136</v>
      </c>
      <c r="AN80" s="180">
        <v>0.19298245614035081</v>
      </c>
      <c r="AO80" s="179">
        <v>225</v>
      </c>
      <c r="AP80" s="180">
        <v>0.33136094674556205</v>
      </c>
      <c r="AQ80" s="179">
        <v>345</v>
      </c>
      <c r="AR80" s="180">
        <v>-0.48736998514115903</v>
      </c>
      <c r="AS80" s="181">
        <v>122443</v>
      </c>
      <c r="AT80" s="182">
        <v>8.5332806180862253E-3</v>
      </c>
      <c r="AU80" s="181">
        <v>130980</v>
      </c>
      <c r="AV80" s="182">
        <v>-5.6934639034388335E-3</v>
      </c>
    </row>
    <row r="81" spans="2:48" customFormat="1" ht="15" hidden="1" customHeight="1" outlineLevel="1" x14ac:dyDescent="0.25">
      <c r="B81" s="79" t="s">
        <v>88</v>
      </c>
      <c r="C81" s="179">
        <v>12920</v>
      </c>
      <c r="D81" s="180">
        <v>-0.12371134020618557</v>
      </c>
      <c r="E81" s="179">
        <v>7369</v>
      </c>
      <c r="F81" s="180">
        <v>-1.1535881958417149E-2</v>
      </c>
      <c r="G81" s="179">
        <v>2931</v>
      </c>
      <c r="H81" s="180">
        <v>-0.1764540601292498</v>
      </c>
      <c r="I81" s="179">
        <v>7135</v>
      </c>
      <c r="J81" s="180">
        <v>1.3350376366993322E-2</v>
      </c>
      <c r="K81" s="179">
        <v>1456</v>
      </c>
      <c r="L81" s="180">
        <v>-0.12183353437876965</v>
      </c>
      <c r="M81" s="179">
        <v>63519</v>
      </c>
      <c r="N81" s="180">
        <v>-4.4295322209349508E-2</v>
      </c>
      <c r="O81" s="179">
        <v>4120</v>
      </c>
      <c r="P81" s="180">
        <v>0.60373686259244841</v>
      </c>
      <c r="Q81" s="179">
        <v>1649</v>
      </c>
      <c r="R81" s="180">
        <v>-0.24357798165137612</v>
      </c>
      <c r="S81" s="179">
        <v>19491</v>
      </c>
      <c r="T81" s="180">
        <v>1.0577072639601726E-2</v>
      </c>
      <c r="U81" s="179">
        <v>5888</v>
      </c>
      <c r="V81" s="180">
        <v>-0.15523672883787665</v>
      </c>
      <c r="W81" s="179">
        <v>5465</v>
      </c>
      <c r="X81" s="180">
        <v>0.19636602451838869</v>
      </c>
      <c r="Y81" s="179">
        <v>4152</v>
      </c>
      <c r="Z81" s="180">
        <v>6.7901234567901314E-2</v>
      </c>
      <c r="AA81" s="179">
        <v>3986</v>
      </c>
      <c r="AB81" s="180">
        <v>3.2375032375032475E-2</v>
      </c>
      <c r="AC81" s="179">
        <v>1286</v>
      </c>
      <c r="AD81" s="180">
        <v>0.15751575157515751</v>
      </c>
      <c r="AE81" s="179">
        <v>828</v>
      </c>
      <c r="AF81" s="180">
        <v>1.346389228886169E-2</v>
      </c>
      <c r="AG81" s="179">
        <v>2809</v>
      </c>
      <c r="AH81" s="180">
        <v>0.91609822646657579</v>
      </c>
      <c r="AI81" s="179">
        <v>2057</v>
      </c>
      <c r="AJ81" s="180">
        <v>1.2855555555555553</v>
      </c>
      <c r="AK81" s="179">
        <v>2239</v>
      </c>
      <c r="AL81" s="180">
        <v>-6.1609388097233819E-2</v>
      </c>
      <c r="AM81" s="179">
        <v>202</v>
      </c>
      <c r="AN81" s="180">
        <v>0.3202614379084967</v>
      </c>
      <c r="AO81" s="179">
        <v>207</v>
      </c>
      <c r="AP81" s="180">
        <v>-0.14462809917355368</v>
      </c>
      <c r="AQ81" s="179">
        <v>376</v>
      </c>
      <c r="AR81" s="180">
        <v>-0.5890710382513662</v>
      </c>
      <c r="AS81" s="181">
        <v>117674</v>
      </c>
      <c r="AT81" s="182">
        <v>-4.4669294935787418E-3</v>
      </c>
      <c r="AU81" s="181">
        <v>130594</v>
      </c>
      <c r="AV81" s="182">
        <v>-1.7691393498111996E-2</v>
      </c>
    </row>
    <row r="82" spans="2:48" customFormat="1" ht="15" hidden="1" customHeight="1" outlineLevel="1" x14ac:dyDescent="0.25">
      <c r="B82" s="79" t="s">
        <v>89</v>
      </c>
      <c r="C82" s="179">
        <v>18574</v>
      </c>
      <c r="D82" s="180">
        <v>-0.17194953412687797</v>
      </c>
      <c r="E82" s="179">
        <v>5634</v>
      </c>
      <c r="F82" s="180">
        <v>0.13041733547351519</v>
      </c>
      <c r="G82" s="179">
        <v>2685</v>
      </c>
      <c r="H82" s="180">
        <v>-0.18215047212915014</v>
      </c>
      <c r="I82" s="179">
        <v>6657</v>
      </c>
      <c r="J82" s="180">
        <v>-7.6186511240632804E-2</v>
      </c>
      <c r="K82" s="179">
        <v>785</v>
      </c>
      <c r="L82" s="180">
        <v>-0.29215509467989176</v>
      </c>
      <c r="M82" s="179">
        <v>54935</v>
      </c>
      <c r="N82" s="180">
        <v>1.5040372498660304E-2</v>
      </c>
      <c r="O82" s="179">
        <v>3436</v>
      </c>
      <c r="P82" s="180">
        <v>2.9050613956274285E-2</v>
      </c>
      <c r="Q82" s="179">
        <v>2218</v>
      </c>
      <c r="R82" s="180">
        <v>0.26598173515981727</v>
      </c>
      <c r="S82" s="179">
        <v>3891</v>
      </c>
      <c r="T82" s="180">
        <v>0.68077753779697625</v>
      </c>
      <c r="U82" s="179">
        <v>774</v>
      </c>
      <c r="V82" s="180">
        <v>1.4339622641509435</v>
      </c>
      <c r="W82" s="179">
        <v>1712</v>
      </c>
      <c r="X82" s="180">
        <v>1.2918340026773762</v>
      </c>
      <c r="Y82" s="179">
        <v>1383</v>
      </c>
      <c r="Z82" s="180">
        <v>0.1534612176814012</v>
      </c>
      <c r="AA82" s="179">
        <v>22</v>
      </c>
      <c r="AB82" s="180">
        <v>-0.56862745098039214</v>
      </c>
      <c r="AC82" s="179">
        <v>1004</v>
      </c>
      <c r="AD82" s="180">
        <v>3.7190082644628086E-2</v>
      </c>
      <c r="AE82" s="179">
        <v>608</v>
      </c>
      <c r="AF82" s="180">
        <v>-8.7087087087087123E-2</v>
      </c>
      <c r="AG82" s="179">
        <v>2266</v>
      </c>
      <c r="AH82" s="180">
        <v>0.71666666666666656</v>
      </c>
      <c r="AI82" s="179">
        <v>2174</v>
      </c>
      <c r="AJ82" s="180">
        <v>0.29636255217650564</v>
      </c>
      <c r="AK82" s="179">
        <v>3375</v>
      </c>
      <c r="AL82" s="180">
        <v>0.30712625871417498</v>
      </c>
      <c r="AM82" s="179">
        <v>145</v>
      </c>
      <c r="AN82" s="180">
        <v>0.1328125</v>
      </c>
      <c r="AO82" s="179">
        <v>356</v>
      </c>
      <c r="AP82" s="180">
        <v>-0.15439429928741089</v>
      </c>
      <c r="AQ82" s="179">
        <v>494</v>
      </c>
      <c r="AR82" s="180">
        <v>-0.69543773119605423</v>
      </c>
      <c r="AS82" s="181">
        <v>90663</v>
      </c>
      <c r="AT82" s="182">
        <v>3.6231469946167216E-2</v>
      </c>
      <c r="AU82" s="181">
        <v>109237</v>
      </c>
      <c r="AV82" s="182">
        <v>-6.2497725701393669E-3</v>
      </c>
    </row>
    <row r="83" spans="2:48" customFormat="1" ht="15" hidden="1" customHeight="1" outlineLevel="1" x14ac:dyDescent="0.25">
      <c r="B83" s="79" t="s">
        <v>90</v>
      </c>
      <c r="C83" s="179">
        <v>36335</v>
      </c>
      <c r="D83" s="180">
        <v>0.13892110459831364</v>
      </c>
      <c r="E83" s="179">
        <v>7593</v>
      </c>
      <c r="F83" s="180">
        <v>5.3851492019430847E-2</v>
      </c>
      <c r="G83" s="179">
        <v>3156</v>
      </c>
      <c r="H83" s="180">
        <v>-0.26978250809810278</v>
      </c>
      <c r="I83" s="179">
        <v>7092</v>
      </c>
      <c r="J83" s="180">
        <v>-7.7283372365339553E-2</v>
      </c>
      <c r="K83" s="179">
        <v>2299</v>
      </c>
      <c r="L83" s="180">
        <v>2.1777777777777674E-2</v>
      </c>
      <c r="M83" s="179">
        <v>61171</v>
      </c>
      <c r="N83" s="180">
        <v>4.2025773618976636E-3</v>
      </c>
      <c r="O83" s="179">
        <v>3519</v>
      </c>
      <c r="P83" s="180">
        <v>-0.13175425610658775</v>
      </c>
      <c r="Q83" s="179">
        <v>8223</v>
      </c>
      <c r="R83" s="180">
        <v>0.15103583426651745</v>
      </c>
      <c r="S83" s="179">
        <v>2321</v>
      </c>
      <c r="T83" s="180">
        <v>-4.4069192751235553E-2</v>
      </c>
      <c r="U83" s="179">
        <v>323</v>
      </c>
      <c r="V83" s="180">
        <v>0.2234848484848484</v>
      </c>
      <c r="W83" s="179">
        <v>1028</v>
      </c>
      <c r="X83" s="180">
        <v>0.78472222222222232</v>
      </c>
      <c r="Y83" s="179">
        <v>907</v>
      </c>
      <c r="Z83" s="180">
        <v>-0.40132013201320127</v>
      </c>
      <c r="AA83" s="179">
        <v>63</v>
      </c>
      <c r="AB83" s="180">
        <v>-0.13698630136986301</v>
      </c>
      <c r="AC83" s="179">
        <v>746</v>
      </c>
      <c r="AD83" s="180">
        <v>6.7238912732475065E-2</v>
      </c>
      <c r="AE83" s="179">
        <v>731</v>
      </c>
      <c r="AF83" s="180">
        <v>0.11432926829268286</v>
      </c>
      <c r="AG83" s="179">
        <v>2969</v>
      </c>
      <c r="AH83" s="180">
        <v>0.44899951195705223</v>
      </c>
      <c r="AI83" s="179">
        <v>2389</v>
      </c>
      <c r="AJ83" s="180">
        <v>0.16423001949317739</v>
      </c>
      <c r="AK83" s="179">
        <v>5403</v>
      </c>
      <c r="AL83" s="180">
        <v>0.27489381783860312</v>
      </c>
      <c r="AM83" s="179">
        <v>156</v>
      </c>
      <c r="AN83" s="180">
        <v>0.11428571428571432</v>
      </c>
      <c r="AO83" s="179">
        <v>644</v>
      </c>
      <c r="AP83" s="180">
        <v>0.96941896024464835</v>
      </c>
      <c r="AQ83" s="179">
        <v>618</v>
      </c>
      <c r="AR83" s="180">
        <v>-0.1428571428571429</v>
      </c>
      <c r="AS83" s="181">
        <v>109030</v>
      </c>
      <c r="AT83" s="182">
        <v>2.0068297703138782E-2</v>
      </c>
      <c r="AU83" s="181">
        <v>145365</v>
      </c>
      <c r="AV83" s="182">
        <v>4.7388823241202305E-2</v>
      </c>
    </row>
    <row r="84" spans="2:48" customFormat="1" ht="15" hidden="1" customHeight="1" outlineLevel="1" x14ac:dyDescent="0.25">
      <c r="B84" s="79" t="s">
        <v>91</v>
      </c>
      <c r="C84" s="179">
        <v>27080</v>
      </c>
      <c r="D84" s="180">
        <v>-5.2529111413143204E-3</v>
      </c>
      <c r="E84" s="179">
        <v>7643</v>
      </c>
      <c r="F84" s="180">
        <v>-5.7350764676862398E-2</v>
      </c>
      <c r="G84" s="179">
        <v>3443</v>
      </c>
      <c r="H84" s="180">
        <v>-5.6453822965195966E-2</v>
      </c>
      <c r="I84" s="179">
        <v>5797</v>
      </c>
      <c r="J84" s="180">
        <v>-9.6899828633743579E-2</v>
      </c>
      <c r="K84" s="179">
        <v>1291</v>
      </c>
      <c r="L84" s="180">
        <v>-0.20846106683016552</v>
      </c>
      <c r="M84" s="179">
        <v>63538</v>
      </c>
      <c r="N84" s="180">
        <v>0.12057988395266395</v>
      </c>
      <c r="O84" s="179">
        <v>3712</v>
      </c>
      <c r="P84" s="180">
        <v>-8.8184721198722671E-2</v>
      </c>
      <c r="Q84" s="179">
        <v>3394</v>
      </c>
      <c r="R84" s="180">
        <v>-6.7310506292068695E-3</v>
      </c>
      <c r="S84" s="179">
        <v>4187</v>
      </c>
      <c r="T84" s="180">
        <v>0.44578729281767959</v>
      </c>
      <c r="U84" s="179">
        <v>594</v>
      </c>
      <c r="V84" s="180">
        <v>0.73684210526315796</v>
      </c>
      <c r="W84" s="179">
        <v>1968</v>
      </c>
      <c r="X84" s="180">
        <v>1.0081632653061225</v>
      </c>
      <c r="Y84" s="179">
        <v>1544</v>
      </c>
      <c r="Z84" s="180">
        <v>4.5543266102796576E-3</v>
      </c>
      <c r="AA84" s="179">
        <v>81</v>
      </c>
      <c r="AB84" s="180">
        <v>1.189189189189189</v>
      </c>
      <c r="AC84" s="179">
        <v>1212</v>
      </c>
      <c r="AD84" s="180">
        <v>0.26249999999999996</v>
      </c>
      <c r="AE84" s="179">
        <v>881</v>
      </c>
      <c r="AF84" s="180">
        <v>7.1776155717761636E-2</v>
      </c>
      <c r="AG84" s="179">
        <v>2132</v>
      </c>
      <c r="AH84" s="180">
        <v>0.27283582089552239</v>
      </c>
      <c r="AI84" s="179">
        <v>2493</v>
      </c>
      <c r="AJ84" s="180">
        <v>0.48658318425760294</v>
      </c>
      <c r="AK84" s="179">
        <v>4388</v>
      </c>
      <c r="AL84" s="180">
        <v>5.836951278340563E-2</v>
      </c>
      <c r="AM84" s="179">
        <v>168</v>
      </c>
      <c r="AN84" s="180">
        <v>-0.20754716981132071</v>
      </c>
      <c r="AO84" s="179">
        <v>452</v>
      </c>
      <c r="AP84" s="180">
        <v>0.68656716417910446</v>
      </c>
      <c r="AQ84" s="179">
        <v>1035</v>
      </c>
      <c r="AR84" s="180">
        <v>-0.16464891041162233</v>
      </c>
      <c r="AS84" s="181">
        <v>105766</v>
      </c>
      <c r="AT84" s="182">
        <v>8.0446619198904834E-2</v>
      </c>
      <c r="AU84" s="181">
        <v>132846</v>
      </c>
      <c r="AV84" s="182">
        <v>6.1799638729478801E-2</v>
      </c>
    </row>
    <row r="85" spans="2:48" customFormat="1" ht="15" hidden="1" customHeight="1" outlineLevel="1" x14ac:dyDescent="0.25">
      <c r="B85" s="79" t="s">
        <v>92</v>
      </c>
      <c r="C85" s="179">
        <v>25060</v>
      </c>
      <c r="D85" s="180">
        <v>0.16217594954319892</v>
      </c>
      <c r="E85" s="179">
        <v>5994</v>
      </c>
      <c r="F85" s="180">
        <v>0.24382652002490146</v>
      </c>
      <c r="G85" s="179">
        <v>2875</v>
      </c>
      <c r="H85" s="180">
        <v>-0.11347517730496459</v>
      </c>
      <c r="I85" s="179">
        <v>6084</v>
      </c>
      <c r="J85" s="180">
        <v>-9.4508111326090161E-2</v>
      </c>
      <c r="K85" s="179">
        <v>902</v>
      </c>
      <c r="L85" s="180">
        <v>-0.45200486026731468</v>
      </c>
      <c r="M85" s="179">
        <v>60007</v>
      </c>
      <c r="N85" s="180">
        <v>3.9010285001904732E-2</v>
      </c>
      <c r="O85" s="179">
        <v>4394</v>
      </c>
      <c r="P85" s="180">
        <v>-2.9164825452938525E-2</v>
      </c>
      <c r="Q85" s="179">
        <v>2409</v>
      </c>
      <c r="R85" s="180">
        <v>0.15428845232390986</v>
      </c>
      <c r="S85" s="179">
        <v>2540</v>
      </c>
      <c r="T85" s="180">
        <v>0.5592387968078576</v>
      </c>
      <c r="U85" s="179">
        <v>295</v>
      </c>
      <c r="V85" s="180">
        <v>9.259259259259256E-2</v>
      </c>
      <c r="W85" s="179">
        <v>1019</v>
      </c>
      <c r="X85" s="180">
        <v>2.3741721854304636</v>
      </c>
      <c r="Y85" s="179">
        <v>1183</v>
      </c>
      <c r="Z85" s="180">
        <v>0.18655967903711135</v>
      </c>
      <c r="AA85" s="179">
        <v>43</v>
      </c>
      <c r="AB85" s="180">
        <v>-0.28333333333333333</v>
      </c>
      <c r="AC85" s="179">
        <v>851</v>
      </c>
      <c r="AD85" s="180">
        <v>0.44727891156462585</v>
      </c>
      <c r="AE85" s="179">
        <v>765</v>
      </c>
      <c r="AF85" s="180">
        <v>6.25E-2</v>
      </c>
      <c r="AG85" s="179">
        <v>1223</v>
      </c>
      <c r="AH85" s="180">
        <v>-0.23848069738480693</v>
      </c>
      <c r="AI85" s="179">
        <v>2171</v>
      </c>
      <c r="AJ85" s="180">
        <v>1.1929292929292927</v>
      </c>
      <c r="AK85" s="179">
        <v>4013</v>
      </c>
      <c r="AL85" s="180">
        <v>0.52122820318423058</v>
      </c>
      <c r="AM85" s="179">
        <v>223</v>
      </c>
      <c r="AN85" s="180">
        <v>0.7421875</v>
      </c>
      <c r="AO85" s="179">
        <v>467</v>
      </c>
      <c r="AP85" s="180">
        <v>1.3118811881188117</v>
      </c>
      <c r="AQ85" s="179">
        <v>881</v>
      </c>
      <c r="AR85" s="180">
        <v>0.23389355742296924</v>
      </c>
      <c r="AS85" s="181">
        <v>95799</v>
      </c>
      <c r="AT85" s="182">
        <v>6.4326900643268958E-2</v>
      </c>
      <c r="AU85" s="181">
        <v>120859</v>
      </c>
      <c r="AV85" s="182">
        <v>8.3237729896389778E-2</v>
      </c>
    </row>
    <row r="86" spans="2:48" customFormat="1" ht="15" hidden="1" customHeight="1" outlineLevel="1" x14ac:dyDescent="0.25">
      <c r="B86" s="79" t="s">
        <v>93</v>
      </c>
      <c r="C86" s="179">
        <v>21583</v>
      </c>
      <c r="D86" s="180">
        <v>0.74042415934198846</v>
      </c>
      <c r="E86" s="179">
        <v>5317</v>
      </c>
      <c r="F86" s="180">
        <v>0.10037251655629142</v>
      </c>
      <c r="G86" s="179">
        <v>3555</v>
      </c>
      <c r="H86" s="180">
        <v>7.3369565217391353E-2</v>
      </c>
      <c r="I86" s="179">
        <v>7192</v>
      </c>
      <c r="J86" s="180">
        <v>8.0691209616829518E-2</v>
      </c>
      <c r="K86" s="179">
        <v>1729</v>
      </c>
      <c r="L86" s="180">
        <v>0.21163279607568319</v>
      </c>
      <c r="M86" s="179">
        <v>57708</v>
      </c>
      <c r="N86" s="180">
        <v>4.0852767707375115E-2</v>
      </c>
      <c r="O86" s="179">
        <v>4072</v>
      </c>
      <c r="P86" s="180">
        <v>6.4853556485355623E-2</v>
      </c>
      <c r="Q86" s="179">
        <v>2047</v>
      </c>
      <c r="R86" s="180">
        <v>0.21483679525222543</v>
      </c>
      <c r="S86" s="179">
        <v>2347</v>
      </c>
      <c r="T86" s="180">
        <v>5.199462124607801E-2</v>
      </c>
      <c r="U86" s="179">
        <v>222</v>
      </c>
      <c r="V86" s="180">
        <v>0.39622641509433953</v>
      </c>
      <c r="W86" s="179">
        <v>544</v>
      </c>
      <c r="X86" s="180">
        <v>14.542857142857143</v>
      </c>
      <c r="Y86" s="179">
        <v>1564</v>
      </c>
      <c r="Z86" s="180">
        <v>-0.22612568035625924</v>
      </c>
      <c r="AA86" s="179">
        <v>17</v>
      </c>
      <c r="AB86" s="180">
        <v>6.25E-2</v>
      </c>
      <c r="AC86" s="179">
        <v>921</v>
      </c>
      <c r="AD86" s="180">
        <v>0.41910631741140225</v>
      </c>
      <c r="AE86" s="179">
        <v>733</v>
      </c>
      <c r="AF86" s="180">
        <v>0.32072072072072078</v>
      </c>
      <c r="AG86" s="179">
        <v>1803</v>
      </c>
      <c r="AH86" s="180">
        <v>0.52151898734177204</v>
      </c>
      <c r="AI86" s="179">
        <v>1168</v>
      </c>
      <c r="AJ86" s="180">
        <v>0.76168929110105577</v>
      </c>
      <c r="AK86" s="179">
        <v>2055</v>
      </c>
      <c r="AL86" s="180">
        <v>0.25688073394495414</v>
      </c>
      <c r="AM86" s="179">
        <v>154</v>
      </c>
      <c r="AN86" s="180">
        <v>-0.18085106382978722</v>
      </c>
      <c r="AO86" s="179">
        <v>355</v>
      </c>
      <c r="AP86" s="180">
        <v>0.6435185185185186</v>
      </c>
      <c r="AQ86" s="179">
        <v>951</v>
      </c>
      <c r="AR86" s="180">
        <v>0.72909090909090901</v>
      </c>
      <c r="AS86" s="181">
        <v>92107</v>
      </c>
      <c r="AT86" s="182">
        <v>8.2974720752498454E-2</v>
      </c>
      <c r="AU86" s="181">
        <v>113690</v>
      </c>
      <c r="AV86" s="182">
        <v>0.16663759222583652</v>
      </c>
    </row>
    <row r="87" spans="2:48" customFormat="1" ht="15" hidden="1" customHeight="1" outlineLevel="1" x14ac:dyDescent="0.25">
      <c r="B87" s="79" t="s">
        <v>94</v>
      </c>
      <c r="C87" s="179">
        <v>14919</v>
      </c>
      <c r="D87" s="180">
        <v>-0.24742736077481842</v>
      </c>
      <c r="E87" s="179">
        <v>6562</v>
      </c>
      <c r="F87" s="180">
        <v>0.2078041597644027</v>
      </c>
      <c r="G87" s="179">
        <v>2796</v>
      </c>
      <c r="H87" s="180">
        <v>-0.22333333333333338</v>
      </c>
      <c r="I87" s="179">
        <v>9111</v>
      </c>
      <c r="J87" s="180">
        <v>0.10610659220590013</v>
      </c>
      <c r="K87" s="179">
        <v>2465</v>
      </c>
      <c r="L87" s="180">
        <v>-0.2384924312635156</v>
      </c>
      <c r="M87" s="179">
        <v>57705</v>
      </c>
      <c r="N87" s="180">
        <v>0.25029792212857238</v>
      </c>
      <c r="O87" s="179">
        <v>2518</v>
      </c>
      <c r="P87" s="180">
        <v>0.17279925477410329</v>
      </c>
      <c r="Q87" s="179">
        <v>1983</v>
      </c>
      <c r="R87" s="180">
        <v>-0.45296551724137935</v>
      </c>
      <c r="S87" s="179">
        <v>12067</v>
      </c>
      <c r="T87" s="180">
        <v>-0.17184819161347886</v>
      </c>
      <c r="U87" s="179">
        <v>4263</v>
      </c>
      <c r="V87" s="180">
        <v>-0.17158958414302372</v>
      </c>
      <c r="W87" s="179">
        <v>2178</v>
      </c>
      <c r="X87" s="180">
        <v>-0.186706497386109</v>
      </c>
      <c r="Y87" s="179">
        <v>3058</v>
      </c>
      <c r="Z87" s="180">
        <v>-0.22875157629255993</v>
      </c>
      <c r="AA87" s="179">
        <v>2568</v>
      </c>
      <c r="AB87" s="180">
        <v>-7.6923076923076872E-2</v>
      </c>
      <c r="AC87" s="179">
        <v>1249</v>
      </c>
      <c r="AD87" s="180">
        <v>0.44059976931949252</v>
      </c>
      <c r="AE87" s="179">
        <v>829</v>
      </c>
      <c r="AF87" s="180">
        <v>0.18938307030129131</v>
      </c>
      <c r="AG87" s="179">
        <v>1740</v>
      </c>
      <c r="AH87" s="180">
        <v>8.6820737039350337E-2</v>
      </c>
      <c r="AI87" s="179">
        <v>1517</v>
      </c>
      <c r="AJ87" s="180">
        <v>0.37409420289855078</v>
      </c>
      <c r="AK87" s="179">
        <v>2193</v>
      </c>
      <c r="AL87" s="180">
        <v>0.58683068017366136</v>
      </c>
      <c r="AM87" s="179">
        <v>214</v>
      </c>
      <c r="AN87" s="180">
        <v>-0.16731517509727623</v>
      </c>
      <c r="AO87" s="179">
        <v>186</v>
      </c>
      <c r="AP87" s="180">
        <v>-0.23140495867768596</v>
      </c>
      <c r="AQ87" s="179">
        <v>808</v>
      </c>
      <c r="AR87" s="180">
        <v>-0.13024757804090414</v>
      </c>
      <c r="AS87" s="181">
        <v>103943</v>
      </c>
      <c r="AT87" s="182">
        <v>0.10481282285665694</v>
      </c>
      <c r="AU87" s="181">
        <v>118862</v>
      </c>
      <c r="AV87" s="182">
        <v>4.3509560514810364E-2</v>
      </c>
    </row>
    <row r="88" spans="2:48" customFormat="1" ht="15" hidden="1" customHeight="1" outlineLevel="1" x14ac:dyDescent="0.25">
      <c r="B88" s="79" t="s">
        <v>95</v>
      </c>
      <c r="C88" s="179">
        <v>12821</v>
      </c>
      <c r="D88" s="180">
        <v>6.1604703154757079E-2</v>
      </c>
      <c r="E88" s="179">
        <v>5617</v>
      </c>
      <c r="F88" s="180">
        <v>-7.7213734187612904E-2</v>
      </c>
      <c r="G88" s="179">
        <v>3275</v>
      </c>
      <c r="H88" s="180">
        <v>-0.14109624967217416</v>
      </c>
      <c r="I88" s="179">
        <v>9094</v>
      </c>
      <c r="J88" s="180">
        <v>-9.359114920761491E-2</v>
      </c>
      <c r="K88" s="179">
        <v>1636</v>
      </c>
      <c r="L88" s="180">
        <v>-0.41340982430978845</v>
      </c>
      <c r="M88" s="179">
        <v>58858</v>
      </c>
      <c r="N88" s="180">
        <v>-4.8175040833158156E-2</v>
      </c>
      <c r="O88" s="179">
        <v>3672</v>
      </c>
      <c r="P88" s="180">
        <v>0.644424540976265</v>
      </c>
      <c r="Q88" s="179">
        <v>2660</v>
      </c>
      <c r="R88" s="180">
        <v>-0.29179978700745479</v>
      </c>
      <c r="S88" s="179">
        <v>41547</v>
      </c>
      <c r="T88" s="180">
        <v>0.40703738824166891</v>
      </c>
      <c r="U88" s="179">
        <v>14115</v>
      </c>
      <c r="V88" s="180">
        <v>0.53074503849907817</v>
      </c>
      <c r="W88" s="179">
        <v>9169</v>
      </c>
      <c r="X88" s="180">
        <v>0.63966380543633772</v>
      </c>
      <c r="Y88" s="179">
        <v>9032</v>
      </c>
      <c r="Z88" s="180">
        <v>0.38463896979917211</v>
      </c>
      <c r="AA88" s="179">
        <v>9231</v>
      </c>
      <c r="AB88" s="180">
        <v>0.1268310546875</v>
      </c>
      <c r="AC88" s="179">
        <v>1071</v>
      </c>
      <c r="AD88" s="180">
        <v>0.70270270270270263</v>
      </c>
      <c r="AE88" s="179">
        <v>943</v>
      </c>
      <c r="AF88" s="180">
        <v>0.12799043062200965</v>
      </c>
      <c r="AG88" s="179">
        <v>1205</v>
      </c>
      <c r="AH88" s="180">
        <v>0.31406761177753539</v>
      </c>
      <c r="AI88" s="179">
        <v>1608</v>
      </c>
      <c r="AJ88" s="180">
        <v>1.1213720316622693</v>
      </c>
      <c r="AK88" s="179">
        <v>2034</v>
      </c>
      <c r="AL88" s="180">
        <v>0.16628440366972486</v>
      </c>
      <c r="AM88" s="179">
        <v>407</v>
      </c>
      <c r="AN88" s="180">
        <v>-4.8899755501222719E-3</v>
      </c>
      <c r="AO88" s="179">
        <v>256</v>
      </c>
      <c r="AP88" s="180">
        <v>-4.1198501872659166E-2</v>
      </c>
      <c r="AQ88" s="179">
        <v>595</v>
      </c>
      <c r="AR88" s="180">
        <v>0.13117870722433467</v>
      </c>
      <c r="AS88" s="181">
        <v>134478</v>
      </c>
      <c r="AT88" s="182">
        <v>6.5915251819089749E-2</v>
      </c>
      <c r="AU88" s="181">
        <v>147299</v>
      </c>
      <c r="AV88" s="182">
        <v>6.5538668537822087E-2</v>
      </c>
    </row>
    <row r="89" spans="2:48" customFormat="1" ht="15" hidden="1" customHeight="1" outlineLevel="1" x14ac:dyDescent="0.25">
      <c r="B89" s="79" t="s">
        <v>96</v>
      </c>
      <c r="C89" s="179">
        <v>7394</v>
      </c>
      <c r="D89" s="180">
        <v>-0.21432366379768353</v>
      </c>
      <c r="E89" s="179">
        <v>5758</v>
      </c>
      <c r="F89" s="180">
        <v>6.1186877994839683E-2</v>
      </c>
      <c r="G89" s="179">
        <v>2723</v>
      </c>
      <c r="H89" s="180">
        <v>-8.8992974238875866E-2</v>
      </c>
      <c r="I89" s="179">
        <v>7631</v>
      </c>
      <c r="J89" s="180">
        <v>0.10786875725900114</v>
      </c>
      <c r="K89" s="179">
        <v>2417</v>
      </c>
      <c r="L89" s="180">
        <v>-0.17900815217391308</v>
      </c>
      <c r="M89" s="179">
        <v>60644</v>
      </c>
      <c r="N89" s="180">
        <v>0.10745069393718043</v>
      </c>
      <c r="O89" s="179">
        <v>2933</v>
      </c>
      <c r="P89" s="180">
        <v>0.61419922949917449</v>
      </c>
      <c r="Q89" s="179">
        <v>3187</v>
      </c>
      <c r="R89" s="180">
        <v>-0.26920431093785824</v>
      </c>
      <c r="S89" s="179">
        <v>38844</v>
      </c>
      <c r="T89" s="180">
        <v>0.26701024202492007</v>
      </c>
      <c r="U89" s="179">
        <v>12251</v>
      </c>
      <c r="V89" s="180">
        <v>0.22046224347479582</v>
      </c>
      <c r="W89" s="179">
        <v>7705</v>
      </c>
      <c r="X89" s="180">
        <v>0.25795918367346937</v>
      </c>
      <c r="Y89" s="179">
        <v>8916</v>
      </c>
      <c r="Z89" s="180">
        <v>0.19277591973244146</v>
      </c>
      <c r="AA89" s="179">
        <v>9972</v>
      </c>
      <c r="AB89" s="180">
        <v>0.42051282051282057</v>
      </c>
      <c r="AC89" s="179">
        <v>623</v>
      </c>
      <c r="AD89" s="180">
        <v>5.2364864864864913E-2</v>
      </c>
      <c r="AE89" s="179">
        <v>704</v>
      </c>
      <c r="AF89" s="180">
        <v>-0.15384615384615385</v>
      </c>
      <c r="AG89" s="179">
        <v>1016</v>
      </c>
      <c r="AH89" s="180">
        <v>0.22409638554216871</v>
      </c>
      <c r="AI89" s="179">
        <v>937</v>
      </c>
      <c r="AJ89" s="180">
        <v>-2.0898641588296796E-2</v>
      </c>
      <c r="AK89" s="179">
        <v>1441</v>
      </c>
      <c r="AL89" s="180">
        <v>0.27409372236958451</v>
      </c>
      <c r="AM89" s="179">
        <v>223</v>
      </c>
      <c r="AN89" s="180">
        <v>1.8264840182648401E-2</v>
      </c>
      <c r="AO89" s="179">
        <v>212</v>
      </c>
      <c r="AP89" s="180">
        <v>-1.851851851851849E-2</v>
      </c>
      <c r="AQ89" s="179">
        <v>325</v>
      </c>
      <c r="AR89" s="180">
        <v>-0.49139280125195617</v>
      </c>
      <c r="AS89" s="181">
        <v>129618</v>
      </c>
      <c r="AT89" s="182">
        <v>0.12458029307906537</v>
      </c>
      <c r="AU89" s="181">
        <v>137012</v>
      </c>
      <c r="AV89" s="182">
        <v>9.899735301195145E-2</v>
      </c>
    </row>
    <row r="90" spans="2:48" customFormat="1" ht="15" hidden="1" customHeight="1" outlineLevel="1" x14ac:dyDescent="0.25">
      <c r="B90" s="79" t="s">
        <v>97</v>
      </c>
      <c r="C90" s="179">
        <v>6625</v>
      </c>
      <c r="D90" s="180">
        <v>-0.30744302738866824</v>
      </c>
      <c r="E90" s="179">
        <v>4656</v>
      </c>
      <c r="F90" s="180">
        <v>-8.8667058132707033E-2</v>
      </c>
      <c r="G90" s="179">
        <v>3773</v>
      </c>
      <c r="H90" s="180">
        <v>5.656678801456172E-2</v>
      </c>
      <c r="I90" s="179">
        <v>8182</v>
      </c>
      <c r="J90" s="180">
        <v>-1.951695535496456E-3</v>
      </c>
      <c r="K90" s="179">
        <v>2229</v>
      </c>
      <c r="L90" s="180">
        <v>0.14719505918682452</v>
      </c>
      <c r="M90" s="179">
        <v>52426</v>
      </c>
      <c r="N90" s="180">
        <v>5.7935627081021179E-2</v>
      </c>
      <c r="O90" s="179">
        <v>2564</v>
      </c>
      <c r="P90" s="180">
        <v>0.59254658385093162</v>
      </c>
      <c r="Q90" s="179">
        <v>4718</v>
      </c>
      <c r="R90" s="180">
        <v>-0.14868278599783469</v>
      </c>
      <c r="S90" s="179">
        <v>32810</v>
      </c>
      <c r="T90" s="180">
        <v>0.12613694868714598</v>
      </c>
      <c r="U90" s="179">
        <v>9503</v>
      </c>
      <c r="V90" s="180">
        <v>-6.7144399725139858E-2</v>
      </c>
      <c r="W90" s="179">
        <v>6977</v>
      </c>
      <c r="X90" s="180">
        <v>0.39763621794871784</v>
      </c>
      <c r="Y90" s="179">
        <v>8222</v>
      </c>
      <c r="Z90" s="180">
        <v>6.2823164426059952E-2</v>
      </c>
      <c r="AA90" s="179">
        <v>8108</v>
      </c>
      <c r="AB90" s="180">
        <v>0.3035369774919614</v>
      </c>
      <c r="AC90" s="179">
        <v>676</v>
      </c>
      <c r="AD90" s="180">
        <v>0.35200000000000009</v>
      </c>
      <c r="AE90" s="179">
        <v>717</v>
      </c>
      <c r="AF90" s="180">
        <v>-0.11699507389162567</v>
      </c>
      <c r="AG90" s="179">
        <v>1652</v>
      </c>
      <c r="AH90" s="180">
        <v>-0.29881154499151108</v>
      </c>
      <c r="AI90" s="179">
        <v>1080</v>
      </c>
      <c r="AJ90" s="180">
        <v>-4.5092838196286511E-2</v>
      </c>
      <c r="AK90" s="179">
        <v>2243</v>
      </c>
      <c r="AL90" s="180">
        <v>1.0826369545032497</v>
      </c>
      <c r="AM90" s="179">
        <v>225</v>
      </c>
      <c r="AN90" s="180">
        <v>0.21621621621621623</v>
      </c>
      <c r="AO90" s="179">
        <v>276</v>
      </c>
      <c r="AP90" s="180">
        <v>0.26605504587155959</v>
      </c>
      <c r="AQ90" s="179">
        <v>757</v>
      </c>
      <c r="AR90" s="180">
        <v>0.5705394190871369</v>
      </c>
      <c r="AS90" s="181">
        <v>118984</v>
      </c>
      <c r="AT90" s="182">
        <v>6.7848937392303243E-2</v>
      </c>
      <c r="AU90" s="181">
        <v>125609</v>
      </c>
      <c r="AV90" s="182">
        <v>3.8176708818910665E-2</v>
      </c>
    </row>
    <row r="91" spans="2:48" customFormat="1" collapsed="1" x14ac:dyDescent="0.25">
      <c r="B91" s="190">
        <v>2008</v>
      </c>
      <c r="C91" s="191">
        <v>199470</v>
      </c>
      <c r="D91" s="192">
        <v>-6.0790273556230456E-3</v>
      </c>
      <c r="E91" s="191">
        <v>71886</v>
      </c>
      <c r="F91" s="192">
        <v>4.4642078646786931E-2</v>
      </c>
      <c r="G91" s="191">
        <v>39197</v>
      </c>
      <c r="H91" s="192">
        <v>-6.7026872634660672E-2</v>
      </c>
      <c r="I91" s="191">
        <v>90613</v>
      </c>
      <c r="J91" s="192">
        <v>-9.7913866395654692E-3</v>
      </c>
      <c r="K91" s="191">
        <v>19667</v>
      </c>
      <c r="L91" s="192">
        <v>-0.14084137870778912</v>
      </c>
      <c r="M91" s="191">
        <v>689522</v>
      </c>
      <c r="N91" s="192">
        <v>2.5020403127141488E-2</v>
      </c>
      <c r="O91" s="191">
        <v>40823</v>
      </c>
      <c r="P91" s="192">
        <v>0.17818696066264539</v>
      </c>
      <c r="Q91" s="191">
        <v>36875</v>
      </c>
      <c r="R91" s="192">
        <v>-6.3753618036865856E-2</v>
      </c>
      <c r="S91" s="191">
        <v>233533</v>
      </c>
      <c r="T91" s="192">
        <v>0.11219960566546328</v>
      </c>
      <c r="U91" s="191">
        <v>72910</v>
      </c>
      <c r="V91" s="192">
        <v>8.3792903542282859E-2</v>
      </c>
      <c r="W91" s="191">
        <v>54301</v>
      </c>
      <c r="X91" s="192">
        <v>0.29947112738411463</v>
      </c>
      <c r="Y91" s="191">
        <v>54550</v>
      </c>
      <c r="Z91" s="192">
        <v>1.5545006050451393E-2</v>
      </c>
      <c r="AA91" s="191">
        <v>51772</v>
      </c>
      <c r="AB91" s="192">
        <v>9.6887645924701893E-2</v>
      </c>
      <c r="AC91" s="191">
        <v>11299</v>
      </c>
      <c r="AD91" s="192">
        <v>0.2223063608827347</v>
      </c>
      <c r="AE91" s="191">
        <v>9773</v>
      </c>
      <c r="AF91" s="192">
        <v>4.8492651003111176E-2</v>
      </c>
      <c r="AG91" s="191">
        <v>20986</v>
      </c>
      <c r="AH91" s="192">
        <v>0.18064697609001401</v>
      </c>
      <c r="AI91" s="191">
        <v>20679</v>
      </c>
      <c r="AJ91" s="192">
        <v>0.46234354006081602</v>
      </c>
      <c r="AK91" s="191">
        <v>32541</v>
      </c>
      <c r="AL91" s="192">
        <v>0.21557713858797167</v>
      </c>
      <c r="AM91" s="191">
        <v>2431</v>
      </c>
      <c r="AN91" s="192">
        <v>4.1113490364025784E-2</v>
      </c>
      <c r="AO91" s="191">
        <v>3899</v>
      </c>
      <c r="AP91" s="192">
        <v>0.28935185185185186</v>
      </c>
      <c r="AQ91" s="191">
        <v>7628</v>
      </c>
      <c r="AR91" s="192">
        <v>-0.22456033343499038</v>
      </c>
      <c r="AS91" s="181">
        <v>1331352</v>
      </c>
      <c r="AT91" s="193">
        <v>4.4710579468821621E-2</v>
      </c>
      <c r="AU91" s="181">
        <v>1530822</v>
      </c>
      <c r="AV91" s="193">
        <v>3.780039374562727E-2</v>
      </c>
    </row>
    <row r="92" spans="2:48" customFormat="1" ht="15" hidden="1" customHeight="1" outlineLevel="1" x14ac:dyDescent="0.25">
      <c r="B92" s="79" t="s">
        <v>86</v>
      </c>
      <c r="C92" s="179">
        <v>9224</v>
      </c>
      <c r="D92" s="180">
        <v>-0.28161993769470406</v>
      </c>
      <c r="E92" s="179">
        <v>4574</v>
      </c>
      <c r="F92" s="180">
        <v>-9.5511172631995267E-2</v>
      </c>
      <c r="G92" s="179">
        <v>3822</v>
      </c>
      <c r="H92" s="180">
        <v>-9.1082045184304405E-2</v>
      </c>
      <c r="I92" s="179">
        <v>7181</v>
      </c>
      <c r="J92" s="180">
        <v>-8.4289722009691426E-2</v>
      </c>
      <c r="K92" s="179">
        <v>1283</v>
      </c>
      <c r="L92" s="180">
        <v>-0.23539928486293205</v>
      </c>
      <c r="M92" s="179">
        <v>51983</v>
      </c>
      <c r="N92" s="180">
        <v>-0.14977101733725873</v>
      </c>
      <c r="O92" s="179">
        <v>2256</v>
      </c>
      <c r="P92" s="180">
        <v>0.3672727272727272</v>
      </c>
      <c r="Q92" s="179">
        <v>2158</v>
      </c>
      <c r="R92" s="180">
        <v>-9.0219224283305199E-2</v>
      </c>
      <c r="S92" s="179">
        <v>40338</v>
      </c>
      <c r="T92" s="180">
        <v>0.39848842046872823</v>
      </c>
      <c r="U92" s="179">
        <v>12742</v>
      </c>
      <c r="V92" s="180">
        <v>0.22992277992277987</v>
      </c>
      <c r="W92" s="179">
        <v>7596</v>
      </c>
      <c r="X92" s="180">
        <v>0.25844930417495027</v>
      </c>
      <c r="Y92" s="179">
        <v>9044</v>
      </c>
      <c r="Z92" s="180">
        <v>0.5271867612293144</v>
      </c>
      <c r="AA92" s="179">
        <v>10956</v>
      </c>
      <c r="AB92" s="180">
        <v>0.67882316886300953</v>
      </c>
      <c r="AC92" s="179">
        <v>694</v>
      </c>
      <c r="AD92" s="180">
        <v>8.6071987480438095E-2</v>
      </c>
      <c r="AE92" s="179">
        <v>790</v>
      </c>
      <c r="AF92" s="180">
        <v>-3.3047735618115026E-2</v>
      </c>
      <c r="AG92" s="179">
        <v>1260</v>
      </c>
      <c r="AH92" s="180">
        <v>0.43671607753705821</v>
      </c>
      <c r="AI92" s="179">
        <v>1231</v>
      </c>
      <c r="AJ92" s="180">
        <v>2.8404344193817987E-2</v>
      </c>
      <c r="AK92" s="179">
        <v>1675</v>
      </c>
      <c r="AL92" s="180">
        <v>0.60287081339712922</v>
      </c>
      <c r="AM92" s="179">
        <v>202</v>
      </c>
      <c r="AN92" s="180">
        <v>-0.21400778210116733</v>
      </c>
      <c r="AO92" s="179">
        <v>236</v>
      </c>
      <c r="AP92" s="180">
        <v>-0.40253164556962029</v>
      </c>
      <c r="AQ92" s="179">
        <v>827</v>
      </c>
      <c r="AR92" s="180">
        <v>-0.54734537493158175</v>
      </c>
      <c r="AS92" s="181">
        <v>120510</v>
      </c>
      <c r="AT92" s="182">
        <v>5.5740057742694749E-3</v>
      </c>
      <c r="AU92" s="181">
        <v>129734</v>
      </c>
      <c r="AV92" s="182">
        <v>-2.2218537555960816E-2</v>
      </c>
    </row>
    <row r="93" spans="2:48" customFormat="1" ht="15" hidden="1" customHeight="1" outlineLevel="1" x14ac:dyDescent="0.25">
      <c r="B93" s="79" t="s">
        <v>87</v>
      </c>
      <c r="C93" s="179">
        <v>10323</v>
      </c>
      <c r="D93" s="180">
        <v>-0.14939024390243905</v>
      </c>
      <c r="E93" s="179">
        <v>4782</v>
      </c>
      <c r="F93" s="180">
        <v>-7.4719800747198306E-3</v>
      </c>
      <c r="G93" s="179">
        <v>2850</v>
      </c>
      <c r="H93" s="180">
        <v>-0.2021276595744681</v>
      </c>
      <c r="I93" s="179">
        <v>9246</v>
      </c>
      <c r="J93" s="180">
        <v>-0.14555031882450786</v>
      </c>
      <c r="K93" s="179">
        <v>974</v>
      </c>
      <c r="L93" s="180">
        <v>-0.26546003016591246</v>
      </c>
      <c r="M93" s="179">
        <v>57006</v>
      </c>
      <c r="N93" s="180">
        <v>3.0812628838016609E-2</v>
      </c>
      <c r="O93" s="179">
        <v>2204</v>
      </c>
      <c r="P93" s="180">
        <v>0.44904667981591051</v>
      </c>
      <c r="Q93" s="179">
        <v>1679</v>
      </c>
      <c r="R93" s="180">
        <v>-0.37257100149476829</v>
      </c>
      <c r="S93" s="179">
        <v>34958</v>
      </c>
      <c r="T93" s="180">
        <v>0.45023853972204941</v>
      </c>
      <c r="U93" s="179">
        <v>11616</v>
      </c>
      <c r="V93" s="180">
        <v>0.41039339485186987</v>
      </c>
      <c r="W93" s="179">
        <v>7596</v>
      </c>
      <c r="X93" s="180">
        <v>0.50445632798573969</v>
      </c>
      <c r="Y93" s="179">
        <v>7815</v>
      </c>
      <c r="Z93" s="180">
        <v>0.51014492753623197</v>
      </c>
      <c r="AA93" s="179">
        <v>7931</v>
      </c>
      <c r="AB93" s="180">
        <v>0.40496014171833483</v>
      </c>
      <c r="AC93" s="179">
        <v>987</v>
      </c>
      <c r="AD93" s="180">
        <v>-0.19821283509342003</v>
      </c>
      <c r="AE93" s="179">
        <v>1118</v>
      </c>
      <c r="AF93" s="180">
        <v>4.9765258215962449E-2</v>
      </c>
      <c r="AG93" s="179">
        <v>1510</v>
      </c>
      <c r="AH93" s="180">
        <v>4.2817679558011079E-2</v>
      </c>
      <c r="AI93" s="179">
        <v>1001</v>
      </c>
      <c r="AJ93" s="180">
        <v>0.14925373134328357</v>
      </c>
      <c r="AK93" s="179">
        <v>2136</v>
      </c>
      <c r="AL93" s="180">
        <v>1.3242655059847661</v>
      </c>
      <c r="AM93" s="179">
        <v>114</v>
      </c>
      <c r="AN93" s="180">
        <v>-0.1428571428571429</v>
      </c>
      <c r="AO93" s="179">
        <v>169</v>
      </c>
      <c r="AP93" s="180">
        <v>-0.47839506172839508</v>
      </c>
      <c r="AQ93" s="179">
        <v>673</v>
      </c>
      <c r="AR93" s="180">
        <v>0.11608623548922048</v>
      </c>
      <c r="AS93" s="181">
        <v>121407</v>
      </c>
      <c r="AT93" s="182">
        <v>9.6374226757574455E-2</v>
      </c>
      <c r="AU93" s="181">
        <v>131730</v>
      </c>
      <c r="AV93" s="182">
        <v>7.21000073247553E-2</v>
      </c>
    </row>
    <row r="94" spans="2:48" customFormat="1" ht="15" hidden="1" customHeight="1" outlineLevel="1" x14ac:dyDescent="0.25">
      <c r="B94" s="79" t="s">
        <v>88</v>
      </c>
      <c r="C94" s="179">
        <v>14744</v>
      </c>
      <c r="D94" s="180">
        <v>-0.21707731520815632</v>
      </c>
      <c r="E94" s="179">
        <v>7455</v>
      </c>
      <c r="F94" s="180">
        <v>0.15241923017467918</v>
      </c>
      <c r="G94" s="179">
        <v>3559</v>
      </c>
      <c r="H94" s="180">
        <v>1.1366865586814434E-2</v>
      </c>
      <c r="I94" s="179">
        <v>7041</v>
      </c>
      <c r="J94" s="180">
        <v>-0.21003029283069674</v>
      </c>
      <c r="K94" s="179">
        <v>1658</v>
      </c>
      <c r="L94" s="180">
        <v>-0.33440385387394622</v>
      </c>
      <c r="M94" s="179">
        <v>66463</v>
      </c>
      <c r="N94" s="180">
        <v>-9.2246336233388404E-2</v>
      </c>
      <c r="O94" s="179">
        <v>2569</v>
      </c>
      <c r="P94" s="180">
        <v>-0.28836565096952904</v>
      </c>
      <c r="Q94" s="179">
        <v>2180</v>
      </c>
      <c r="R94" s="180">
        <v>-0.37338315607933314</v>
      </c>
      <c r="S94" s="179">
        <v>19287</v>
      </c>
      <c r="T94" s="180">
        <v>0.12908324552160177</v>
      </c>
      <c r="U94" s="179">
        <v>6970</v>
      </c>
      <c r="V94" s="180">
        <v>1.960210649502625E-2</v>
      </c>
      <c r="W94" s="179">
        <v>4568</v>
      </c>
      <c r="X94" s="180">
        <v>0.34550810014727551</v>
      </c>
      <c r="Y94" s="179">
        <v>3888</v>
      </c>
      <c r="Z94" s="180">
        <v>0.20297029702970293</v>
      </c>
      <c r="AA94" s="179">
        <v>3861</v>
      </c>
      <c r="AB94" s="180">
        <v>6.6869300911854168E-2</v>
      </c>
      <c r="AC94" s="179">
        <v>1111</v>
      </c>
      <c r="AD94" s="180">
        <v>-0.24524456521739135</v>
      </c>
      <c r="AE94" s="179">
        <v>817</v>
      </c>
      <c r="AF94" s="180">
        <v>-0.1119565217391304</v>
      </c>
      <c r="AG94" s="179">
        <v>1466</v>
      </c>
      <c r="AH94" s="180">
        <v>5.6957462148522042E-2</v>
      </c>
      <c r="AI94" s="179">
        <v>900</v>
      </c>
      <c r="AJ94" s="180">
        <v>-7.6923076923076872E-2</v>
      </c>
      <c r="AK94" s="179">
        <v>2386</v>
      </c>
      <c r="AL94" s="180">
        <v>0.36264991433466598</v>
      </c>
      <c r="AM94" s="179">
        <v>153</v>
      </c>
      <c r="AN94" s="180">
        <v>-0.23115577889447236</v>
      </c>
      <c r="AO94" s="179">
        <v>242</v>
      </c>
      <c r="AP94" s="180">
        <v>-0.3202247191011236</v>
      </c>
      <c r="AQ94" s="179">
        <v>915</v>
      </c>
      <c r="AR94" s="180">
        <v>0.31844380403458206</v>
      </c>
      <c r="AS94" s="181">
        <v>118202</v>
      </c>
      <c r="AT94" s="182">
        <v>-6.5847914394550067E-2</v>
      </c>
      <c r="AU94" s="181">
        <v>132946</v>
      </c>
      <c r="AV94" s="182">
        <v>-8.5439511302505378E-2</v>
      </c>
    </row>
    <row r="95" spans="2:48" customFormat="1" ht="15" hidden="1" customHeight="1" outlineLevel="1" x14ac:dyDescent="0.25">
      <c r="B95" s="79" t="s">
        <v>89</v>
      </c>
      <c r="C95" s="179">
        <v>22431</v>
      </c>
      <c r="D95" s="180">
        <v>-4.4825137582105157E-3</v>
      </c>
      <c r="E95" s="179">
        <v>4984</v>
      </c>
      <c r="F95" s="180">
        <v>-0.15682625613263412</v>
      </c>
      <c r="G95" s="179">
        <v>3283</v>
      </c>
      <c r="H95" s="180">
        <v>2.0516008703761246E-2</v>
      </c>
      <c r="I95" s="179">
        <v>7206</v>
      </c>
      <c r="J95" s="180">
        <v>-9.9700149925037507E-2</v>
      </c>
      <c r="K95" s="179">
        <v>1109</v>
      </c>
      <c r="L95" s="180">
        <v>-0.43331630045988756</v>
      </c>
      <c r="M95" s="179">
        <v>54121</v>
      </c>
      <c r="N95" s="180">
        <v>-0.19708927988606351</v>
      </c>
      <c r="O95" s="179">
        <v>3339</v>
      </c>
      <c r="P95" s="180">
        <v>2.6437134952351782E-2</v>
      </c>
      <c r="Q95" s="179">
        <v>1752</v>
      </c>
      <c r="R95" s="180">
        <v>-0.38396624472573837</v>
      </c>
      <c r="S95" s="179">
        <v>2315</v>
      </c>
      <c r="T95" s="180">
        <v>0.72375279225614286</v>
      </c>
      <c r="U95" s="179">
        <v>318</v>
      </c>
      <c r="V95" s="180">
        <v>3.9215686274509887E-2</v>
      </c>
      <c r="W95" s="179">
        <v>747</v>
      </c>
      <c r="X95" s="180">
        <v>1.0465753424657533</v>
      </c>
      <c r="Y95" s="179">
        <v>1199</v>
      </c>
      <c r="Z95" s="180">
        <v>1.4173387096774195</v>
      </c>
      <c r="AA95" s="179">
        <v>51</v>
      </c>
      <c r="AB95" s="180">
        <v>-0.71022727272727271</v>
      </c>
      <c r="AC95" s="179">
        <v>968</v>
      </c>
      <c r="AD95" s="180">
        <v>0.16346153846153855</v>
      </c>
      <c r="AE95" s="179">
        <v>666</v>
      </c>
      <c r="AF95" s="180">
        <v>-0.13842173350582143</v>
      </c>
      <c r="AG95" s="179">
        <v>1320</v>
      </c>
      <c r="AH95" s="180">
        <v>-6.1833688699360345E-2</v>
      </c>
      <c r="AI95" s="179">
        <v>1677</v>
      </c>
      <c r="AJ95" s="180">
        <v>-4.6075085324232101E-2</v>
      </c>
      <c r="AK95" s="179">
        <v>2582</v>
      </c>
      <c r="AL95" s="180">
        <v>-0.25761932144910871</v>
      </c>
      <c r="AM95" s="179">
        <v>128</v>
      </c>
      <c r="AN95" s="180">
        <v>-0.43111111111111111</v>
      </c>
      <c r="AO95" s="179">
        <v>421</v>
      </c>
      <c r="AP95" s="180">
        <v>0.36688311688311681</v>
      </c>
      <c r="AQ95" s="179">
        <v>1622</v>
      </c>
      <c r="AR95" s="180">
        <v>1.8861209964412811</v>
      </c>
      <c r="AS95" s="181">
        <v>87493</v>
      </c>
      <c r="AT95" s="182">
        <v>-0.15283990782160772</v>
      </c>
      <c r="AU95" s="181">
        <v>109924</v>
      </c>
      <c r="AV95" s="182">
        <v>-0.12626977187822908</v>
      </c>
    </row>
    <row r="96" spans="2:48" customFormat="1" ht="15" hidden="1" customHeight="1" outlineLevel="1" x14ac:dyDescent="0.25">
      <c r="B96" s="79" t="s">
        <v>90</v>
      </c>
      <c r="C96" s="179">
        <v>31903</v>
      </c>
      <c r="D96" s="180">
        <v>1.7217740649810187E-2</v>
      </c>
      <c r="E96" s="179">
        <v>7205</v>
      </c>
      <c r="F96" s="180">
        <v>0.10709895513214507</v>
      </c>
      <c r="G96" s="179">
        <v>4322</v>
      </c>
      <c r="H96" s="180">
        <v>0.32495401594114037</v>
      </c>
      <c r="I96" s="179">
        <v>7686</v>
      </c>
      <c r="J96" s="180">
        <v>5.6059356966199569E-2</v>
      </c>
      <c r="K96" s="179">
        <v>2250</v>
      </c>
      <c r="L96" s="180">
        <v>-0.16013437849944012</v>
      </c>
      <c r="M96" s="179">
        <v>60915</v>
      </c>
      <c r="N96" s="180">
        <v>-0.1024885444446082</v>
      </c>
      <c r="O96" s="179">
        <v>4053</v>
      </c>
      <c r="P96" s="180">
        <v>-0.17822384428223847</v>
      </c>
      <c r="Q96" s="179">
        <v>7144</v>
      </c>
      <c r="R96" s="180">
        <v>-5.6274768824306487E-2</v>
      </c>
      <c r="S96" s="179">
        <v>2428</v>
      </c>
      <c r="T96" s="180">
        <v>1.0216486261448794</v>
      </c>
      <c r="U96" s="179">
        <v>264</v>
      </c>
      <c r="V96" s="180">
        <v>0.29411764705882359</v>
      </c>
      <c r="W96" s="179">
        <v>576</v>
      </c>
      <c r="X96" s="180">
        <v>0.19750519750519757</v>
      </c>
      <c r="Y96" s="179">
        <v>1515</v>
      </c>
      <c r="Z96" s="180">
        <v>2.0299999999999998</v>
      </c>
      <c r="AA96" s="179">
        <v>73</v>
      </c>
      <c r="AB96" s="180">
        <v>3.5625</v>
      </c>
      <c r="AC96" s="179">
        <v>699</v>
      </c>
      <c r="AD96" s="180">
        <v>0.37328094302554038</v>
      </c>
      <c r="AE96" s="179">
        <v>656</v>
      </c>
      <c r="AF96" s="180">
        <v>-0.21248499399759901</v>
      </c>
      <c r="AG96" s="179">
        <v>2049</v>
      </c>
      <c r="AH96" s="180">
        <v>0.10398706896551735</v>
      </c>
      <c r="AI96" s="179">
        <v>2052</v>
      </c>
      <c r="AJ96" s="180">
        <v>0.1362126245847175</v>
      </c>
      <c r="AK96" s="179">
        <v>4238</v>
      </c>
      <c r="AL96" s="180">
        <v>-0.20398196844477834</v>
      </c>
      <c r="AM96" s="179">
        <v>140</v>
      </c>
      <c r="AN96" s="180">
        <v>-0.18128654970760238</v>
      </c>
      <c r="AO96" s="179">
        <v>327</v>
      </c>
      <c r="AP96" s="180">
        <v>-1.2084592145015116E-2</v>
      </c>
      <c r="AQ96" s="179">
        <v>721</v>
      </c>
      <c r="AR96" s="180">
        <v>-0.15076560659599525</v>
      </c>
      <c r="AS96" s="181">
        <v>106885</v>
      </c>
      <c r="AT96" s="182">
        <v>-5.394760134537091E-2</v>
      </c>
      <c r="AU96" s="181">
        <v>138788</v>
      </c>
      <c r="AV96" s="182">
        <v>-3.8484720422881646E-2</v>
      </c>
    </row>
    <row r="97" spans="2:48" customFormat="1" ht="15" hidden="1" customHeight="1" outlineLevel="1" x14ac:dyDescent="0.25">
      <c r="B97" s="79" t="s">
        <v>91</v>
      </c>
      <c r="C97" s="179">
        <v>27223</v>
      </c>
      <c r="D97" s="180">
        <v>0.13908531737729612</v>
      </c>
      <c r="E97" s="179">
        <v>8108</v>
      </c>
      <c r="F97" s="180">
        <v>3.1158590868625158E-2</v>
      </c>
      <c r="G97" s="179">
        <v>3649</v>
      </c>
      <c r="H97" s="180">
        <v>-2.848775292864747E-2</v>
      </c>
      <c r="I97" s="179">
        <v>6419</v>
      </c>
      <c r="J97" s="180">
        <v>-0.10921454343602555</v>
      </c>
      <c r="K97" s="179">
        <v>1631</v>
      </c>
      <c r="L97" s="180">
        <v>-0.31441782261454387</v>
      </c>
      <c r="M97" s="179">
        <v>56701</v>
      </c>
      <c r="N97" s="180">
        <v>-9.3103227663862365E-2</v>
      </c>
      <c r="O97" s="179">
        <v>4071</v>
      </c>
      <c r="P97" s="180">
        <v>-0.17807389460932765</v>
      </c>
      <c r="Q97" s="179">
        <v>3417</v>
      </c>
      <c r="R97" s="180">
        <v>-0.12294661190965095</v>
      </c>
      <c r="S97" s="179">
        <v>2896</v>
      </c>
      <c r="T97" s="180">
        <v>0.73933933933933926</v>
      </c>
      <c r="U97" s="179">
        <v>342</v>
      </c>
      <c r="V97" s="180">
        <v>0.1399999999999999</v>
      </c>
      <c r="W97" s="179">
        <v>980</v>
      </c>
      <c r="X97" s="180">
        <v>0.3049267643142477</v>
      </c>
      <c r="Y97" s="179">
        <v>1537</v>
      </c>
      <c r="Z97" s="180">
        <v>2.2771855010660982</v>
      </c>
      <c r="AA97" s="179">
        <v>37</v>
      </c>
      <c r="AB97" s="180">
        <v>-0.74482758620689649</v>
      </c>
      <c r="AC97" s="179">
        <v>960</v>
      </c>
      <c r="AD97" s="180">
        <v>0.24513618677042803</v>
      </c>
      <c r="AE97" s="179">
        <v>822</v>
      </c>
      <c r="AF97" s="180">
        <v>1.606922126081578E-2</v>
      </c>
      <c r="AG97" s="179">
        <v>1675</v>
      </c>
      <c r="AH97" s="180">
        <v>-2.3892773892773889E-2</v>
      </c>
      <c r="AI97" s="179">
        <v>1677</v>
      </c>
      <c r="AJ97" s="180">
        <v>6.5438373570521069E-2</v>
      </c>
      <c r="AK97" s="179">
        <v>4146</v>
      </c>
      <c r="AL97" s="180">
        <v>0.21263527347177535</v>
      </c>
      <c r="AM97" s="179">
        <v>212</v>
      </c>
      <c r="AN97" s="180">
        <v>-7.423580786026196E-2</v>
      </c>
      <c r="AO97" s="179">
        <v>268</v>
      </c>
      <c r="AP97" s="180">
        <v>-6.6202090592334506E-2</v>
      </c>
      <c r="AQ97" s="179">
        <v>1239</v>
      </c>
      <c r="AR97" s="180">
        <v>0.69726027397260282</v>
      </c>
      <c r="AS97" s="181">
        <v>97891</v>
      </c>
      <c r="AT97" s="182">
        <v>-5.6699590460130067E-2</v>
      </c>
      <c r="AU97" s="181">
        <v>125114</v>
      </c>
      <c r="AV97" s="182">
        <v>-2.0051067562698699E-2</v>
      </c>
    </row>
    <row r="98" spans="2:48" customFormat="1" ht="15" hidden="1" customHeight="1" outlineLevel="1" x14ac:dyDescent="0.25">
      <c r="B98" s="79" t="s">
        <v>92</v>
      </c>
      <c r="C98" s="179">
        <v>21563</v>
      </c>
      <c r="D98" s="180">
        <v>0.22482249360977002</v>
      </c>
      <c r="E98" s="179">
        <v>4819</v>
      </c>
      <c r="F98" s="180">
        <v>9.2743764172335652E-2</v>
      </c>
      <c r="G98" s="179">
        <v>3243</v>
      </c>
      <c r="H98" s="180">
        <v>-6.3528732313023362E-2</v>
      </c>
      <c r="I98" s="179">
        <v>6719</v>
      </c>
      <c r="J98" s="180">
        <v>-4.9511953600226311E-2</v>
      </c>
      <c r="K98" s="179">
        <v>1646</v>
      </c>
      <c r="L98" s="180">
        <v>6.2621045836023237E-2</v>
      </c>
      <c r="M98" s="179">
        <v>57754</v>
      </c>
      <c r="N98" s="180">
        <v>-0.10833552052616136</v>
      </c>
      <c r="O98" s="179">
        <v>4526</v>
      </c>
      <c r="P98" s="180">
        <v>-3.166452717158752E-2</v>
      </c>
      <c r="Q98" s="179">
        <v>2087</v>
      </c>
      <c r="R98" s="180">
        <v>-6.8303571428571463E-2</v>
      </c>
      <c r="S98" s="179">
        <v>1629</v>
      </c>
      <c r="T98" s="180">
        <v>0.15123674911660778</v>
      </c>
      <c r="U98" s="179">
        <v>270</v>
      </c>
      <c r="V98" s="180">
        <v>0.30434782608695654</v>
      </c>
      <c r="W98" s="179">
        <v>302</v>
      </c>
      <c r="X98" s="180">
        <v>-0.14689265536723162</v>
      </c>
      <c r="Y98" s="179">
        <v>997</v>
      </c>
      <c r="Z98" s="180">
        <v>1.3458823529411763</v>
      </c>
      <c r="AA98" s="179">
        <v>60</v>
      </c>
      <c r="AB98" s="180">
        <v>-0.8601398601398601</v>
      </c>
      <c r="AC98" s="179">
        <v>588</v>
      </c>
      <c r="AD98" s="180">
        <v>-8.4317032040471807E-3</v>
      </c>
      <c r="AE98" s="179">
        <v>720</v>
      </c>
      <c r="AF98" s="180">
        <v>0.32596685082872923</v>
      </c>
      <c r="AG98" s="179">
        <v>1606</v>
      </c>
      <c r="AH98" s="180">
        <v>0.10075394105551738</v>
      </c>
      <c r="AI98" s="179">
        <v>990</v>
      </c>
      <c r="AJ98" s="180">
        <v>-7.129455909943716E-2</v>
      </c>
      <c r="AK98" s="179">
        <v>2638</v>
      </c>
      <c r="AL98" s="180">
        <v>-3.8629737609329418E-2</v>
      </c>
      <c r="AM98" s="179">
        <v>128</v>
      </c>
      <c r="AN98" s="180">
        <v>-0.50387596899224807</v>
      </c>
      <c r="AO98" s="179">
        <v>202</v>
      </c>
      <c r="AP98" s="180">
        <v>-0.27598566308243733</v>
      </c>
      <c r="AQ98" s="179">
        <v>714</v>
      </c>
      <c r="AR98" s="180">
        <v>0.71634615384615374</v>
      </c>
      <c r="AS98" s="181">
        <v>90009</v>
      </c>
      <c r="AT98" s="182">
        <v>-7.1584028716129122E-2</v>
      </c>
      <c r="AU98" s="181">
        <v>111572</v>
      </c>
      <c r="AV98" s="182">
        <v>-2.6031391308902307E-2</v>
      </c>
    </row>
    <row r="99" spans="2:48" customFormat="1" ht="15" hidden="1" customHeight="1" outlineLevel="1" x14ac:dyDescent="0.25">
      <c r="B99" s="79" t="s">
        <v>93</v>
      </c>
      <c r="C99" s="179">
        <v>12401</v>
      </c>
      <c r="D99" s="180">
        <v>-0.12055882561520459</v>
      </c>
      <c r="E99" s="179">
        <v>4832</v>
      </c>
      <c r="F99" s="180">
        <v>-8.1194143373264915E-2</v>
      </c>
      <c r="G99" s="179">
        <v>3312</v>
      </c>
      <c r="H99" s="180">
        <v>1.5950920245398681E-2</v>
      </c>
      <c r="I99" s="179">
        <v>6655</v>
      </c>
      <c r="J99" s="180">
        <v>-7.8382495499238369E-2</v>
      </c>
      <c r="K99" s="179">
        <v>1427</v>
      </c>
      <c r="L99" s="180">
        <v>-0.2036830357142857</v>
      </c>
      <c r="M99" s="179">
        <v>55443</v>
      </c>
      <c r="N99" s="180">
        <v>-4.9706048711927742E-2</v>
      </c>
      <c r="O99" s="179">
        <v>3824</v>
      </c>
      <c r="P99" s="180">
        <v>9.6644680240894676E-2</v>
      </c>
      <c r="Q99" s="179">
        <v>1685</v>
      </c>
      <c r="R99" s="180">
        <v>-0.43607764390896919</v>
      </c>
      <c r="S99" s="179">
        <v>2231</v>
      </c>
      <c r="T99" s="180">
        <v>0.44494818652849744</v>
      </c>
      <c r="U99" s="179">
        <v>159</v>
      </c>
      <c r="V99" s="180">
        <v>8.9041095890410871E-2</v>
      </c>
      <c r="W99" s="179">
        <v>35</v>
      </c>
      <c r="X99" s="180">
        <v>-0.38596491228070173</v>
      </c>
      <c r="Y99" s="179">
        <v>2021</v>
      </c>
      <c r="Z99" s="180">
        <v>1.1614973262032087</v>
      </c>
      <c r="AA99" s="179">
        <v>16</v>
      </c>
      <c r="AB99" s="180">
        <v>-0.96059113300492616</v>
      </c>
      <c r="AC99" s="179">
        <v>649</v>
      </c>
      <c r="AD99" s="180">
        <v>-1.0670731707317027E-2</v>
      </c>
      <c r="AE99" s="179">
        <v>555</v>
      </c>
      <c r="AF99" s="180">
        <v>0.11670020120724356</v>
      </c>
      <c r="AG99" s="179">
        <v>1185</v>
      </c>
      <c r="AH99" s="180">
        <v>6.1827956989247257E-2</v>
      </c>
      <c r="AI99" s="179">
        <v>663</v>
      </c>
      <c r="AJ99" s="180">
        <v>7.8048780487804947E-2</v>
      </c>
      <c r="AK99" s="179">
        <v>1635</v>
      </c>
      <c r="AL99" s="180">
        <v>0.13462873004857734</v>
      </c>
      <c r="AM99" s="179">
        <v>188</v>
      </c>
      <c r="AN99" s="180">
        <v>0.11242603550295849</v>
      </c>
      <c r="AO99" s="179">
        <v>216</v>
      </c>
      <c r="AP99" s="180">
        <v>-0.23943661971830987</v>
      </c>
      <c r="AQ99" s="179">
        <v>550</v>
      </c>
      <c r="AR99" s="180">
        <v>1.6066350710900474</v>
      </c>
      <c r="AS99" s="181">
        <v>85050</v>
      </c>
      <c r="AT99" s="182">
        <v>-4.3124106972086906E-2</v>
      </c>
      <c r="AU99" s="181">
        <v>97451</v>
      </c>
      <c r="AV99" s="182">
        <v>-5.3726792511458066E-2</v>
      </c>
    </row>
    <row r="100" spans="2:48" customFormat="1" ht="15" hidden="1" customHeight="1" outlineLevel="1" x14ac:dyDescent="0.25">
      <c r="B100" s="79" t="s">
        <v>94</v>
      </c>
      <c r="C100" s="179">
        <v>19824</v>
      </c>
      <c r="D100" s="180">
        <v>-0.18610666338218995</v>
      </c>
      <c r="E100" s="179">
        <v>5433</v>
      </c>
      <c r="F100" s="180">
        <v>0.10719380476869778</v>
      </c>
      <c r="G100" s="179">
        <v>3600</v>
      </c>
      <c r="H100" s="180">
        <v>-9.5704596834966127E-2</v>
      </c>
      <c r="I100" s="179">
        <v>8237</v>
      </c>
      <c r="J100" s="180">
        <v>-0.26218201361519167</v>
      </c>
      <c r="K100" s="179">
        <v>3237</v>
      </c>
      <c r="L100" s="180">
        <v>-0.11436388508891926</v>
      </c>
      <c r="M100" s="179">
        <v>46153</v>
      </c>
      <c r="N100" s="180">
        <v>-0.1976042698934265</v>
      </c>
      <c r="O100" s="179">
        <v>2147</v>
      </c>
      <c r="P100" s="180">
        <v>0.22336182336182331</v>
      </c>
      <c r="Q100" s="179">
        <v>3625</v>
      </c>
      <c r="R100" s="180">
        <v>0.18001302083333326</v>
      </c>
      <c r="S100" s="179">
        <v>14571</v>
      </c>
      <c r="T100" s="180">
        <v>-5.4199662469167853E-2</v>
      </c>
      <c r="U100" s="179">
        <v>5146</v>
      </c>
      <c r="V100" s="180">
        <v>-3.7951018882034004E-2</v>
      </c>
      <c r="W100" s="179">
        <v>2678</v>
      </c>
      <c r="X100" s="180">
        <v>0.11212624584717612</v>
      </c>
      <c r="Y100" s="179">
        <v>3965</v>
      </c>
      <c r="Z100" s="180">
        <v>-7.1428571428571397E-2</v>
      </c>
      <c r="AA100" s="179">
        <v>2782</v>
      </c>
      <c r="AB100" s="180">
        <v>-0.17667949097366087</v>
      </c>
      <c r="AC100" s="179">
        <v>867</v>
      </c>
      <c r="AD100" s="180">
        <v>-1.0273972602739767E-2</v>
      </c>
      <c r="AE100" s="179">
        <v>697</v>
      </c>
      <c r="AF100" s="180">
        <v>-0.27471383975026009</v>
      </c>
      <c r="AG100" s="179">
        <v>1601</v>
      </c>
      <c r="AH100" s="180">
        <v>-0.11790633608815426</v>
      </c>
      <c r="AI100" s="179">
        <v>1104</v>
      </c>
      <c r="AJ100" s="180">
        <v>-4.5808124459809862E-2</v>
      </c>
      <c r="AK100" s="179">
        <v>1382</v>
      </c>
      <c r="AL100" s="180">
        <v>0.11182622687047461</v>
      </c>
      <c r="AM100" s="179">
        <v>257</v>
      </c>
      <c r="AN100" s="180">
        <v>-9.8245614035087692E-2</v>
      </c>
      <c r="AO100" s="179">
        <v>242</v>
      </c>
      <c r="AP100" s="180">
        <v>8.0357142857142794E-2</v>
      </c>
      <c r="AQ100" s="179">
        <v>929</v>
      </c>
      <c r="AR100" s="180">
        <v>2.9364406779661016</v>
      </c>
      <c r="AS100" s="181">
        <v>94082</v>
      </c>
      <c r="AT100" s="182">
        <v>-0.13093038723026895</v>
      </c>
      <c r="AU100" s="181">
        <v>113906</v>
      </c>
      <c r="AV100" s="182">
        <v>-0.14106460150965594</v>
      </c>
    </row>
    <row r="101" spans="2:48" customFormat="1" ht="15" hidden="1" customHeight="1" outlineLevel="1" x14ac:dyDescent="0.25">
      <c r="B101" s="79" t="s">
        <v>95</v>
      </c>
      <c r="C101" s="179">
        <v>12077</v>
      </c>
      <c r="D101" s="180">
        <v>0.35255907716429613</v>
      </c>
      <c r="E101" s="179">
        <v>6087</v>
      </c>
      <c r="F101" s="180">
        <v>0.16542217116599645</v>
      </c>
      <c r="G101" s="179">
        <v>3813</v>
      </c>
      <c r="H101" s="180">
        <v>8.4470989761092241E-2</v>
      </c>
      <c r="I101" s="179">
        <v>10033</v>
      </c>
      <c r="J101" s="180">
        <v>-1.896939473941528E-2</v>
      </c>
      <c r="K101" s="179">
        <v>2789</v>
      </c>
      <c r="L101" s="180">
        <v>-0.1176842771274913</v>
      </c>
      <c r="M101" s="179">
        <v>61837</v>
      </c>
      <c r="N101" s="180">
        <v>-1.3763955342902756E-2</v>
      </c>
      <c r="O101" s="179">
        <v>2233</v>
      </c>
      <c r="P101" s="180">
        <v>0.49664879356568359</v>
      </c>
      <c r="Q101" s="179">
        <v>3756</v>
      </c>
      <c r="R101" s="180">
        <v>0.23187930469006224</v>
      </c>
      <c r="S101" s="179">
        <v>29528</v>
      </c>
      <c r="T101" s="180">
        <v>-5.8027881455960717E-2</v>
      </c>
      <c r="U101" s="179">
        <v>9221</v>
      </c>
      <c r="V101" s="180">
        <v>5.5879995419672479E-2</v>
      </c>
      <c r="W101" s="179">
        <v>5592</v>
      </c>
      <c r="X101" s="180">
        <v>-2.2206679489421233E-2</v>
      </c>
      <c r="Y101" s="179">
        <v>6523</v>
      </c>
      <c r="Z101" s="180">
        <v>-0.15120364346128823</v>
      </c>
      <c r="AA101" s="179">
        <v>8192</v>
      </c>
      <c r="AB101" s="180">
        <v>-0.1105320304017372</v>
      </c>
      <c r="AC101" s="179">
        <v>629</v>
      </c>
      <c r="AD101" s="180">
        <v>-0.2205700123915737</v>
      </c>
      <c r="AE101" s="179">
        <v>836</v>
      </c>
      <c r="AF101" s="180">
        <v>2.8290282902829089E-2</v>
      </c>
      <c r="AG101" s="179">
        <v>917</v>
      </c>
      <c r="AH101" s="180">
        <v>-8.9374379344587918E-2</v>
      </c>
      <c r="AI101" s="179">
        <v>758</v>
      </c>
      <c r="AJ101" s="180">
        <v>-0.1624309392265193</v>
      </c>
      <c r="AK101" s="179">
        <v>1744</v>
      </c>
      <c r="AL101" s="180">
        <v>1.0069044879171463</v>
      </c>
      <c r="AM101" s="179">
        <v>409</v>
      </c>
      <c r="AN101" s="180">
        <v>0.26625386996904021</v>
      </c>
      <c r="AO101" s="179">
        <v>267</v>
      </c>
      <c r="AP101" s="180">
        <v>0.82876712328767121</v>
      </c>
      <c r="AQ101" s="179">
        <v>526</v>
      </c>
      <c r="AR101" s="180">
        <v>0.22610722610722611</v>
      </c>
      <c r="AS101" s="181">
        <v>126162</v>
      </c>
      <c r="AT101" s="182">
        <v>1.174472677639038E-3</v>
      </c>
      <c r="AU101" s="181">
        <v>138239</v>
      </c>
      <c r="AV101" s="182">
        <v>2.4425127646487743E-2</v>
      </c>
    </row>
    <row r="102" spans="2:48" customFormat="1" ht="15" hidden="1" customHeight="1" outlineLevel="1" x14ac:dyDescent="0.25">
      <c r="B102" s="79" t="s">
        <v>96</v>
      </c>
      <c r="C102" s="179">
        <v>9411</v>
      </c>
      <c r="D102" s="180">
        <v>4.4738010657193517E-2</v>
      </c>
      <c r="E102" s="179">
        <v>5426</v>
      </c>
      <c r="F102" s="180">
        <v>6.6011787819253431E-2</v>
      </c>
      <c r="G102" s="179">
        <v>2989</v>
      </c>
      <c r="H102" s="180">
        <v>-8.0307692307692302E-2</v>
      </c>
      <c r="I102" s="179">
        <v>6888</v>
      </c>
      <c r="J102" s="180">
        <v>-0.14868372265480168</v>
      </c>
      <c r="K102" s="179">
        <v>2944</v>
      </c>
      <c r="L102" s="180">
        <v>-2.6132980482963974E-2</v>
      </c>
      <c r="M102" s="179">
        <v>54760</v>
      </c>
      <c r="N102" s="180">
        <v>8.3433907761707893E-2</v>
      </c>
      <c r="O102" s="179">
        <v>1817</v>
      </c>
      <c r="P102" s="180">
        <v>0.52817493692178297</v>
      </c>
      <c r="Q102" s="179">
        <v>4361</v>
      </c>
      <c r="R102" s="180">
        <v>0.15400899708917692</v>
      </c>
      <c r="S102" s="179">
        <v>30658</v>
      </c>
      <c r="T102" s="180">
        <v>3.5680382336573668E-3</v>
      </c>
      <c r="U102" s="179">
        <v>10038</v>
      </c>
      <c r="V102" s="180">
        <v>0.16598908119409916</v>
      </c>
      <c r="W102" s="179">
        <v>6125</v>
      </c>
      <c r="X102" s="180">
        <v>0.14678899082568808</v>
      </c>
      <c r="Y102" s="179">
        <v>7475</v>
      </c>
      <c r="Z102" s="180">
        <v>-5.0914169629253436E-2</v>
      </c>
      <c r="AA102" s="179">
        <v>7020</v>
      </c>
      <c r="AB102" s="180">
        <v>-0.19523099850968706</v>
      </c>
      <c r="AC102" s="179">
        <v>592</v>
      </c>
      <c r="AD102" s="180">
        <v>-0.10843373493975905</v>
      </c>
      <c r="AE102" s="179">
        <v>832</v>
      </c>
      <c r="AF102" s="180">
        <v>-7.3496659242761719E-2</v>
      </c>
      <c r="AG102" s="179">
        <v>830</v>
      </c>
      <c r="AH102" s="180">
        <v>0.43598615916955019</v>
      </c>
      <c r="AI102" s="179">
        <v>957</v>
      </c>
      <c r="AJ102" s="180">
        <v>0.14473684210526305</v>
      </c>
      <c r="AK102" s="179">
        <v>1131</v>
      </c>
      <c r="AL102" s="180">
        <v>0.71363636363636362</v>
      </c>
      <c r="AM102" s="179">
        <v>219</v>
      </c>
      <c r="AN102" s="180">
        <v>-0.32407407407407407</v>
      </c>
      <c r="AO102" s="179">
        <v>216</v>
      </c>
      <c r="AP102" s="180">
        <v>0.11340206185567014</v>
      </c>
      <c r="AQ102" s="179">
        <v>639</v>
      </c>
      <c r="AR102" s="180">
        <v>2</v>
      </c>
      <c r="AS102" s="181">
        <v>115259</v>
      </c>
      <c r="AT102" s="182">
        <v>4.8943857445782335E-2</v>
      </c>
      <c r="AU102" s="181">
        <v>124670</v>
      </c>
      <c r="AV102" s="182">
        <v>4.8625188200758673E-2</v>
      </c>
    </row>
    <row r="103" spans="2:48" customFormat="1" ht="15" hidden="1" customHeight="1" outlineLevel="1" x14ac:dyDescent="0.25">
      <c r="B103" s="79" t="s">
        <v>97</v>
      </c>
      <c r="C103" s="179">
        <v>9566</v>
      </c>
      <c r="D103" s="180">
        <v>0.11323170022111029</v>
      </c>
      <c r="E103" s="179">
        <v>5109</v>
      </c>
      <c r="F103" s="180">
        <v>7.5805432722678479E-2</v>
      </c>
      <c r="G103" s="179">
        <v>3571</v>
      </c>
      <c r="H103" s="180">
        <v>-3.7206794284173617E-2</v>
      </c>
      <c r="I103" s="179">
        <v>8198</v>
      </c>
      <c r="J103" s="180">
        <v>-0.10257252326217847</v>
      </c>
      <c r="K103" s="179">
        <v>1943</v>
      </c>
      <c r="L103" s="180">
        <v>-3.3814022874191996E-2</v>
      </c>
      <c r="M103" s="179">
        <v>49555</v>
      </c>
      <c r="N103" s="180">
        <v>-8.1430266182249578E-2</v>
      </c>
      <c r="O103" s="179">
        <v>1610</v>
      </c>
      <c r="P103" s="180">
        <v>0.44654088050314455</v>
      </c>
      <c r="Q103" s="179">
        <v>5542</v>
      </c>
      <c r="R103" s="180">
        <v>6.5974225812656329E-2</v>
      </c>
      <c r="S103" s="179">
        <v>29135</v>
      </c>
      <c r="T103" s="180">
        <v>-0.18848532115202499</v>
      </c>
      <c r="U103" s="179">
        <v>10187</v>
      </c>
      <c r="V103" s="180">
        <v>-4.1674506114769527E-2</v>
      </c>
      <c r="W103" s="179">
        <v>4992</v>
      </c>
      <c r="X103" s="180">
        <v>-0.26835702770042502</v>
      </c>
      <c r="Y103" s="179">
        <v>7736</v>
      </c>
      <c r="Z103" s="180">
        <v>-0.10473324846661269</v>
      </c>
      <c r="AA103" s="179">
        <v>6220</v>
      </c>
      <c r="AB103" s="180">
        <v>-0.36582381729200653</v>
      </c>
      <c r="AC103" s="179">
        <v>500</v>
      </c>
      <c r="AD103" s="180">
        <v>-0.35233160621761661</v>
      </c>
      <c r="AE103" s="179">
        <v>812</v>
      </c>
      <c r="AF103" s="180">
        <v>-5.9096176129779798E-2</v>
      </c>
      <c r="AG103" s="179">
        <v>2356</v>
      </c>
      <c r="AH103" s="180">
        <v>0.8624505928853754</v>
      </c>
      <c r="AI103" s="179">
        <v>1131</v>
      </c>
      <c r="AJ103" s="180">
        <v>0.24696802646086002</v>
      </c>
      <c r="AK103" s="179">
        <v>1077</v>
      </c>
      <c r="AL103" s="180">
        <v>0.14209968186638378</v>
      </c>
      <c r="AM103" s="179">
        <v>185</v>
      </c>
      <c r="AN103" s="180">
        <v>-0.19913419913419916</v>
      </c>
      <c r="AO103" s="179">
        <v>218</v>
      </c>
      <c r="AP103" s="180">
        <v>4.3062200956937691E-2</v>
      </c>
      <c r="AQ103" s="179">
        <v>482</v>
      </c>
      <c r="AR103" s="180">
        <v>1.1422222222222222</v>
      </c>
      <c r="AS103" s="181">
        <v>111424</v>
      </c>
      <c r="AT103" s="182">
        <v>-8.051592246309236E-2</v>
      </c>
      <c r="AU103" s="181">
        <v>120990</v>
      </c>
      <c r="AV103" s="182">
        <v>-6.7686901844745462E-2</v>
      </c>
    </row>
    <row r="104" spans="2:48" customFormat="1" collapsed="1" x14ac:dyDescent="0.25">
      <c r="B104" s="190">
        <v>2007</v>
      </c>
      <c r="C104" s="191">
        <v>200690</v>
      </c>
      <c r="D104" s="192">
        <v>-1.7164964862019128E-2</v>
      </c>
      <c r="E104" s="191">
        <v>68814</v>
      </c>
      <c r="F104" s="192">
        <v>3.848243390076056E-2</v>
      </c>
      <c r="G104" s="191">
        <v>42013</v>
      </c>
      <c r="H104" s="192">
        <v>-1.6319363146804045E-2</v>
      </c>
      <c r="I104" s="191">
        <v>91509</v>
      </c>
      <c r="J104" s="192">
        <v>-0.11131289392158961</v>
      </c>
      <c r="K104" s="191">
        <v>22891</v>
      </c>
      <c r="L104" s="192">
        <v>-0.17363994079636114</v>
      </c>
      <c r="M104" s="191">
        <v>672691</v>
      </c>
      <c r="N104" s="192">
        <v>-8.5125162862684012E-2</v>
      </c>
      <c r="O104" s="191">
        <v>34649</v>
      </c>
      <c r="P104" s="192">
        <v>3.0330964346248823E-2</v>
      </c>
      <c r="Q104" s="191">
        <v>39386</v>
      </c>
      <c r="R104" s="192">
        <v>-8.752664257251408E-2</v>
      </c>
      <c r="S104" s="191">
        <v>209974</v>
      </c>
      <c r="T104" s="192">
        <v>0.10278724599927513</v>
      </c>
      <c r="U104" s="191">
        <v>67273</v>
      </c>
      <c r="V104" s="192">
        <v>0.12278857066559845</v>
      </c>
      <c r="W104" s="191">
        <v>41787</v>
      </c>
      <c r="X104" s="192">
        <v>0.13616465918051057</v>
      </c>
      <c r="Y104" s="191">
        <v>53715</v>
      </c>
      <c r="Z104" s="192">
        <v>0.17728926489282437</v>
      </c>
      <c r="AA104" s="191">
        <v>47199</v>
      </c>
      <c r="AB104" s="192">
        <v>-1.8364460712948727E-2</v>
      </c>
      <c r="AC104" s="191">
        <v>9244</v>
      </c>
      <c r="AD104" s="192">
        <v>-5.8847485237222608E-2</v>
      </c>
      <c r="AE104" s="191">
        <v>9321</v>
      </c>
      <c r="AF104" s="192">
        <v>-4.8100490196078427E-2</v>
      </c>
      <c r="AG104" s="191">
        <v>17775</v>
      </c>
      <c r="AH104" s="192">
        <v>0.115749168288243</v>
      </c>
      <c r="AI104" s="191">
        <v>14141</v>
      </c>
      <c r="AJ104" s="192">
        <v>3.4682080924855585E-2</v>
      </c>
      <c r="AK104" s="191">
        <v>26770</v>
      </c>
      <c r="AL104" s="192">
        <v>0.12309112267158917</v>
      </c>
      <c r="AM104" s="191">
        <v>2335</v>
      </c>
      <c r="AN104" s="192">
        <v>-0.16726105563480742</v>
      </c>
      <c r="AO104" s="191">
        <v>3024</v>
      </c>
      <c r="AP104" s="192">
        <v>-9.3796823494156412E-2</v>
      </c>
      <c r="AQ104" s="191">
        <v>9837</v>
      </c>
      <c r="AR104" s="192">
        <v>0.40629020729092202</v>
      </c>
      <c r="AS104" s="181">
        <v>1274374</v>
      </c>
      <c r="AT104" s="193">
        <v>-4.0603534722368662E-2</v>
      </c>
      <c r="AU104" s="181">
        <v>1475064</v>
      </c>
      <c r="AV104" s="193">
        <v>-3.7480513904377344E-2</v>
      </c>
    </row>
    <row r="105" spans="2:48" customFormat="1" ht="15" hidden="1" customHeight="1" outlineLevel="1" x14ac:dyDescent="0.25">
      <c r="B105" s="79" t="s">
        <v>86</v>
      </c>
      <c r="C105" s="179">
        <v>12840</v>
      </c>
      <c r="D105" s="180" t="s">
        <v>64</v>
      </c>
      <c r="E105" s="179">
        <v>5057</v>
      </c>
      <c r="F105" s="180" t="s">
        <v>64</v>
      </c>
      <c r="G105" s="179">
        <v>4205</v>
      </c>
      <c r="H105" s="180" t="s">
        <v>64</v>
      </c>
      <c r="I105" s="179">
        <v>7842</v>
      </c>
      <c r="J105" s="180" t="s">
        <v>64</v>
      </c>
      <c r="K105" s="179">
        <v>1678</v>
      </c>
      <c r="L105" s="180" t="s">
        <v>64</v>
      </c>
      <c r="M105" s="179">
        <v>61140</v>
      </c>
      <c r="N105" s="180" t="s">
        <v>64</v>
      </c>
      <c r="O105" s="179">
        <v>1650</v>
      </c>
      <c r="P105" s="180" t="s">
        <v>64</v>
      </c>
      <c r="Q105" s="179">
        <v>2372</v>
      </c>
      <c r="R105" s="180" t="s">
        <v>64</v>
      </c>
      <c r="S105" s="179">
        <v>28844</v>
      </c>
      <c r="T105" s="180" t="s">
        <v>64</v>
      </c>
      <c r="U105" s="179">
        <v>10360</v>
      </c>
      <c r="V105" s="180" t="s">
        <v>64</v>
      </c>
      <c r="W105" s="179">
        <v>6036</v>
      </c>
      <c r="X105" s="180" t="s">
        <v>64</v>
      </c>
      <c r="Y105" s="179">
        <v>5922</v>
      </c>
      <c r="Z105" s="180" t="s">
        <v>64</v>
      </c>
      <c r="AA105" s="179">
        <v>6526</v>
      </c>
      <c r="AB105" s="180" t="s">
        <v>64</v>
      </c>
      <c r="AC105" s="179">
        <v>639</v>
      </c>
      <c r="AD105" s="180" t="s">
        <v>64</v>
      </c>
      <c r="AE105" s="179">
        <v>817</v>
      </c>
      <c r="AF105" s="180" t="s">
        <v>64</v>
      </c>
      <c r="AG105" s="179">
        <v>877</v>
      </c>
      <c r="AH105" s="180" t="s">
        <v>64</v>
      </c>
      <c r="AI105" s="179">
        <v>1197</v>
      </c>
      <c r="AJ105" s="180" t="s">
        <v>64</v>
      </c>
      <c r="AK105" s="179">
        <v>1045</v>
      </c>
      <c r="AL105" s="180" t="s">
        <v>64</v>
      </c>
      <c r="AM105" s="179">
        <v>257</v>
      </c>
      <c r="AN105" s="180" t="s">
        <v>64</v>
      </c>
      <c r="AO105" s="179">
        <v>395</v>
      </c>
      <c r="AP105" s="180" t="s">
        <v>64</v>
      </c>
      <c r="AQ105" s="179">
        <v>1827</v>
      </c>
      <c r="AR105" s="180" t="s">
        <v>64</v>
      </c>
      <c r="AS105" s="181">
        <v>119842</v>
      </c>
      <c r="AT105" s="182" t="s">
        <v>64</v>
      </c>
      <c r="AU105" s="181">
        <v>132682</v>
      </c>
      <c r="AV105" s="182" t="s">
        <v>64</v>
      </c>
    </row>
    <row r="106" spans="2:48" customFormat="1" ht="15" hidden="1" customHeight="1" outlineLevel="1" x14ac:dyDescent="0.25">
      <c r="B106" s="79" t="s">
        <v>87</v>
      </c>
      <c r="C106" s="179">
        <v>12136</v>
      </c>
      <c r="D106" s="180" t="s">
        <v>64</v>
      </c>
      <c r="E106" s="179">
        <v>4818</v>
      </c>
      <c r="F106" s="180" t="s">
        <v>64</v>
      </c>
      <c r="G106" s="179">
        <v>3572</v>
      </c>
      <c r="H106" s="180" t="s">
        <v>64</v>
      </c>
      <c r="I106" s="179">
        <v>10821</v>
      </c>
      <c r="J106" s="180" t="s">
        <v>64</v>
      </c>
      <c r="K106" s="179">
        <v>1326</v>
      </c>
      <c r="L106" s="180" t="s">
        <v>64</v>
      </c>
      <c r="M106" s="179">
        <v>55302</v>
      </c>
      <c r="N106" s="180" t="s">
        <v>64</v>
      </c>
      <c r="O106" s="179">
        <v>1521</v>
      </c>
      <c r="P106" s="180" t="s">
        <v>64</v>
      </c>
      <c r="Q106" s="179">
        <v>2676</v>
      </c>
      <c r="R106" s="180" t="s">
        <v>64</v>
      </c>
      <c r="S106" s="179">
        <v>24105</v>
      </c>
      <c r="T106" s="180" t="s">
        <v>64</v>
      </c>
      <c r="U106" s="179">
        <v>8236</v>
      </c>
      <c r="V106" s="180" t="s">
        <v>64</v>
      </c>
      <c r="W106" s="179">
        <v>5049</v>
      </c>
      <c r="X106" s="180" t="s">
        <v>64</v>
      </c>
      <c r="Y106" s="179">
        <v>5175</v>
      </c>
      <c r="Z106" s="180" t="s">
        <v>64</v>
      </c>
      <c r="AA106" s="179">
        <v>5645</v>
      </c>
      <c r="AB106" s="180" t="s">
        <v>64</v>
      </c>
      <c r="AC106" s="179">
        <v>1231</v>
      </c>
      <c r="AD106" s="180" t="s">
        <v>64</v>
      </c>
      <c r="AE106" s="179">
        <v>1065</v>
      </c>
      <c r="AF106" s="180" t="s">
        <v>64</v>
      </c>
      <c r="AG106" s="179">
        <v>1448</v>
      </c>
      <c r="AH106" s="180" t="s">
        <v>64</v>
      </c>
      <c r="AI106" s="179">
        <v>871</v>
      </c>
      <c r="AJ106" s="180" t="s">
        <v>64</v>
      </c>
      <c r="AK106" s="179">
        <v>919</v>
      </c>
      <c r="AL106" s="180" t="s">
        <v>64</v>
      </c>
      <c r="AM106" s="179">
        <v>133</v>
      </c>
      <c r="AN106" s="180" t="s">
        <v>64</v>
      </c>
      <c r="AO106" s="179">
        <v>324</v>
      </c>
      <c r="AP106" s="180" t="s">
        <v>64</v>
      </c>
      <c r="AQ106" s="179">
        <v>603</v>
      </c>
      <c r="AR106" s="180" t="s">
        <v>64</v>
      </c>
      <c r="AS106" s="181">
        <v>110735</v>
      </c>
      <c r="AT106" s="182" t="s">
        <v>64</v>
      </c>
      <c r="AU106" s="181">
        <v>122871</v>
      </c>
      <c r="AV106" s="182" t="s">
        <v>64</v>
      </c>
    </row>
    <row r="107" spans="2:48" customFormat="1" ht="15" hidden="1" customHeight="1" outlineLevel="1" x14ac:dyDescent="0.25">
      <c r="B107" s="79" t="s">
        <v>88</v>
      </c>
      <c r="C107" s="179">
        <v>18832</v>
      </c>
      <c r="D107" s="180" t="s">
        <v>64</v>
      </c>
      <c r="E107" s="179">
        <v>6469</v>
      </c>
      <c r="F107" s="180" t="s">
        <v>64</v>
      </c>
      <c r="G107" s="179">
        <v>3519</v>
      </c>
      <c r="H107" s="180" t="s">
        <v>64</v>
      </c>
      <c r="I107" s="179">
        <v>8913</v>
      </c>
      <c r="J107" s="180" t="s">
        <v>64</v>
      </c>
      <c r="K107" s="179">
        <v>2491</v>
      </c>
      <c r="L107" s="180" t="s">
        <v>64</v>
      </c>
      <c r="M107" s="179">
        <v>73217</v>
      </c>
      <c r="N107" s="180" t="s">
        <v>64</v>
      </c>
      <c r="O107" s="179">
        <v>3610</v>
      </c>
      <c r="P107" s="180" t="s">
        <v>64</v>
      </c>
      <c r="Q107" s="179">
        <v>3479</v>
      </c>
      <c r="R107" s="180" t="s">
        <v>64</v>
      </c>
      <c r="S107" s="179">
        <v>17082</v>
      </c>
      <c r="T107" s="180" t="s">
        <v>64</v>
      </c>
      <c r="U107" s="179">
        <v>6836</v>
      </c>
      <c r="V107" s="180" t="s">
        <v>64</v>
      </c>
      <c r="W107" s="179">
        <v>3395</v>
      </c>
      <c r="X107" s="180" t="s">
        <v>64</v>
      </c>
      <c r="Y107" s="179">
        <v>3232</v>
      </c>
      <c r="Z107" s="180" t="s">
        <v>64</v>
      </c>
      <c r="AA107" s="179">
        <v>3619</v>
      </c>
      <c r="AB107" s="180" t="s">
        <v>64</v>
      </c>
      <c r="AC107" s="179">
        <v>1472</v>
      </c>
      <c r="AD107" s="180" t="s">
        <v>64</v>
      </c>
      <c r="AE107" s="179">
        <v>920</v>
      </c>
      <c r="AF107" s="180" t="s">
        <v>64</v>
      </c>
      <c r="AG107" s="179">
        <v>1387</v>
      </c>
      <c r="AH107" s="180" t="s">
        <v>64</v>
      </c>
      <c r="AI107" s="179">
        <v>975</v>
      </c>
      <c r="AJ107" s="180" t="s">
        <v>64</v>
      </c>
      <c r="AK107" s="179">
        <v>1751</v>
      </c>
      <c r="AL107" s="180" t="s">
        <v>64</v>
      </c>
      <c r="AM107" s="179">
        <v>199</v>
      </c>
      <c r="AN107" s="180" t="s">
        <v>64</v>
      </c>
      <c r="AO107" s="179">
        <v>356</v>
      </c>
      <c r="AP107" s="180" t="s">
        <v>64</v>
      </c>
      <c r="AQ107" s="179">
        <v>694</v>
      </c>
      <c r="AR107" s="180" t="s">
        <v>64</v>
      </c>
      <c r="AS107" s="181">
        <v>126534</v>
      </c>
      <c r="AT107" s="182" t="s">
        <v>64</v>
      </c>
      <c r="AU107" s="181">
        <v>145366</v>
      </c>
      <c r="AV107" s="182" t="s">
        <v>64</v>
      </c>
    </row>
    <row r="108" spans="2:48" customFormat="1" ht="15" hidden="1" customHeight="1" outlineLevel="1" x14ac:dyDescent="0.25">
      <c r="B108" s="79" t="s">
        <v>89</v>
      </c>
      <c r="C108" s="179">
        <v>22532</v>
      </c>
      <c r="D108" s="180" t="s">
        <v>64</v>
      </c>
      <c r="E108" s="179">
        <v>5911</v>
      </c>
      <c r="F108" s="180" t="s">
        <v>64</v>
      </c>
      <c r="G108" s="179">
        <v>3217</v>
      </c>
      <c r="H108" s="180" t="s">
        <v>64</v>
      </c>
      <c r="I108" s="179">
        <v>8004</v>
      </c>
      <c r="J108" s="180" t="s">
        <v>64</v>
      </c>
      <c r="K108" s="179">
        <v>1957</v>
      </c>
      <c r="L108" s="180" t="s">
        <v>64</v>
      </c>
      <c r="M108" s="179">
        <v>67406</v>
      </c>
      <c r="N108" s="180" t="s">
        <v>64</v>
      </c>
      <c r="O108" s="179">
        <v>3253</v>
      </c>
      <c r="P108" s="180" t="s">
        <v>64</v>
      </c>
      <c r="Q108" s="179">
        <v>2844</v>
      </c>
      <c r="R108" s="180" t="s">
        <v>64</v>
      </c>
      <c r="S108" s="179">
        <v>1343</v>
      </c>
      <c r="T108" s="180" t="s">
        <v>64</v>
      </c>
      <c r="U108" s="179">
        <v>306</v>
      </c>
      <c r="V108" s="180" t="s">
        <v>64</v>
      </c>
      <c r="W108" s="179">
        <v>365</v>
      </c>
      <c r="X108" s="180" t="s">
        <v>64</v>
      </c>
      <c r="Y108" s="179">
        <v>496</v>
      </c>
      <c r="Z108" s="180" t="s">
        <v>64</v>
      </c>
      <c r="AA108" s="179">
        <v>176</v>
      </c>
      <c r="AB108" s="180" t="s">
        <v>64</v>
      </c>
      <c r="AC108" s="179">
        <v>832</v>
      </c>
      <c r="AD108" s="180" t="s">
        <v>64</v>
      </c>
      <c r="AE108" s="179">
        <v>773</v>
      </c>
      <c r="AF108" s="180" t="s">
        <v>64</v>
      </c>
      <c r="AG108" s="179">
        <v>1407</v>
      </c>
      <c r="AH108" s="180" t="s">
        <v>64</v>
      </c>
      <c r="AI108" s="179">
        <v>1758</v>
      </c>
      <c r="AJ108" s="180" t="s">
        <v>64</v>
      </c>
      <c r="AK108" s="179">
        <v>3478</v>
      </c>
      <c r="AL108" s="180" t="s">
        <v>64</v>
      </c>
      <c r="AM108" s="179">
        <v>225</v>
      </c>
      <c r="AN108" s="180" t="s">
        <v>64</v>
      </c>
      <c r="AO108" s="179">
        <v>308</v>
      </c>
      <c r="AP108" s="180" t="s">
        <v>64</v>
      </c>
      <c r="AQ108" s="179">
        <v>562</v>
      </c>
      <c r="AR108" s="180" t="s">
        <v>64</v>
      </c>
      <c r="AS108" s="181">
        <v>103278</v>
      </c>
      <c r="AT108" s="182" t="s">
        <v>64</v>
      </c>
      <c r="AU108" s="181">
        <v>125810</v>
      </c>
      <c r="AV108" s="182" t="s">
        <v>64</v>
      </c>
    </row>
    <row r="109" spans="2:48" customFormat="1" ht="15" hidden="1" customHeight="1" outlineLevel="1" x14ac:dyDescent="0.25">
      <c r="B109" s="79" t="s">
        <v>90</v>
      </c>
      <c r="C109" s="179">
        <v>31363</v>
      </c>
      <c r="D109" s="180" t="s">
        <v>64</v>
      </c>
      <c r="E109" s="179">
        <v>6508</v>
      </c>
      <c r="F109" s="180" t="s">
        <v>64</v>
      </c>
      <c r="G109" s="179">
        <v>3262</v>
      </c>
      <c r="H109" s="180" t="s">
        <v>64</v>
      </c>
      <c r="I109" s="179">
        <v>7278</v>
      </c>
      <c r="J109" s="180" t="s">
        <v>64</v>
      </c>
      <c r="K109" s="179">
        <v>2679</v>
      </c>
      <c r="L109" s="180" t="s">
        <v>64</v>
      </c>
      <c r="M109" s="179">
        <v>67871</v>
      </c>
      <c r="N109" s="180" t="s">
        <v>64</v>
      </c>
      <c r="O109" s="179">
        <v>4932</v>
      </c>
      <c r="P109" s="180" t="s">
        <v>64</v>
      </c>
      <c r="Q109" s="179">
        <v>7570</v>
      </c>
      <c r="R109" s="180" t="s">
        <v>64</v>
      </c>
      <c r="S109" s="179">
        <v>1201</v>
      </c>
      <c r="T109" s="180" t="s">
        <v>64</v>
      </c>
      <c r="U109" s="179">
        <v>204</v>
      </c>
      <c r="V109" s="180" t="s">
        <v>64</v>
      </c>
      <c r="W109" s="179">
        <v>481</v>
      </c>
      <c r="X109" s="180" t="s">
        <v>64</v>
      </c>
      <c r="Y109" s="179">
        <v>500</v>
      </c>
      <c r="Z109" s="180" t="s">
        <v>64</v>
      </c>
      <c r="AA109" s="179">
        <v>16</v>
      </c>
      <c r="AB109" s="180" t="s">
        <v>64</v>
      </c>
      <c r="AC109" s="179">
        <v>509</v>
      </c>
      <c r="AD109" s="180" t="s">
        <v>64</v>
      </c>
      <c r="AE109" s="179">
        <v>833</v>
      </c>
      <c r="AF109" s="180" t="s">
        <v>64</v>
      </c>
      <c r="AG109" s="179">
        <v>1856</v>
      </c>
      <c r="AH109" s="180" t="s">
        <v>64</v>
      </c>
      <c r="AI109" s="179">
        <v>1806</v>
      </c>
      <c r="AJ109" s="180" t="s">
        <v>64</v>
      </c>
      <c r="AK109" s="179">
        <v>5324</v>
      </c>
      <c r="AL109" s="180" t="s">
        <v>64</v>
      </c>
      <c r="AM109" s="179">
        <v>171</v>
      </c>
      <c r="AN109" s="180" t="s">
        <v>64</v>
      </c>
      <c r="AO109" s="179">
        <v>331</v>
      </c>
      <c r="AP109" s="180" t="s">
        <v>64</v>
      </c>
      <c r="AQ109" s="179">
        <v>849</v>
      </c>
      <c r="AR109" s="180" t="s">
        <v>64</v>
      </c>
      <c r="AS109" s="181">
        <v>112980</v>
      </c>
      <c r="AT109" s="182" t="s">
        <v>64</v>
      </c>
      <c r="AU109" s="181">
        <v>144343</v>
      </c>
      <c r="AV109" s="182" t="s">
        <v>64</v>
      </c>
    </row>
    <row r="110" spans="2:48" customFormat="1" ht="15" hidden="1" customHeight="1" outlineLevel="1" x14ac:dyDescent="0.25">
      <c r="B110" s="79" t="s">
        <v>91</v>
      </c>
      <c r="C110" s="179">
        <v>23899</v>
      </c>
      <c r="D110" s="180" t="s">
        <v>64</v>
      </c>
      <c r="E110" s="179">
        <v>7863</v>
      </c>
      <c r="F110" s="180" t="s">
        <v>64</v>
      </c>
      <c r="G110" s="179">
        <v>3756</v>
      </c>
      <c r="H110" s="180" t="s">
        <v>64</v>
      </c>
      <c r="I110" s="179">
        <v>7206</v>
      </c>
      <c r="J110" s="180" t="s">
        <v>64</v>
      </c>
      <c r="K110" s="179">
        <v>2379</v>
      </c>
      <c r="L110" s="180" t="s">
        <v>64</v>
      </c>
      <c r="M110" s="179">
        <v>62522</v>
      </c>
      <c r="N110" s="180" t="s">
        <v>64</v>
      </c>
      <c r="O110" s="179">
        <v>4953</v>
      </c>
      <c r="P110" s="180" t="s">
        <v>64</v>
      </c>
      <c r="Q110" s="179">
        <v>3896</v>
      </c>
      <c r="R110" s="180" t="s">
        <v>64</v>
      </c>
      <c r="S110" s="179">
        <v>1665</v>
      </c>
      <c r="T110" s="180" t="s">
        <v>64</v>
      </c>
      <c r="U110" s="179">
        <v>300</v>
      </c>
      <c r="V110" s="180" t="s">
        <v>64</v>
      </c>
      <c r="W110" s="179">
        <v>751</v>
      </c>
      <c r="X110" s="180" t="s">
        <v>64</v>
      </c>
      <c r="Y110" s="179">
        <v>469</v>
      </c>
      <c r="Z110" s="180" t="s">
        <v>64</v>
      </c>
      <c r="AA110" s="179">
        <v>145</v>
      </c>
      <c r="AB110" s="180" t="s">
        <v>64</v>
      </c>
      <c r="AC110" s="179">
        <v>771</v>
      </c>
      <c r="AD110" s="180" t="s">
        <v>64</v>
      </c>
      <c r="AE110" s="179">
        <v>809</v>
      </c>
      <c r="AF110" s="180" t="s">
        <v>64</v>
      </c>
      <c r="AG110" s="179">
        <v>1716</v>
      </c>
      <c r="AH110" s="180" t="s">
        <v>64</v>
      </c>
      <c r="AI110" s="179">
        <v>1574</v>
      </c>
      <c r="AJ110" s="180" t="s">
        <v>64</v>
      </c>
      <c r="AK110" s="179">
        <v>3419</v>
      </c>
      <c r="AL110" s="180" t="s">
        <v>64</v>
      </c>
      <c r="AM110" s="179">
        <v>229</v>
      </c>
      <c r="AN110" s="180" t="s">
        <v>64</v>
      </c>
      <c r="AO110" s="179">
        <v>287</v>
      </c>
      <c r="AP110" s="180" t="s">
        <v>64</v>
      </c>
      <c r="AQ110" s="179">
        <v>730</v>
      </c>
      <c r="AR110" s="180" t="s">
        <v>64</v>
      </c>
      <c r="AS110" s="181">
        <v>103775</v>
      </c>
      <c r="AT110" s="182" t="s">
        <v>64</v>
      </c>
      <c r="AU110" s="181">
        <v>127674</v>
      </c>
      <c r="AV110" s="182" t="s">
        <v>64</v>
      </c>
    </row>
    <row r="111" spans="2:48" customFormat="1" ht="15" hidden="1" customHeight="1" outlineLevel="1" x14ac:dyDescent="0.25">
      <c r="B111" s="79" t="s">
        <v>92</v>
      </c>
      <c r="C111" s="179">
        <v>17605</v>
      </c>
      <c r="D111" s="180" t="s">
        <v>64</v>
      </c>
      <c r="E111" s="179">
        <v>4410</v>
      </c>
      <c r="F111" s="180" t="s">
        <v>64</v>
      </c>
      <c r="G111" s="179">
        <v>3463</v>
      </c>
      <c r="H111" s="180" t="s">
        <v>64</v>
      </c>
      <c r="I111" s="179">
        <v>7069</v>
      </c>
      <c r="J111" s="180" t="s">
        <v>64</v>
      </c>
      <c r="K111" s="179">
        <v>1549</v>
      </c>
      <c r="L111" s="180" t="s">
        <v>64</v>
      </c>
      <c r="M111" s="179">
        <v>64771</v>
      </c>
      <c r="N111" s="180" t="s">
        <v>64</v>
      </c>
      <c r="O111" s="179">
        <v>4674</v>
      </c>
      <c r="P111" s="180" t="s">
        <v>64</v>
      </c>
      <c r="Q111" s="179">
        <v>2240</v>
      </c>
      <c r="R111" s="180" t="s">
        <v>64</v>
      </c>
      <c r="S111" s="179">
        <v>1415</v>
      </c>
      <c r="T111" s="180" t="s">
        <v>64</v>
      </c>
      <c r="U111" s="179">
        <v>207</v>
      </c>
      <c r="V111" s="180" t="s">
        <v>64</v>
      </c>
      <c r="W111" s="179">
        <v>354</v>
      </c>
      <c r="X111" s="180" t="s">
        <v>64</v>
      </c>
      <c r="Y111" s="179">
        <v>425</v>
      </c>
      <c r="Z111" s="180" t="s">
        <v>64</v>
      </c>
      <c r="AA111" s="179">
        <v>429</v>
      </c>
      <c r="AB111" s="180" t="s">
        <v>64</v>
      </c>
      <c r="AC111" s="179">
        <v>593</v>
      </c>
      <c r="AD111" s="180" t="s">
        <v>64</v>
      </c>
      <c r="AE111" s="179">
        <v>543</v>
      </c>
      <c r="AF111" s="180" t="s">
        <v>64</v>
      </c>
      <c r="AG111" s="179">
        <v>1459</v>
      </c>
      <c r="AH111" s="180" t="s">
        <v>64</v>
      </c>
      <c r="AI111" s="179">
        <v>1066</v>
      </c>
      <c r="AJ111" s="180" t="s">
        <v>64</v>
      </c>
      <c r="AK111" s="179">
        <v>2744</v>
      </c>
      <c r="AL111" s="180" t="s">
        <v>64</v>
      </c>
      <c r="AM111" s="179">
        <v>258</v>
      </c>
      <c r="AN111" s="180" t="s">
        <v>64</v>
      </c>
      <c r="AO111" s="179">
        <v>279</v>
      </c>
      <c r="AP111" s="180" t="s">
        <v>64</v>
      </c>
      <c r="AQ111" s="179">
        <v>416</v>
      </c>
      <c r="AR111" s="180" t="s">
        <v>64</v>
      </c>
      <c r="AS111" s="181">
        <v>96949</v>
      </c>
      <c r="AT111" s="182" t="s">
        <v>64</v>
      </c>
      <c r="AU111" s="181">
        <v>114554</v>
      </c>
      <c r="AV111" s="182" t="s">
        <v>64</v>
      </c>
    </row>
    <row r="112" spans="2:48" customFormat="1" ht="15" hidden="1" customHeight="1" outlineLevel="1" x14ac:dyDescent="0.25">
      <c r="B112" s="79" t="s">
        <v>93</v>
      </c>
      <c r="C112" s="179">
        <v>14101</v>
      </c>
      <c r="D112" s="180" t="s">
        <v>64</v>
      </c>
      <c r="E112" s="179">
        <v>5259</v>
      </c>
      <c r="F112" s="180" t="s">
        <v>64</v>
      </c>
      <c r="G112" s="179">
        <v>3260</v>
      </c>
      <c r="H112" s="180" t="s">
        <v>64</v>
      </c>
      <c r="I112" s="179">
        <v>7221</v>
      </c>
      <c r="J112" s="180" t="s">
        <v>64</v>
      </c>
      <c r="K112" s="179">
        <v>1792</v>
      </c>
      <c r="L112" s="180" t="s">
        <v>64</v>
      </c>
      <c r="M112" s="179">
        <v>58343</v>
      </c>
      <c r="N112" s="180" t="s">
        <v>64</v>
      </c>
      <c r="O112" s="179">
        <v>3487</v>
      </c>
      <c r="P112" s="180" t="s">
        <v>64</v>
      </c>
      <c r="Q112" s="179">
        <v>2988</v>
      </c>
      <c r="R112" s="180" t="s">
        <v>64</v>
      </c>
      <c r="S112" s="179">
        <v>1544</v>
      </c>
      <c r="T112" s="180" t="s">
        <v>64</v>
      </c>
      <c r="U112" s="179">
        <v>146</v>
      </c>
      <c r="V112" s="180" t="s">
        <v>64</v>
      </c>
      <c r="W112" s="179">
        <v>57</v>
      </c>
      <c r="X112" s="180" t="s">
        <v>64</v>
      </c>
      <c r="Y112" s="179">
        <v>935</v>
      </c>
      <c r="Z112" s="180" t="s">
        <v>64</v>
      </c>
      <c r="AA112" s="179">
        <v>406</v>
      </c>
      <c r="AB112" s="180" t="s">
        <v>64</v>
      </c>
      <c r="AC112" s="179">
        <v>656</v>
      </c>
      <c r="AD112" s="180" t="s">
        <v>64</v>
      </c>
      <c r="AE112" s="179">
        <v>497</v>
      </c>
      <c r="AF112" s="180" t="s">
        <v>64</v>
      </c>
      <c r="AG112" s="179">
        <v>1116</v>
      </c>
      <c r="AH112" s="180" t="s">
        <v>64</v>
      </c>
      <c r="AI112" s="179">
        <v>615</v>
      </c>
      <c r="AJ112" s="180" t="s">
        <v>64</v>
      </c>
      <c r="AK112" s="179">
        <v>1441</v>
      </c>
      <c r="AL112" s="180" t="s">
        <v>64</v>
      </c>
      <c r="AM112" s="179">
        <v>169</v>
      </c>
      <c r="AN112" s="180" t="s">
        <v>64</v>
      </c>
      <c r="AO112" s="179">
        <v>284</v>
      </c>
      <c r="AP112" s="180" t="s">
        <v>64</v>
      </c>
      <c r="AQ112" s="179">
        <v>211</v>
      </c>
      <c r="AR112" s="180" t="s">
        <v>64</v>
      </c>
      <c r="AS112" s="181">
        <v>88883</v>
      </c>
      <c r="AT112" s="182" t="s">
        <v>64</v>
      </c>
      <c r="AU112" s="181">
        <v>102984</v>
      </c>
      <c r="AV112" s="182" t="s">
        <v>64</v>
      </c>
    </row>
    <row r="113" spans="2:48" customFormat="1" ht="15" hidden="1" customHeight="1" outlineLevel="1" x14ac:dyDescent="0.25">
      <c r="B113" s="79" t="s">
        <v>94</v>
      </c>
      <c r="C113" s="179">
        <v>24357</v>
      </c>
      <c r="D113" s="180" t="s">
        <v>64</v>
      </c>
      <c r="E113" s="179">
        <v>4907</v>
      </c>
      <c r="F113" s="180" t="s">
        <v>64</v>
      </c>
      <c r="G113" s="179">
        <v>3981</v>
      </c>
      <c r="H113" s="180" t="s">
        <v>64</v>
      </c>
      <c r="I113" s="179">
        <v>11164</v>
      </c>
      <c r="J113" s="180" t="s">
        <v>64</v>
      </c>
      <c r="K113" s="179">
        <v>3655</v>
      </c>
      <c r="L113" s="180" t="s">
        <v>64</v>
      </c>
      <c r="M113" s="179">
        <v>57519</v>
      </c>
      <c r="N113" s="180" t="s">
        <v>64</v>
      </c>
      <c r="O113" s="179">
        <v>1755</v>
      </c>
      <c r="P113" s="180" t="s">
        <v>64</v>
      </c>
      <c r="Q113" s="179">
        <v>3072</v>
      </c>
      <c r="R113" s="180" t="s">
        <v>64</v>
      </c>
      <c r="S113" s="179">
        <v>15406</v>
      </c>
      <c r="T113" s="180" t="s">
        <v>64</v>
      </c>
      <c r="U113" s="179">
        <v>5349</v>
      </c>
      <c r="V113" s="180" t="s">
        <v>64</v>
      </c>
      <c r="W113" s="179">
        <v>2408</v>
      </c>
      <c r="X113" s="180" t="s">
        <v>64</v>
      </c>
      <c r="Y113" s="179">
        <v>4270</v>
      </c>
      <c r="Z113" s="180" t="s">
        <v>64</v>
      </c>
      <c r="AA113" s="179">
        <v>3379</v>
      </c>
      <c r="AB113" s="180" t="s">
        <v>64</v>
      </c>
      <c r="AC113" s="179">
        <v>876</v>
      </c>
      <c r="AD113" s="180" t="s">
        <v>64</v>
      </c>
      <c r="AE113" s="179">
        <v>961</v>
      </c>
      <c r="AF113" s="180" t="s">
        <v>64</v>
      </c>
      <c r="AG113" s="179">
        <v>1815</v>
      </c>
      <c r="AH113" s="180" t="s">
        <v>64</v>
      </c>
      <c r="AI113" s="179">
        <v>1157</v>
      </c>
      <c r="AJ113" s="180" t="s">
        <v>64</v>
      </c>
      <c r="AK113" s="179">
        <v>1243</v>
      </c>
      <c r="AL113" s="180" t="s">
        <v>64</v>
      </c>
      <c r="AM113" s="179">
        <v>285</v>
      </c>
      <c r="AN113" s="180" t="s">
        <v>64</v>
      </c>
      <c r="AO113" s="179">
        <v>224</v>
      </c>
      <c r="AP113" s="180" t="s">
        <v>64</v>
      </c>
      <c r="AQ113" s="179">
        <v>236</v>
      </c>
      <c r="AR113" s="180" t="s">
        <v>64</v>
      </c>
      <c r="AS113" s="181">
        <v>108256</v>
      </c>
      <c r="AT113" s="182" t="s">
        <v>64</v>
      </c>
      <c r="AU113" s="181">
        <v>132613</v>
      </c>
      <c r="AV113" s="182" t="s">
        <v>64</v>
      </c>
    </row>
    <row r="114" spans="2:48" customFormat="1" ht="15" hidden="1" customHeight="1" outlineLevel="1" x14ac:dyDescent="0.25">
      <c r="B114" s="79" t="s">
        <v>95</v>
      </c>
      <c r="C114" s="179">
        <v>8929</v>
      </c>
      <c r="D114" s="180" t="s">
        <v>64</v>
      </c>
      <c r="E114" s="179">
        <v>5223</v>
      </c>
      <c r="F114" s="180" t="s">
        <v>64</v>
      </c>
      <c r="G114" s="179">
        <v>3516</v>
      </c>
      <c r="H114" s="180" t="s">
        <v>64</v>
      </c>
      <c r="I114" s="179">
        <v>10227</v>
      </c>
      <c r="J114" s="180" t="s">
        <v>64</v>
      </c>
      <c r="K114" s="179">
        <v>3161</v>
      </c>
      <c r="L114" s="180" t="s">
        <v>64</v>
      </c>
      <c r="M114" s="179">
        <v>62700</v>
      </c>
      <c r="N114" s="180" t="s">
        <v>64</v>
      </c>
      <c r="O114" s="179">
        <v>1492</v>
      </c>
      <c r="P114" s="180" t="s">
        <v>64</v>
      </c>
      <c r="Q114" s="179">
        <v>3049</v>
      </c>
      <c r="R114" s="180" t="s">
        <v>64</v>
      </c>
      <c r="S114" s="179">
        <v>31347</v>
      </c>
      <c r="T114" s="180" t="s">
        <v>64</v>
      </c>
      <c r="U114" s="179">
        <v>8733</v>
      </c>
      <c r="V114" s="180" t="s">
        <v>64</v>
      </c>
      <c r="W114" s="179">
        <v>5719</v>
      </c>
      <c r="X114" s="180" t="s">
        <v>64</v>
      </c>
      <c r="Y114" s="179">
        <v>7685</v>
      </c>
      <c r="Z114" s="180" t="s">
        <v>64</v>
      </c>
      <c r="AA114" s="179">
        <v>9210</v>
      </c>
      <c r="AB114" s="180" t="s">
        <v>64</v>
      </c>
      <c r="AC114" s="179">
        <v>807</v>
      </c>
      <c r="AD114" s="180" t="s">
        <v>64</v>
      </c>
      <c r="AE114" s="179">
        <v>813</v>
      </c>
      <c r="AF114" s="180" t="s">
        <v>64</v>
      </c>
      <c r="AG114" s="179">
        <v>1007</v>
      </c>
      <c r="AH114" s="180" t="s">
        <v>64</v>
      </c>
      <c r="AI114" s="179">
        <v>905</v>
      </c>
      <c r="AJ114" s="180" t="s">
        <v>64</v>
      </c>
      <c r="AK114" s="179">
        <v>869</v>
      </c>
      <c r="AL114" s="180" t="s">
        <v>64</v>
      </c>
      <c r="AM114" s="179">
        <v>323</v>
      </c>
      <c r="AN114" s="180" t="s">
        <v>64</v>
      </c>
      <c r="AO114" s="179">
        <v>146</v>
      </c>
      <c r="AP114" s="180" t="s">
        <v>64</v>
      </c>
      <c r="AQ114" s="179">
        <v>429</v>
      </c>
      <c r="AR114" s="180" t="s">
        <v>64</v>
      </c>
      <c r="AS114" s="181">
        <v>126014</v>
      </c>
      <c r="AT114" s="182" t="s">
        <v>64</v>
      </c>
      <c r="AU114" s="181">
        <v>134943</v>
      </c>
      <c r="AV114" s="182" t="s">
        <v>64</v>
      </c>
    </row>
    <row r="115" spans="2:48" customFormat="1" ht="15" hidden="1" customHeight="1" outlineLevel="1" x14ac:dyDescent="0.25">
      <c r="B115" s="79" t="s">
        <v>96</v>
      </c>
      <c r="C115" s="179">
        <v>9008</v>
      </c>
      <c r="D115" s="180" t="s">
        <v>64</v>
      </c>
      <c r="E115" s="179">
        <v>5090</v>
      </c>
      <c r="F115" s="180" t="s">
        <v>64</v>
      </c>
      <c r="G115" s="179">
        <v>3250</v>
      </c>
      <c r="H115" s="180" t="s">
        <v>64</v>
      </c>
      <c r="I115" s="179">
        <v>8091</v>
      </c>
      <c r="J115" s="180" t="s">
        <v>64</v>
      </c>
      <c r="K115" s="179">
        <v>3023</v>
      </c>
      <c r="L115" s="180" t="s">
        <v>64</v>
      </c>
      <c r="M115" s="179">
        <v>50543</v>
      </c>
      <c r="N115" s="180" t="s">
        <v>64</v>
      </c>
      <c r="O115" s="179">
        <v>1189</v>
      </c>
      <c r="P115" s="180" t="s">
        <v>64</v>
      </c>
      <c r="Q115" s="179">
        <v>3779</v>
      </c>
      <c r="R115" s="180" t="s">
        <v>64</v>
      </c>
      <c r="S115" s="179">
        <v>30549</v>
      </c>
      <c r="T115" s="180" t="s">
        <v>64</v>
      </c>
      <c r="U115" s="179">
        <v>8609</v>
      </c>
      <c r="V115" s="180" t="s">
        <v>64</v>
      </c>
      <c r="W115" s="179">
        <v>5341</v>
      </c>
      <c r="X115" s="180" t="s">
        <v>64</v>
      </c>
      <c r="Y115" s="179">
        <v>7876</v>
      </c>
      <c r="Z115" s="180" t="s">
        <v>64</v>
      </c>
      <c r="AA115" s="179">
        <v>8723</v>
      </c>
      <c r="AB115" s="180" t="s">
        <v>64</v>
      </c>
      <c r="AC115" s="179">
        <v>664</v>
      </c>
      <c r="AD115" s="180" t="s">
        <v>64</v>
      </c>
      <c r="AE115" s="179">
        <v>898</v>
      </c>
      <c r="AF115" s="180" t="s">
        <v>64</v>
      </c>
      <c r="AG115" s="179">
        <v>578</v>
      </c>
      <c r="AH115" s="180" t="s">
        <v>64</v>
      </c>
      <c r="AI115" s="179">
        <v>836</v>
      </c>
      <c r="AJ115" s="180" t="s">
        <v>64</v>
      </c>
      <c r="AK115" s="179">
        <v>660</v>
      </c>
      <c r="AL115" s="180" t="s">
        <v>64</v>
      </c>
      <c r="AM115" s="179">
        <v>324</v>
      </c>
      <c r="AN115" s="180" t="s">
        <v>64</v>
      </c>
      <c r="AO115" s="179">
        <v>194</v>
      </c>
      <c r="AP115" s="180" t="s">
        <v>64</v>
      </c>
      <c r="AQ115" s="179">
        <v>213</v>
      </c>
      <c r="AR115" s="180" t="s">
        <v>64</v>
      </c>
      <c r="AS115" s="181">
        <v>109881</v>
      </c>
      <c r="AT115" s="182" t="s">
        <v>64</v>
      </c>
      <c r="AU115" s="181">
        <v>118889</v>
      </c>
      <c r="AV115" s="182" t="s">
        <v>64</v>
      </c>
    </row>
    <row r="116" spans="2:48" customFormat="1" ht="15" hidden="1" customHeight="1" outlineLevel="1" x14ac:dyDescent="0.25">
      <c r="B116" s="79" t="s">
        <v>97</v>
      </c>
      <c r="C116" s="179">
        <v>8593</v>
      </c>
      <c r="D116" s="180" t="s">
        <v>64</v>
      </c>
      <c r="E116" s="179">
        <v>4749</v>
      </c>
      <c r="F116" s="180" t="s">
        <v>64</v>
      </c>
      <c r="G116" s="179">
        <v>3709</v>
      </c>
      <c r="H116" s="180" t="s">
        <v>64</v>
      </c>
      <c r="I116" s="179">
        <v>9135</v>
      </c>
      <c r="J116" s="180" t="s">
        <v>64</v>
      </c>
      <c r="K116" s="179">
        <v>2011</v>
      </c>
      <c r="L116" s="180" t="s">
        <v>64</v>
      </c>
      <c r="M116" s="179">
        <v>53948</v>
      </c>
      <c r="N116" s="180" t="s">
        <v>64</v>
      </c>
      <c r="O116" s="179">
        <v>1113</v>
      </c>
      <c r="P116" s="180" t="s">
        <v>64</v>
      </c>
      <c r="Q116" s="179">
        <v>5199</v>
      </c>
      <c r="R116" s="180" t="s">
        <v>64</v>
      </c>
      <c r="S116" s="179">
        <v>35902</v>
      </c>
      <c r="T116" s="180" t="s">
        <v>64</v>
      </c>
      <c r="U116" s="179">
        <v>10630</v>
      </c>
      <c r="V116" s="180" t="s">
        <v>64</v>
      </c>
      <c r="W116" s="179">
        <v>6823</v>
      </c>
      <c r="X116" s="180" t="s">
        <v>64</v>
      </c>
      <c r="Y116" s="179">
        <v>8641</v>
      </c>
      <c r="Z116" s="180" t="s">
        <v>64</v>
      </c>
      <c r="AA116" s="179">
        <v>9808</v>
      </c>
      <c r="AB116" s="180" t="s">
        <v>64</v>
      </c>
      <c r="AC116" s="179">
        <v>772</v>
      </c>
      <c r="AD116" s="180" t="s">
        <v>64</v>
      </c>
      <c r="AE116" s="179">
        <v>863</v>
      </c>
      <c r="AF116" s="180" t="s">
        <v>64</v>
      </c>
      <c r="AG116" s="179">
        <v>1265</v>
      </c>
      <c r="AH116" s="180" t="s">
        <v>64</v>
      </c>
      <c r="AI116" s="179">
        <v>907</v>
      </c>
      <c r="AJ116" s="180" t="s">
        <v>64</v>
      </c>
      <c r="AK116" s="179">
        <v>943</v>
      </c>
      <c r="AL116" s="180" t="s">
        <v>64</v>
      </c>
      <c r="AM116" s="179">
        <v>231</v>
      </c>
      <c r="AN116" s="180" t="s">
        <v>64</v>
      </c>
      <c r="AO116" s="179">
        <v>209</v>
      </c>
      <c r="AP116" s="180" t="s">
        <v>64</v>
      </c>
      <c r="AQ116" s="179">
        <v>225</v>
      </c>
      <c r="AR116" s="180" t="s">
        <v>64</v>
      </c>
      <c r="AS116" s="181">
        <v>121181</v>
      </c>
      <c r="AT116" s="182" t="s">
        <v>64</v>
      </c>
      <c r="AU116" s="181">
        <v>129774</v>
      </c>
      <c r="AV116" s="182" t="s">
        <v>64</v>
      </c>
    </row>
    <row r="117" spans="2:48" customFormat="1" collapsed="1" x14ac:dyDescent="0.25">
      <c r="B117" s="190">
        <v>2006</v>
      </c>
      <c r="C117" s="191">
        <v>204195</v>
      </c>
      <c r="D117" s="192" t="s">
        <v>64</v>
      </c>
      <c r="E117" s="191">
        <v>66264</v>
      </c>
      <c r="F117" s="192" t="s">
        <v>64</v>
      </c>
      <c r="G117" s="191">
        <v>42710</v>
      </c>
      <c r="H117" s="192" t="s">
        <v>64</v>
      </c>
      <c r="I117" s="191">
        <v>102971</v>
      </c>
      <c r="J117" s="192" t="s">
        <v>64</v>
      </c>
      <c r="K117" s="191">
        <v>27701</v>
      </c>
      <c r="L117" s="192" t="s">
        <v>64</v>
      </c>
      <c r="M117" s="191">
        <v>735282</v>
      </c>
      <c r="N117" s="192" t="s">
        <v>64</v>
      </c>
      <c r="O117" s="191">
        <v>33629</v>
      </c>
      <c r="P117" s="192" t="s">
        <v>64</v>
      </c>
      <c r="Q117" s="191">
        <v>43164</v>
      </c>
      <c r="R117" s="192" t="s">
        <v>64</v>
      </c>
      <c r="S117" s="191">
        <v>190403</v>
      </c>
      <c r="T117" s="192" t="s">
        <v>64</v>
      </c>
      <c r="U117" s="191">
        <v>59916</v>
      </c>
      <c r="V117" s="192" t="s">
        <v>64</v>
      </c>
      <c r="W117" s="191">
        <v>36779</v>
      </c>
      <c r="X117" s="192" t="s">
        <v>64</v>
      </c>
      <c r="Y117" s="191">
        <v>45626</v>
      </c>
      <c r="Z117" s="192" t="s">
        <v>64</v>
      </c>
      <c r="AA117" s="191">
        <v>48082</v>
      </c>
      <c r="AB117" s="192" t="s">
        <v>64</v>
      </c>
      <c r="AC117" s="191">
        <v>9822</v>
      </c>
      <c r="AD117" s="192" t="s">
        <v>64</v>
      </c>
      <c r="AE117" s="191">
        <v>9792</v>
      </c>
      <c r="AF117" s="192" t="s">
        <v>64</v>
      </c>
      <c r="AG117" s="191">
        <v>15931</v>
      </c>
      <c r="AH117" s="192" t="s">
        <v>64</v>
      </c>
      <c r="AI117" s="191">
        <v>13667</v>
      </c>
      <c r="AJ117" s="192" t="s">
        <v>64</v>
      </c>
      <c r="AK117" s="191">
        <v>23836</v>
      </c>
      <c r="AL117" s="192" t="s">
        <v>64</v>
      </c>
      <c r="AM117" s="191">
        <v>2804</v>
      </c>
      <c r="AN117" s="192" t="s">
        <v>64</v>
      </c>
      <c r="AO117" s="191">
        <v>3337</v>
      </c>
      <c r="AP117" s="192" t="s">
        <v>64</v>
      </c>
      <c r="AQ117" s="191">
        <v>6995</v>
      </c>
      <c r="AR117" s="192" t="s">
        <v>64</v>
      </c>
      <c r="AS117" s="181">
        <v>1328308</v>
      </c>
      <c r="AT117" s="193" t="s">
        <v>64</v>
      </c>
      <c r="AU117" s="181">
        <v>1532503</v>
      </c>
      <c r="AV117" s="193" t="s">
        <v>64</v>
      </c>
    </row>
    <row r="118" spans="2:48" customFormat="1" x14ac:dyDescent="0.25">
      <c r="B118" s="395" t="s">
        <v>79</v>
      </c>
      <c r="C118" s="395"/>
      <c r="D118" s="395"/>
      <c r="E118" s="395"/>
      <c r="F118" s="395"/>
      <c r="G118" s="395"/>
      <c r="H118" s="395"/>
      <c r="I118" s="395"/>
      <c r="J118" s="395"/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/>
      <c r="AS118" s="395"/>
      <c r="AT118" s="395"/>
      <c r="AU118" s="395"/>
      <c r="AV118" s="395"/>
    </row>
  </sheetData>
  <mergeCells count="2">
    <mergeCell ref="B5:AV5"/>
    <mergeCell ref="B118:AV11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387" t="s">
        <v>229</v>
      </c>
      <c r="C5" s="387"/>
      <c r="D5" s="387"/>
      <c r="E5" s="387"/>
      <c r="F5" s="387"/>
    </row>
    <row r="6" spans="1:11" ht="30" customHeight="1" x14ac:dyDescent="0.25">
      <c r="B6" s="194" t="s">
        <v>205</v>
      </c>
      <c r="C6" s="42" t="str">
        <f>actualizaciones!A3</f>
        <v>I semestre 2013</v>
      </c>
      <c r="D6" s="42" t="str">
        <f>actualizaciones!A2</f>
        <v xml:space="preserve">I semestre 2014 </v>
      </c>
      <c r="E6" s="115" t="s">
        <v>75</v>
      </c>
      <c r="F6" s="114" t="s">
        <v>230</v>
      </c>
    </row>
    <row r="7" spans="1:11" ht="15" customHeight="1" x14ac:dyDescent="0.2">
      <c r="B7" s="107" t="s">
        <v>212</v>
      </c>
      <c r="C7" s="49">
        <v>253116</v>
      </c>
      <c r="D7" s="49">
        <v>266982</v>
      </c>
      <c r="E7" s="51">
        <f t="shared" ref="E7:E29" si="0">(D7-C7)/C7</f>
        <v>5.4781207035509413E-2</v>
      </c>
      <c r="F7" s="50">
        <f t="shared" ref="F7:F29" si="1">D7/$D$29</f>
        <v>0.44709743864555512</v>
      </c>
      <c r="H7" s="195"/>
      <c r="I7" s="195"/>
    </row>
    <row r="8" spans="1:11" ht="15" customHeight="1" x14ac:dyDescent="0.2">
      <c r="A8" s="196"/>
      <c r="B8" s="107" t="s">
        <v>231</v>
      </c>
      <c r="C8" s="49">
        <v>84420</v>
      </c>
      <c r="D8" s="49">
        <v>92120</v>
      </c>
      <c r="E8" s="51">
        <f t="shared" si="0"/>
        <v>9.1210613598673301E-2</v>
      </c>
      <c r="F8" s="50">
        <f t="shared" si="1"/>
        <v>0.15426738899262324</v>
      </c>
      <c r="G8" s="196"/>
      <c r="H8" s="195"/>
      <c r="I8" s="195"/>
    </row>
    <row r="9" spans="1:11" ht="15" customHeight="1" x14ac:dyDescent="0.2">
      <c r="B9" s="107" t="s">
        <v>216</v>
      </c>
      <c r="C9" s="49">
        <v>30323</v>
      </c>
      <c r="D9" s="49">
        <v>32779</v>
      </c>
      <c r="E9" s="51">
        <f t="shared" si="0"/>
        <v>8.0994624542426535E-2</v>
      </c>
      <c r="F9" s="50">
        <f t="shared" si="1"/>
        <v>5.4892865216990848E-2</v>
      </c>
      <c r="G9" s="196"/>
      <c r="H9" s="195"/>
      <c r="I9" s="195"/>
    </row>
    <row r="10" spans="1:11" ht="15" customHeight="1" x14ac:dyDescent="0.2">
      <c r="A10" s="196"/>
      <c r="B10" s="107" t="s">
        <v>217</v>
      </c>
      <c r="C10" s="49">
        <v>22255</v>
      </c>
      <c r="D10" s="49">
        <v>26113</v>
      </c>
      <c r="E10" s="51">
        <f t="shared" si="0"/>
        <v>0.17335430240395416</v>
      </c>
      <c r="F10" s="50">
        <f t="shared" si="1"/>
        <v>4.3729747381289305E-2</v>
      </c>
      <c r="G10" s="196"/>
      <c r="H10" s="195"/>
      <c r="I10" s="195"/>
      <c r="J10" s="195"/>
    </row>
    <row r="11" spans="1:11" ht="15" customHeight="1" x14ac:dyDescent="0.2">
      <c r="B11" s="107" t="s">
        <v>219</v>
      </c>
      <c r="C11" s="49">
        <v>16036</v>
      </c>
      <c r="D11" s="49">
        <v>16934</v>
      </c>
      <c r="E11" s="51">
        <f t="shared" si="0"/>
        <v>5.5999002244948866E-2</v>
      </c>
      <c r="F11" s="50">
        <f t="shared" si="1"/>
        <v>2.8358271441609659E-2</v>
      </c>
      <c r="G11" s="196"/>
      <c r="H11" s="197"/>
      <c r="I11" s="197"/>
      <c r="J11" s="195"/>
      <c r="K11" s="198"/>
    </row>
    <row r="12" spans="1:11" ht="15" customHeight="1" x14ac:dyDescent="0.2">
      <c r="A12" s="196"/>
      <c r="B12" s="107" t="s">
        <v>218</v>
      </c>
      <c r="C12" s="49">
        <v>15806</v>
      </c>
      <c r="D12" s="49">
        <v>16294</v>
      </c>
      <c r="E12" s="51">
        <f t="shared" si="0"/>
        <v>3.0874351512084019E-2</v>
      </c>
      <c r="F12" s="50">
        <f t="shared" si="1"/>
        <v>2.7286504952733423E-2</v>
      </c>
      <c r="G12" s="196"/>
      <c r="H12" s="197"/>
      <c r="I12" s="197"/>
      <c r="J12" s="195"/>
      <c r="K12" s="198"/>
    </row>
    <row r="13" spans="1:11" ht="15" customHeight="1" x14ac:dyDescent="0.2">
      <c r="A13" s="196"/>
      <c r="B13" s="107" t="s">
        <v>206</v>
      </c>
      <c r="C13" s="49">
        <v>65698</v>
      </c>
      <c r="D13" s="49">
        <v>61268</v>
      </c>
      <c r="E13" s="51">
        <f t="shared" si="0"/>
        <v>-6.7429754330421018E-2</v>
      </c>
      <c r="F13" s="50">
        <f t="shared" si="1"/>
        <v>0.10260154568823318</v>
      </c>
      <c r="G13" s="196"/>
      <c r="H13" s="195"/>
      <c r="I13" s="195"/>
    </row>
    <row r="14" spans="1:11" ht="15" customHeight="1" x14ac:dyDescent="0.2">
      <c r="B14" s="107" t="s">
        <v>210</v>
      </c>
      <c r="C14" s="49">
        <v>29963</v>
      </c>
      <c r="D14" s="49">
        <v>33070</v>
      </c>
      <c r="E14" s="51">
        <f t="shared" si="0"/>
        <v>0.10369455661983112</v>
      </c>
      <c r="F14" s="50">
        <f t="shared" si="1"/>
        <v>5.5380184042401762E-2</v>
      </c>
      <c r="G14" s="196"/>
      <c r="H14" s="195"/>
      <c r="I14" s="195"/>
      <c r="J14" s="195"/>
    </row>
    <row r="15" spans="1:11" ht="15" customHeight="1" x14ac:dyDescent="0.2">
      <c r="B15" s="107" t="s">
        <v>208</v>
      </c>
      <c r="C15" s="49">
        <v>23110</v>
      </c>
      <c r="D15" s="49">
        <v>21701</v>
      </c>
      <c r="E15" s="51">
        <f t="shared" si="0"/>
        <v>-6.0969277369104284E-2</v>
      </c>
      <c r="F15" s="50">
        <f t="shared" si="1"/>
        <v>3.6341257148598746E-2</v>
      </c>
      <c r="G15" s="196"/>
      <c r="H15" s="195"/>
      <c r="I15" s="195"/>
      <c r="J15" s="195"/>
    </row>
    <row r="16" spans="1:11" ht="15" customHeight="1" x14ac:dyDescent="0.2">
      <c r="A16" s="196"/>
      <c r="B16" s="107" t="s">
        <v>209</v>
      </c>
      <c r="C16" s="49">
        <v>21545</v>
      </c>
      <c r="D16" s="49">
        <v>20840</v>
      </c>
      <c r="E16" s="51">
        <f t="shared" si="0"/>
        <v>-3.2722209329310747E-2</v>
      </c>
      <c r="F16" s="50">
        <f t="shared" si="1"/>
        <v>3.4899396294032436E-2</v>
      </c>
      <c r="G16" s="196"/>
      <c r="H16" s="195"/>
      <c r="I16" s="195"/>
      <c r="J16" s="195"/>
    </row>
    <row r="17" spans="1:11" ht="15" customHeight="1" x14ac:dyDescent="0.2">
      <c r="B17" s="107" t="s">
        <v>214</v>
      </c>
      <c r="C17" s="49">
        <v>12210</v>
      </c>
      <c r="D17" s="49">
        <v>17120</v>
      </c>
      <c r="E17" s="51">
        <f t="shared" si="0"/>
        <v>0.40212940212940212</v>
      </c>
      <c r="F17" s="50">
        <f t="shared" si="1"/>
        <v>2.8669753577439314E-2</v>
      </c>
      <c r="G17" s="196"/>
      <c r="H17" s="195"/>
      <c r="I17" s="195"/>
    </row>
    <row r="18" spans="1:11" ht="15" customHeight="1" x14ac:dyDescent="0.2">
      <c r="B18" s="107" t="s">
        <v>213</v>
      </c>
      <c r="C18" s="49">
        <v>15998</v>
      </c>
      <c r="D18" s="49">
        <v>17717</v>
      </c>
      <c r="E18" s="51">
        <f t="shared" si="0"/>
        <v>0.1074509313664208</v>
      </c>
      <c r="F18" s="50">
        <f t="shared" si="1"/>
        <v>2.9669510755344179E-2</v>
      </c>
      <c r="G18" s="196"/>
      <c r="H18" s="195"/>
      <c r="I18" s="195"/>
    </row>
    <row r="19" spans="1:11" ht="15" customHeight="1" x14ac:dyDescent="0.2">
      <c r="B19" s="107" t="s">
        <v>222</v>
      </c>
      <c r="C19" s="49">
        <v>17822</v>
      </c>
      <c r="D19" s="49">
        <v>16235</v>
      </c>
      <c r="E19" s="51">
        <f t="shared" si="0"/>
        <v>-8.9047244978116932E-2</v>
      </c>
      <c r="F19" s="50">
        <f t="shared" si="1"/>
        <v>2.7187701479540145E-2</v>
      </c>
      <c r="H19" s="195"/>
      <c r="I19" s="195"/>
    </row>
    <row r="20" spans="1:11" ht="15" customHeight="1" x14ac:dyDescent="0.2">
      <c r="B20" s="107" t="s">
        <v>211</v>
      </c>
      <c r="C20" s="49">
        <v>13272</v>
      </c>
      <c r="D20" s="49">
        <v>14504</v>
      </c>
      <c r="E20" s="51">
        <f t="shared" si="0"/>
        <v>9.2827004219409287E-2</v>
      </c>
      <c r="F20" s="50">
        <f t="shared" si="1"/>
        <v>2.4288908054157701E-2</v>
      </c>
      <c r="H20" s="195"/>
      <c r="I20" s="195"/>
      <c r="J20" s="195"/>
    </row>
    <row r="21" spans="1:11" ht="15" customHeight="1" x14ac:dyDescent="0.2">
      <c r="B21" s="107" t="s">
        <v>223</v>
      </c>
      <c r="C21" s="49">
        <v>7113</v>
      </c>
      <c r="D21" s="49">
        <v>9211</v>
      </c>
      <c r="E21" s="51">
        <f t="shared" si="0"/>
        <v>0.29495290313510475</v>
      </c>
      <c r="F21" s="50">
        <f t="shared" si="1"/>
        <v>1.5425064264123454E-2</v>
      </c>
      <c r="H21" s="195"/>
      <c r="I21" s="195"/>
      <c r="J21" s="195"/>
    </row>
    <row r="22" spans="1:11" ht="15" customHeight="1" x14ac:dyDescent="0.2">
      <c r="B22" s="107" t="s">
        <v>220</v>
      </c>
      <c r="C22" s="49">
        <v>3953</v>
      </c>
      <c r="D22" s="49">
        <v>4418</v>
      </c>
      <c r="E22" s="51">
        <f t="shared" si="0"/>
        <v>0.11763217809258791</v>
      </c>
      <c r="F22" s="50">
        <f t="shared" si="1"/>
        <v>7.3985380435237676E-3</v>
      </c>
      <c r="G22" s="196"/>
      <c r="H22" s="197"/>
      <c r="I22" s="197"/>
      <c r="J22" s="195"/>
      <c r="K22" s="198"/>
    </row>
    <row r="23" spans="1:11" ht="15" customHeight="1" x14ac:dyDescent="0.2">
      <c r="B23" s="107" t="s">
        <v>221</v>
      </c>
      <c r="C23" s="49">
        <v>3236</v>
      </c>
      <c r="D23" s="49">
        <v>3534</v>
      </c>
      <c r="E23" s="51">
        <f t="shared" si="0"/>
        <v>9.2088998763906055E-2</v>
      </c>
      <c r="F23" s="50">
        <f t="shared" si="1"/>
        <v>5.9181605807634664E-3</v>
      </c>
      <c r="H23" s="195"/>
      <c r="I23" s="195"/>
      <c r="J23" s="195"/>
    </row>
    <row r="24" spans="1:11" ht="15" customHeight="1" x14ac:dyDescent="0.2">
      <c r="B24" s="107" t="s">
        <v>224</v>
      </c>
      <c r="C24" s="49">
        <v>9427</v>
      </c>
      <c r="D24" s="49">
        <v>8132</v>
      </c>
      <c r="E24" s="51">
        <f t="shared" si="0"/>
        <v>-0.13737138007849792</v>
      </c>
      <c r="F24" s="50">
        <f t="shared" si="1"/>
        <v>1.3618132949283674E-2</v>
      </c>
      <c r="H24" s="195"/>
      <c r="I24" s="195"/>
    </row>
    <row r="25" spans="1:11" ht="15" customHeight="1" x14ac:dyDescent="0.2">
      <c r="A25" s="196"/>
      <c r="B25" s="107" t="s">
        <v>225</v>
      </c>
      <c r="C25" s="49">
        <v>1011</v>
      </c>
      <c r="D25" s="49">
        <v>1015</v>
      </c>
      <c r="E25" s="51">
        <f t="shared" si="0"/>
        <v>3.956478733926805E-3</v>
      </c>
      <c r="F25" s="50">
        <f t="shared" si="1"/>
        <v>1.6997546659521558E-3</v>
      </c>
      <c r="H25" s="195"/>
      <c r="I25" s="195"/>
    </row>
    <row r="26" spans="1:11" ht="15" customHeight="1" x14ac:dyDescent="0.2">
      <c r="B26" s="107" t="s">
        <v>226</v>
      </c>
      <c r="C26" s="49">
        <v>962</v>
      </c>
      <c r="D26" s="49">
        <v>955</v>
      </c>
      <c r="E26" s="51">
        <f t="shared" si="0"/>
        <v>-7.2765072765072769E-3</v>
      </c>
      <c r="F26" s="50">
        <f t="shared" si="1"/>
        <v>1.5992765576200085E-3</v>
      </c>
      <c r="H26" s="195"/>
      <c r="I26" s="195"/>
    </row>
    <row r="27" spans="1:11" ht="15" customHeight="1" x14ac:dyDescent="0.2">
      <c r="B27" s="107" t="s">
        <v>227</v>
      </c>
      <c r="C27" s="49">
        <v>7112</v>
      </c>
      <c r="D27" s="49">
        <v>8323</v>
      </c>
      <c r="E27" s="51">
        <f t="shared" si="0"/>
        <v>0.17027559055118111</v>
      </c>
      <c r="F27" s="50">
        <f t="shared" si="1"/>
        <v>1.3937988260807676E-2</v>
      </c>
      <c r="H27" s="195"/>
      <c r="I27" s="195"/>
    </row>
    <row r="28" spans="1:11" ht="15" customHeight="1" x14ac:dyDescent="0.2">
      <c r="B28" s="156" t="s">
        <v>228</v>
      </c>
      <c r="C28" s="46">
        <v>504270</v>
      </c>
      <c r="D28" s="46">
        <v>535877</v>
      </c>
      <c r="E28" s="47">
        <f>D28/C28-1</f>
        <v>6.2678723699605365E-2</v>
      </c>
      <c r="F28" s="47">
        <f t="shared" si="1"/>
        <v>0.89739845431176679</v>
      </c>
      <c r="H28" s="195"/>
      <c r="I28" s="195"/>
    </row>
    <row r="29" spans="1:11" ht="15" customHeight="1" x14ac:dyDescent="0.2">
      <c r="B29" s="153" t="s">
        <v>83</v>
      </c>
      <c r="C29" s="199">
        <v>569968</v>
      </c>
      <c r="D29" s="199">
        <v>597145</v>
      </c>
      <c r="E29" s="200">
        <f t="shared" si="0"/>
        <v>4.7681624231535803E-2</v>
      </c>
      <c r="F29" s="200">
        <f t="shared" si="1"/>
        <v>1</v>
      </c>
      <c r="H29" s="195"/>
      <c r="I29" s="195"/>
    </row>
    <row r="30" spans="1:11" ht="21.75" customHeight="1" x14ac:dyDescent="0.25">
      <c r="B30" s="395" t="s">
        <v>79</v>
      </c>
      <c r="C30" s="395"/>
      <c r="D30" s="395"/>
      <c r="E30" s="395"/>
      <c r="F30" s="395"/>
      <c r="G30" s="23"/>
      <c r="H30" s="23"/>
      <c r="I30" s="23"/>
      <c r="J30" s="23"/>
      <c r="K30" s="23"/>
    </row>
    <row r="31" spans="1:11" x14ac:dyDescent="0.25">
      <c r="B31" s="108"/>
      <c r="C31" s="108"/>
      <c r="D31" s="108"/>
      <c r="E31" s="108"/>
      <c r="F31" s="108"/>
    </row>
    <row r="32" spans="1:11" x14ac:dyDescent="0.25">
      <c r="B32" s="108"/>
      <c r="C32" s="108"/>
      <c r="D32" s="108"/>
      <c r="E32" s="108"/>
      <c r="F32" s="108"/>
    </row>
    <row r="33" spans="2:7" x14ac:dyDescent="0.25">
      <c r="B33" s="108"/>
      <c r="C33" s="108"/>
      <c r="D33" s="108"/>
      <c r="E33" s="108"/>
      <c r="F33" s="108"/>
    </row>
    <row r="34" spans="2:7" ht="29.25" customHeight="1" x14ac:dyDescent="0.25">
      <c r="B34" s="108"/>
      <c r="C34" s="108"/>
      <c r="D34" s="108"/>
      <c r="E34" s="108"/>
      <c r="F34" s="76" t="s">
        <v>98</v>
      </c>
    </row>
    <row r="39" spans="2:7" x14ac:dyDescent="0.25">
      <c r="B39" s="201"/>
      <c r="C39" s="201"/>
      <c r="D39" s="201"/>
      <c r="E39" s="201"/>
      <c r="F39" s="201"/>
      <c r="G39" s="201"/>
    </row>
    <row r="40" spans="2:7" x14ac:dyDescent="0.25">
      <c r="B40" s="201"/>
      <c r="C40" s="201"/>
      <c r="D40" s="201"/>
      <c r="E40" s="201"/>
      <c r="F40" s="201"/>
      <c r="G40" s="201"/>
    </row>
    <row r="41" spans="2:7" x14ac:dyDescent="0.25">
      <c r="B41" s="201"/>
      <c r="C41" s="201"/>
      <c r="D41" s="201"/>
      <c r="E41" s="201"/>
      <c r="F41" s="201"/>
      <c r="G41" s="201"/>
    </row>
    <row r="42" spans="2:7" x14ac:dyDescent="0.2">
      <c r="B42" s="202"/>
      <c r="C42" s="203"/>
      <c r="D42" s="201"/>
      <c r="E42" s="202"/>
      <c r="F42" s="203"/>
      <c r="G42" s="201"/>
    </row>
    <row r="43" spans="2:7" x14ac:dyDescent="0.2">
      <c r="B43" s="202"/>
      <c r="C43" s="203"/>
      <c r="D43" s="201"/>
      <c r="E43" s="202"/>
      <c r="F43" s="203"/>
      <c r="G43" s="201"/>
    </row>
    <row r="44" spans="2:7" x14ac:dyDescent="0.2">
      <c r="B44" s="204"/>
      <c r="C44" s="203"/>
      <c r="D44" s="201"/>
      <c r="E44" s="204"/>
      <c r="F44" s="203"/>
      <c r="G44" s="201"/>
    </row>
    <row r="45" spans="2:7" x14ac:dyDescent="0.2">
      <c r="B45" s="204"/>
      <c r="C45" s="203"/>
      <c r="D45" s="201"/>
      <c r="E45" s="202"/>
      <c r="F45" s="203"/>
      <c r="G45" s="201"/>
    </row>
    <row r="46" spans="2:7" x14ac:dyDescent="0.2">
      <c r="B46" s="204"/>
      <c r="C46" s="203"/>
      <c r="D46" s="201"/>
      <c r="E46" s="202"/>
      <c r="F46" s="203"/>
      <c r="G46" s="201"/>
    </row>
    <row r="47" spans="2:7" x14ac:dyDescent="0.2">
      <c r="B47" s="202"/>
      <c r="C47" s="203"/>
      <c r="D47" s="201"/>
      <c r="E47" s="205"/>
      <c r="F47" s="203"/>
      <c r="G47" s="201"/>
    </row>
    <row r="48" spans="2:7" x14ac:dyDescent="0.2">
      <c r="B48" s="202"/>
      <c r="C48" s="203"/>
      <c r="D48" s="201"/>
      <c r="E48" s="205"/>
      <c r="F48" s="203"/>
      <c r="G48" s="201"/>
    </row>
    <row r="49" spans="2:7" x14ac:dyDescent="0.25">
      <c r="B49" s="205"/>
      <c r="C49" s="203"/>
      <c r="D49" s="201"/>
      <c r="E49" s="201"/>
      <c r="F49" s="201"/>
      <c r="G49" s="201"/>
    </row>
    <row r="50" spans="2:7" x14ac:dyDescent="0.25">
      <c r="B50" s="205"/>
      <c r="C50" s="203"/>
      <c r="D50" s="201"/>
      <c r="E50" s="201"/>
      <c r="F50" s="201"/>
      <c r="G50" s="201"/>
    </row>
    <row r="51" spans="2:7" x14ac:dyDescent="0.25">
      <c r="B51" s="205"/>
      <c r="C51" s="203"/>
      <c r="D51" s="201"/>
      <c r="E51" s="201"/>
      <c r="F51" s="201"/>
      <c r="G51" s="201"/>
    </row>
    <row r="52" spans="2:7" x14ac:dyDescent="0.25">
      <c r="B52" s="201"/>
      <c r="C52" s="201"/>
      <c r="D52" s="201"/>
      <c r="E52" s="201"/>
      <c r="F52" s="201"/>
      <c r="G52" s="201"/>
    </row>
    <row r="56" spans="2:7" ht="23.25" customHeight="1" x14ac:dyDescent="0.25"/>
  </sheetData>
  <mergeCells count="2">
    <mergeCell ref="B5:F5"/>
    <mergeCell ref="B30:F30"/>
  </mergeCells>
  <conditionalFormatting sqref="G22 G14:G18 A10 G8 B18:B28 B7 B14:B16">
    <cfRule type="containsText" dxfId="563" priority="409" operator="containsText" text="SUIZA">
      <formula>NOT(ISERROR(SEARCH("SUIZA",A7)))</formula>
    </cfRule>
    <cfRule type="containsText" dxfId="562" priority="410" operator="containsText" text="AUSTRIA">
      <formula>NOT(ISERROR(SEARCH("AUSTRIA",A7)))</formula>
    </cfRule>
    <cfRule type="containsText" dxfId="561" priority="411" operator="containsText" text="IRLANDA">
      <formula>NOT(ISERROR(SEARCH("IRLANDA",A7)))</formula>
    </cfRule>
    <cfRule type="containsText" dxfId="560" priority="412" operator="containsText" text="PAÍSES DEL ESTE">
      <formula>NOT(ISERROR(SEARCH("PAÍSES DEL ESTE",A7)))</formula>
    </cfRule>
    <cfRule type="containsText" dxfId="559" priority="413" operator="containsText" text="RUSIA">
      <formula>NOT(ISERROR(SEARCH("RUSIA",A7)))</formula>
    </cfRule>
    <cfRule type="containsText" dxfId="558" priority="414" operator="containsText" text="HOLANDA">
      <formula>NOT(ISERROR(SEARCH("HOLANDA",A7)))</formula>
    </cfRule>
    <cfRule type="containsText" dxfId="557" priority="415" operator="containsText" text="FRANCIA">
      <formula>NOT(ISERROR(SEARCH("FRANCIA",A7)))</formula>
    </cfRule>
    <cfRule type="containsText" dxfId="556" priority="416" operator="containsText" text="ITALIA">
      <formula>NOT(ISERROR(SEARCH("ITALIA",A7)))</formula>
    </cfRule>
    <cfRule type="containsText" dxfId="555" priority="417" operator="containsText" text="BÉLGICA">
      <formula>NOT(ISERROR(SEARCH("BÉLGICA",A7)))</formula>
    </cfRule>
    <cfRule type="containsText" dxfId="554" priority="418" operator="containsText" text="ESPAÑA">
      <formula>NOT(ISERROR(SEARCH("ESPAÑA",A7)))</formula>
    </cfRule>
    <cfRule type="containsText" dxfId="553" priority="419" operator="containsText" text="ALEMANIA">
      <formula>NOT(ISERROR(SEARCH("ALEMANIA",A7)))</formula>
    </cfRule>
    <cfRule type="containsText" dxfId="552" priority="420" operator="containsText" text="PAÍSES NÓRDICOS">
      <formula>NOT(ISERROR(SEARCH("PAÍSES NÓRDICOS",A7)))</formula>
    </cfRule>
    <cfRule type="containsText" dxfId="551" priority="421" operator="containsText" text="REINO UNIDO">
      <formula>NOT(ISERROR(SEARCH("REINO UNIDO",A7)))</formula>
    </cfRule>
    <cfRule type="containsText" dxfId="550" priority="422" operator="containsText" text="DINAMARCA">
      <formula>NOT(ISERROR(SEARCH("DINAMARCA",A7)))</formula>
    </cfRule>
    <cfRule type="containsText" dxfId="549" priority="423" operator="containsText" text="NORUEGA">
      <formula>NOT(ISERROR(SEARCH("NORUEGA",A7)))</formula>
    </cfRule>
    <cfRule type="containsText" dxfId="548" priority="424" operator="containsText" text="FINLANDIA">
      <formula>NOT(ISERROR(SEARCH("FINLANDIA",A7)))</formula>
    </cfRule>
    <cfRule type="containsText" dxfId="547" priority="425" operator="containsText" text="SUECIA">
      <formula>NOT(ISERROR(SEARCH("SUECIA",A7)))</formula>
    </cfRule>
  </conditionalFormatting>
  <conditionalFormatting sqref="A16">
    <cfRule type="containsText" dxfId="546" priority="392" operator="containsText" text="SUIZA">
      <formula>NOT(ISERROR(SEARCH("SUIZA",A16)))</formula>
    </cfRule>
    <cfRule type="containsText" dxfId="545" priority="393" operator="containsText" text="AUSTRIA">
      <formula>NOT(ISERROR(SEARCH("AUSTRIA",A16)))</formula>
    </cfRule>
    <cfRule type="containsText" dxfId="544" priority="394" operator="containsText" text="IRLANDA">
      <formula>NOT(ISERROR(SEARCH("IRLANDA",A16)))</formula>
    </cfRule>
    <cfRule type="containsText" dxfId="543" priority="395" operator="containsText" text="PAÍSES DEL ESTE">
      <formula>NOT(ISERROR(SEARCH("PAÍSES DEL ESTE",A16)))</formula>
    </cfRule>
    <cfRule type="containsText" dxfId="542" priority="396" operator="containsText" text="RUSIA">
      <formula>NOT(ISERROR(SEARCH("RUSIA",A16)))</formula>
    </cfRule>
    <cfRule type="containsText" dxfId="541" priority="397" operator="containsText" text="HOLANDA">
      <formula>NOT(ISERROR(SEARCH("HOLANDA",A16)))</formula>
    </cfRule>
    <cfRule type="containsText" dxfId="540" priority="398" operator="containsText" text="FRANCIA">
      <formula>NOT(ISERROR(SEARCH("FRANCIA",A16)))</formula>
    </cfRule>
    <cfRule type="containsText" dxfId="539" priority="399" operator="containsText" text="ITALIA">
      <formula>NOT(ISERROR(SEARCH("ITALIA",A16)))</formula>
    </cfRule>
    <cfRule type="containsText" dxfId="538" priority="400" operator="containsText" text="BÉLGICA">
      <formula>NOT(ISERROR(SEARCH("BÉLGICA",A16)))</formula>
    </cfRule>
    <cfRule type="containsText" dxfId="537" priority="401" operator="containsText" text="ESPAÑA">
      <formula>NOT(ISERROR(SEARCH("ESPAÑA",A16)))</formula>
    </cfRule>
    <cfRule type="containsText" dxfId="536" priority="402" operator="containsText" text="ALEMANIA">
      <formula>NOT(ISERROR(SEARCH("ALEMANIA",A16)))</formula>
    </cfRule>
    <cfRule type="containsText" dxfId="535" priority="403" operator="containsText" text="PAÍSES NÓRDICOS">
      <formula>NOT(ISERROR(SEARCH("PAÍSES NÓRDICOS",A16)))</formula>
    </cfRule>
    <cfRule type="containsText" dxfId="534" priority="404" operator="containsText" text="REINO UNIDO">
      <formula>NOT(ISERROR(SEARCH("REINO UNIDO",A16)))</formula>
    </cfRule>
    <cfRule type="containsText" dxfId="533" priority="405" operator="containsText" text="DINAMARCA">
      <formula>NOT(ISERROR(SEARCH("DINAMARCA",A16)))</formula>
    </cfRule>
    <cfRule type="containsText" dxfId="532" priority="406" operator="containsText" text="NORUEGA">
      <formula>NOT(ISERROR(SEARCH("NORUEGA",A16)))</formula>
    </cfRule>
    <cfRule type="containsText" dxfId="531" priority="407" operator="containsText" text="FINLANDIA">
      <formula>NOT(ISERROR(SEARCH("FINLANDIA",A16)))</formula>
    </cfRule>
    <cfRule type="containsText" dxfId="530" priority="408" operator="containsText" text="SUECIA">
      <formula>NOT(ISERROR(SEARCH("SUECIA",A16)))</formula>
    </cfRule>
  </conditionalFormatting>
  <conditionalFormatting sqref="B16">
    <cfRule type="containsText" dxfId="529" priority="375" operator="containsText" text="SUIZA">
      <formula>NOT(ISERROR(SEARCH("SUIZA",B16)))</formula>
    </cfRule>
    <cfRule type="containsText" dxfId="528" priority="376" operator="containsText" text="AUSTRIA">
      <formula>NOT(ISERROR(SEARCH("AUSTRIA",B16)))</formula>
    </cfRule>
    <cfRule type="containsText" dxfId="527" priority="377" operator="containsText" text="IRLANDA">
      <formula>NOT(ISERROR(SEARCH("IRLANDA",B16)))</formula>
    </cfRule>
    <cfRule type="containsText" dxfId="526" priority="378" operator="containsText" text="PAÍSES DEL ESTE">
      <formula>NOT(ISERROR(SEARCH("PAÍSES DEL ESTE",B16)))</formula>
    </cfRule>
    <cfRule type="containsText" dxfId="525" priority="379" operator="containsText" text="RUSIA">
      <formula>NOT(ISERROR(SEARCH("RUSIA",B16)))</formula>
    </cfRule>
    <cfRule type="containsText" dxfId="524" priority="380" operator="containsText" text="HOLANDA">
      <formula>NOT(ISERROR(SEARCH("HOLANDA",B16)))</formula>
    </cfRule>
    <cfRule type="containsText" dxfId="523" priority="381" operator="containsText" text="FRANCIA">
      <formula>NOT(ISERROR(SEARCH("FRANCIA",B16)))</formula>
    </cfRule>
    <cfRule type="containsText" dxfId="522" priority="382" operator="containsText" text="ITALIA">
      <formula>NOT(ISERROR(SEARCH("ITALIA",B16)))</formula>
    </cfRule>
    <cfRule type="containsText" dxfId="521" priority="383" operator="containsText" text="BÉLGICA">
      <formula>NOT(ISERROR(SEARCH("BÉLGICA",B16)))</formula>
    </cfRule>
    <cfRule type="containsText" dxfId="520" priority="384" operator="containsText" text="ESPAÑA">
      <formula>NOT(ISERROR(SEARCH("ESPAÑA",B16)))</formula>
    </cfRule>
    <cfRule type="containsText" dxfId="519" priority="385" operator="containsText" text="ALEMANIA">
      <formula>NOT(ISERROR(SEARCH("ALEMANIA",B16)))</formula>
    </cfRule>
    <cfRule type="containsText" dxfId="518" priority="386" operator="containsText" text="PAÍSES NÓRDICOS">
      <formula>NOT(ISERROR(SEARCH("PAÍSES NÓRDICOS",B16)))</formula>
    </cfRule>
    <cfRule type="containsText" dxfId="517" priority="387" operator="containsText" text="REINO UNIDO">
      <formula>NOT(ISERROR(SEARCH("REINO UNIDO",B16)))</formula>
    </cfRule>
    <cfRule type="containsText" dxfId="516" priority="388" operator="containsText" text="DINAMARCA">
      <formula>NOT(ISERROR(SEARCH("DINAMARCA",B16)))</formula>
    </cfRule>
    <cfRule type="containsText" dxfId="515" priority="389" operator="containsText" text="NORUEGA">
      <formula>NOT(ISERROR(SEARCH("NORUEGA",B16)))</formula>
    </cfRule>
    <cfRule type="containsText" dxfId="514" priority="390" operator="containsText" text="FINLANDIA">
      <formula>NOT(ISERROR(SEARCH("FINLANDIA",B16)))</formula>
    </cfRule>
    <cfRule type="containsText" dxfId="513" priority="391" operator="containsText" text="SUECIA">
      <formula>NOT(ISERROR(SEARCH("SUECIA",B16)))</formula>
    </cfRule>
  </conditionalFormatting>
  <conditionalFormatting sqref="B18">
    <cfRule type="containsText" dxfId="512" priority="341" operator="containsText" text="SUIZA">
      <formula>NOT(ISERROR(SEARCH("SUIZA",B18)))</formula>
    </cfRule>
    <cfRule type="containsText" dxfId="511" priority="342" operator="containsText" text="AUSTRIA">
      <formula>NOT(ISERROR(SEARCH("AUSTRIA",B18)))</formula>
    </cfRule>
    <cfRule type="containsText" dxfId="510" priority="343" operator="containsText" text="IRLANDA">
      <formula>NOT(ISERROR(SEARCH("IRLANDA",B18)))</formula>
    </cfRule>
    <cfRule type="containsText" dxfId="509" priority="344" operator="containsText" text="PAÍSES DEL ESTE">
      <formula>NOT(ISERROR(SEARCH("PAÍSES DEL ESTE",B18)))</formula>
    </cfRule>
    <cfRule type="containsText" dxfId="508" priority="345" operator="containsText" text="RUSIA">
      <formula>NOT(ISERROR(SEARCH("RUSIA",B18)))</formula>
    </cfRule>
    <cfRule type="containsText" dxfId="507" priority="346" operator="containsText" text="HOLANDA">
      <formula>NOT(ISERROR(SEARCH("HOLANDA",B18)))</formula>
    </cfRule>
    <cfRule type="containsText" dxfId="506" priority="347" operator="containsText" text="FRANCIA">
      <formula>NOT(ISERROR(SEARCH("FRANCIA",B18)))</formula>
    </cfRule>
    <cfRule type="containsText" dxfId="505" priority="348" operator="containsText" text="ITALIA">
      <formula>NOT(ISERROR(SEARCH("ITALIA",B18)))</formula>
    </cfRule>
    <cfRule type="containsText" dxfId="504" priority="349" operator="containsText" text="BÉLGICA">
      <formula>NOT(ISERROR(SEARCH("BÉLGICA",B18)))</formula>
    </cfRule>
    <cfRule type="containsText" dxfId="503" priority="350" operator="containsText" text="ESPAÑA">
      <formula>NOT(ISERROR(SEARCH("ESPAÑA",B18)))</formula>
    </cfRule>
    <cfRule type="containsText" dxfId="502" priority="351" operator="containsText" text="ALEMANIA">
      <formula>NOT(ISERROR(SEARCH("ALEMANIA",B18)))</formula>
    </cfRule>
    <cfRule type="containsText" dxfId="501" priority="352" operator="containsText" text="PAÍSES NÓRDICOS">
      <formula>NOT(ISERROR(SEARCH("PAÍSES NÓRDICOS",B18)))</formula>
    </cfRule>
    <cfRule type="containsText" dxfId="500" priority="353" operator="containsText" text="REINO UNIDO">
      <formula>NOT(ISERROR(SEARCH("REINO UNIDO",B18)))</formula>
    </cfRule>
    <cfRule type="containsText" dxfId="499" priority="354" operator="containsText" text="DINAMARCA">
      <formula>NOT(ISERROR(SEARCH("DINAMARCA",B18)))</formula>
    </cfRule>
    <cfRule type="containsText" dxfId="498" priority="355" operator="containsText" text="NORUEGA">
      <formula>NOT(ISERROR(SEARCH("NORUEGA",B18)))</formula>
    </cfRule>
    <cfRule type="containsText" dxfId="497" priority="356" operator="containsText" text="FINLANDIA">
      <formula>NOT(ISERROR(SEARCH("FINLANDIA",B18)))</formula>
    </cfRule>
    <cfRule type="containsText" dxfId="496" priority="357" operator="containsText" text="SUECIA">
      <formula>NOT(ISERROR(SEARCH("SUECIA",B18)))</formula>
    </cfRule>
  </conditionalFormatting>
  <conditionalFormatting sqref="B18">
    <cfRule type="containsText" dxfId="495" priority="358" operator="containsText" text="SUIZA">
      <formula>NOT(ISERROR(SEARCH("SUIZA",B18)))</formula>
    </cfRule>
    <cfRule type="containsText" dxfId="494" priority="359" operator="containsText" text="AUSTRIA">
      <formula>NOT(ISERROR(SEARCH("AUSTRIA",B18)))</formula>
    </cfRule>
    <cfRule type="containsText" dxfId="493" priority="360" operator="containsText" text="IRLANDA">
      <formula>NOT(ISERROR(SEARCH("IRLANDA",B18)))</formula>
    </cfRule>
    <cfRule type="containsText" dxfId="492" priority="361" operator="containsText" text="PAÍSES DEL ESTE">
      <formula>NOT(ISERROR(SEARCH("PAÍSES DEL ESTE",B18)))</formula>
    </cfRule>
    <cfRule type="containsText" dxfId="491" priority="362" operator="containsText" text="RUSIA">
      <formula>NOT(ISERROR(SEARCH("RUSIA",B18)))</formula>
    </cfRule>
    <cfRule type="containsText" dxfId="490" priority="363" operator="containsText" text="HOLANDA">
      <formula>NOT(ISERROR(SEARCH("HOLANDA",B18)))</formula>
    </cfRule>
    <cfRule type="containsText" dxfId="489" priority="364" operator="containsText" text="FRANCIA">
      <formula>NOT(ISERROR(SEARCH("FRANCIA",B18)))</formula>
    </cfRule>
    <cfRule type="containsText" dxfId="488" priority="365" operator="containsText" text="ITALIA">
      <formula>NOT(ISERROR(SEARCH("ITALIA",B18)))</formula>
    </cfRule>
    <cfRule type="containsText" dxfId="487" priority="366" operator="containsText" text="BÉLGICA">
      <formula>NOT(ISERROR(SEARCH("BÉLGICA",B18)))</formula>
    </cfRule>
    <cfRule type="containsText" dxfId="486" priority="367" operator="containsText" text="ESPAÑA">
      <formula>NOT(ISERROR(SEARCH("ESPAÑA",B18)))</formula>
    </cfRule>
    <cfRule type="containsText" dxfId="485" priority="368" operator="containsText" text="ALEMANIA">
      <formula>NOT(ISERROR(SEARCH("ALEMANIA",B18)))</formula>
    </cfRule>
    <cfRule type="containsText" dxfId="484" priority="369" operator="containsText" text="PAÍSES NÓRDICOS">
      <formula>NOT(ISERROR(SEARCH("PAÍSES NÓRDICOS",B18)))</formula>
    </cfRule>
    <cfRule type="containsText" dxfId="483" priority="370" operator="containsText" text="REINO UNIDO">
      <formula>NOT(ISERROR(SEARCH("REINO UNIDO",B18)))</formula>
    </cfRule>
    <cfRule type="containsText" dxfId="482" priority="371" operator="containsText" text="DINAMARCA">
      <formula>NOT(ISERROR(SEARCH("DINAMARCA",B18)))</formula>
    </cfRule>
    <cfRule type="containsText" dxfId="481" priority="372" operator="containsText" text="NORUEGA">
      <formula>NOT(ISERROR(SEARCH("NORUEGA",B18)))</formula>
    </cfRule>
    <cfRule type="containsText" dxfId="480" priority="373" operator="containsText" text="FINLANDIA">
      <formula>NOT(ISERROR(SEARCH("FINLANDIA",B18)))</formula>
    </cfRule>
    <cfRule type="containsText" dxfId="479" priority="374" operator="containsText" text="SUECIA">
      <formula>NOT(ISERROR(SEARCH("SUECIA",B18)))</formula>
    </cfRule>
  </conditionalFormatting>
  <conditionalFormatting sqref="A25">
    <cfRule type="containsText" dxfId="478" priority="307" operator="containsText" text="SUIZA">
      <formula>NOT(ISERROR(SEARCH("SUIZA",A25)))</formula>
    </cfRule>
    <cfRule type="containsText" dxfId="477" priority="308" operator="containsText" text="AUSTRIA">
      <formula>NOT(ISERROR(SEARCH("AUSTRIA",A25)))</formula>
    </cfRule>
    <cfRule type="containsText" dxfId="476" priority="309" operator="containsText" text="IRLANDA">
      <formula>NOT(ISERROR(SEARCH("IRLANDA",A25)))</formula>
    </cfRule>
    <cfRule type="containsText" dxfId="475" priority="310" operator="containsText" text="PAÍSES DEL ESTE">
      <formula>NOT(ISERROR(SEARCH("PAÍSES DEL ESTE",A25)))</formula>
    </cfRule>
    <cfRule type="containsText" dxfId="474" priority="311" operator="containsText" text="RUSIA">
      <formula>NOT(ISERROR(SEARCH("RUSIA",A25)))</formula>
    </cfRule>
    <cfRule type="containsText" dxfId="473" priority="312" operator="containsText" text="HOLANDA">
      <formula>NOT(ISERROR(SEARCH("HOLANDA",A25)))</formula>
    </cfRule>
    <cfRule type="containsText" dxfId="472" priority="313" operator="containsText" text="FRANCIA">
      <formula>NOT(ISERROR(SEARCH("FRANCIA",A25)))</formula>
    </cfRule>
    <cfRule type="containsText" dxfId="471" priority="314" operator="containsText" text="ITALIA">
      <formula>NOT(ISERROR(SEARCH("ITALIA",A25)))</formula>
    </cfRule>
    <cfRule type="containsText" dxfId="470" priority="315" operator="containsText" text="BÉLGICA">
      <formula>NOT(ISERROR(SEARCH("BÉLGICA",A25)))</formula>
    </cfRule>
    <cfRule type="containsText" dxfId="469" priority="316" operator="containsText" text="ESPAÑA">
      <formula>NOT(ISERROR(SEARCH("ESPAÑA",A25)))</formula>
    </cfRule>
    <cfRule type="containsText" dxfId="468" priority="317" operator="containsText" text="ALEMANIA">
      <formula>NOT(ISERROR(SEARCH("ALEMANIA",A25)))</formula>
    </cfRule>
    <cfRule type="containsText" dxfId="467" priority="318" operator="containsText" text="PAÍSES NÓRDICOS">
      <formula>NOT(ISERROR(SEARCH("PAÍSES NÓRDICOS",A25)))</formula>
    </cfRule>
    <cfRule type="containsText" dxfId="466" priority="319" operator="containsText" text="REINO UNIDO">
      <formula>NOT(ISERROR(SEARCH("REINO UNIDO",A25)))</formula>
    </cfRule>
    <cfRule type="containsText" dxfId="465" priority="320" operator="containsText" text="DINAMARCA">
      <formula>NOT(ISERROR(SEARCH("DINAMARCA",A25)))</formula>
    </cfRule>
    <cfRule type="containsText" dxfId="464" priority="321" operator="containsText" text="NORUEGA">
      <formula>NOT(ISERROR(SEARCH("NORUEGA",A25)))</formula>
    </cfRule>
    <cfRule type="containsText" dxfId="463" priority="322" operator="containsText" text="FINLANDIA">
      <formula>NOT(ISERROR(SEARCH("FINLANDIA",A25)))</formula>
    </cfRule>
    <cfRule type="containsText" dxfId="462" priority="323" operator="containsText" text="SUECIA">
      <formula>NOT(ISERROR(SEARCH("SUECIA",A25)))</formula>
    </cfRule>
  </conditionalFormatting>
  <conditionalFormatting sqref="A13">
    <cfRule type="containsText" dxfId="461" priority="324" operator="containsText" text="SUIZA">
      <formula>NOT(ISERROR(SEARCH("SUIZA",A13)))</formula>
    </cfRule>
    <cfRule type="containsText" dxfId="460" priority="325" operator="containsText" text="AUSTRIA">
      <formula>NOT(ISERROR(SEARCH("AUSTRIA",A13)))</formula>
    </cfRule>
    <cfRule type="containsText" dxfId="459" priority="326" operator="containsText" text="IRLANDA">
      <formula>NOT(ISERROR(SEARCH("IRLANDA",A13)))</formula>
    </cfRule>
    <cfRule type="containsText" dxfId="458" priority="327" operator="containsText" text="PAÍSES DEL ESTE">
      <formula>NOT(ISERROR(SEARCH("PAÍSES DEL ESTE",A13)))</formula>
    </cfRule>
    <cfRule type="containsText" dxfId="457" priority="328" operator="containsText" text="RUSIA">
      <formula>NOT(ISERROR(SEARCH("RUSIA",A13)))</formula>
    </cfRule>
    <cfRule type="containsText" dxfId="456" priority="329" operator="containsText" text="HOLANDA">
      <formula>NOT(ISERROR(SEARCH("HOLANDA",A13)))</formula>
    </cfRule>
    <cfRule type="containsText" dxfId="455" priority="330" operator="containsText" text="FRANCIA">
      <formula>NOT(ISERROR(SEARCH("FRANCIA",A13)))</formula>
    </cfRule>
    <cfRule type="containsText" dxfId="454" priority="331" operator="containsText" text="ITALIA">
      <formula>NOT(ISERROR(SEARCH("ITALIA",A13)))</formula>
    </cfRule>
    <cfRule type="containsText" dxfId="453" priority="332" operator="containsText" text="BÉLGICA">
      <formula>NOT(ISERROR(SEARCH("BÉLGICA",A13)))</formula>
    </cfRule>
    <cfRule type="containsText" dxfId="452" priority="333" operator="containsText" text="ESPAÑA">
      <formula>NOT(ISERROR(SEARCH("ESPAÑA",A13)))</formula>
    </cfRule>
    <cfRule type="containsText" dxfId="451" priority="334" operator="containsText" text="ALEMANIA">
      <formula>NOT(ISERROR(SEARCH("ALEMANIA",A13)))</formula>
    </cfRule>
    <cfRule type="containsText" dxfId="450" priority="335" operator="containsText" text="PAÍSES NÓRDICOS">
      <formula>NOT(ISERROR(SEARCH("PAÍSES NÓRDICOS",A13)))</formula>
    </cfRule>
    <cfRule type="containsText" dxfId="449" priority="336" operator="containsText" text="REINO UNIDO">
      <formula>NOT(ISERROR(SEARCH("REINO UNIDO",A13)))</formula>
    </cfRule>
    <cfRule type="containsText" dxfId="448" priority="337" operator="containsText" text="DINAMARCA">
      <formula>NOT(ISERROR(SEARCH("DINAMARCA",A13)))</formula>
    </cfRule>
    <cfRule type="containsText" dxfId="447" priority="338" operator="containsText" text="NORUEGA">
      <formula>NOT(ISERROR(SEARCH("NORUEGA",A13)))</formula>
    </cfRule>
    <cfRule type="containsText" dxfId="446" priority="339" operator="containsText" text="FINLANDIA">
      <formula>NOT(ISERROR(SEARCH("FINLANDIA",A13)))</formula>
    </cfRule>
    <cfRule type="containsText" dxfId="445" priority="340" operator="containsText" text="SUECIA">
      <formula>NOT(ISERROR(SEARCH("SUECIA",A13)))</formula>
    </cfRule>
  </conditionalFormatting>
  <conditionalFormatting sqref="B25">
    <cfRule type="containsText" dxfId="444" priority="290" operator="containsText" text="SUIZA">
      <formula>NOT(ISERROR(SEARCH("SUIZA",B25)))</formula>
    </cfRule>
    <cfRule type="containsText" dxfId="443" priority="291" operator="containsText" text="AUSTRIA">
      <formula>NOT(ISERROR(SEARCH("AUSTRIA",B25)))</formula>
    </cfRule>
    <cfRule type="containsText" dxfId="442" priority="292" operator="containsText" text="IRLANDA">
      <formula>NOT(ISERROR(SEARCH("IRLANDA",B25)))</formula>
    </cfRule>
    <cfRule type="containsText" dxfId="441" priority="293" operator="containsText" text="PAÍSES DEL ESTE">
      <formula>NOT(ISERROR(SEARCH("PAÍSES DEL ESTE",B25)))</formula>
    </cfRule>
    <cfRule type="containsText" dxfId="440" priority="294" operator="containsText" text="RUSIA">
      <formula>NOT(ISERROR(SEARCH("RUSIA",B25)))</formula>
    </cfRule>
    <cfRule type="containsText" dxfId="439" priority="295" operator="containsText" text="HOLANDA">
      <formula>NOT(ISERROR(SEARCH("HOLANDA",B25)))</formula>
    </cfRule>
    <cfRule type="containsText" dxfId="438" priority="296" operator="containsText" text="FRANCIA">
      <formula>NOT(ISERROR(SEARCH("FRANCIA",B25)))</formula>
    </cfRule>
    <cfRule type="containsText" dxfId="437" priority="297" operator="containsText" text="ITALIA">
      <formula>NOT(ISERROR(SEARCH("ITALIA",B25)))</formula>
    </cfRule>
    <cfRule type="containsText" dxfId="436" priority="298" operator="containsText" text="BÉLGICA">
      <formula>NOT(ISERROR(SEARCH("BÉLGICA",B25)))</formula>
    </cfRule>
    <cfRule type="containsText" dxfId="435" priority="299" operator="containsText" text="ESPAÑA">
      <formula>NOT(ISERROR(SEARCH("ESPAÑA",B25)))</formula>
    </cfRule>
    <cfRule type="containsText" dxfId="434" priority="300" operator="containsText" text="ALEMANIA">
      <formula>NOT(ISERROR(SEARCH("ALEMANIA",B25)))</formula>
    </cfRule>
    <cfRule type="containsText" dxfId="433" priority="301" operator="containsText" text="PAÍSES NÓRDICOS">
      <formula>NOT(ISERROR(SEARCH("PAÍSES NÓRDICOS",B25)))</formula>
    </cfRule>
    <cfRule type="containsText" dxfId="432" priority="302" operator="containsText" text="REINO UNIDO">
      <formula>NOT(ISERROR(SEARCH("REINO UNIDO",B25)))</formula>
    </cfRule>
    <cfRule type="containsText" dxfId="431" priority="303" operator="containsText" text="DINAMARCA">
      <formula>NOT(ISERROR(SEARCH("DINAMARCA",B25)))</formula>
    </cfRule>
    <cfRule type="containsText" dxfId="430" priority="304" operator="containsText" text="NORUEGA">
      <formula>NOT(ISERROR(SEARCH("NORUEGA",B25)))</formula>
    </cfRule>
    <cfRule type="containsText" dxfId="429" priority="305" operator="containsText" text="FINLANDIA">
      <formula>NOT(ISERROR(SEARCH("FINLANDIA",B25)))</formula>
    </cfRule>
    <cfRule type="containsText" dxfId="428" priority="306" operator="containsText" text="SUECIA">
      <formula>NOT(ISERROR(SEARCH("SUECIA",B25)))</formula>
    </cfRule>
  </conditionalFormatting>
  <conditionalFormatting sqref="B17">
    <cfRule type="containsText" dxfId="427" priority="273" operator="containsText" text="SUIZA">
      <formula>NOT(ISERROR(SEARCH("SUIZA",B17)))</formula>
    </cfRule>
    <cfRule type="containsText" dxfId="426" priority="274" operator="containsText" text="AUSTRIA">
      <formula>NOT(ISERROR(SEARCH("AUSTRIA",B17)))</formula>
    </cfRule>
    <cfRule type="containsText" dxfId="425" priority="275" operator="containsText" text="IRLANDA">
      <formula>NOT(ISERROR(SEARCH("IRLANDA",B17)))</formula>
    </cfRule>
    <cfRule type="containsText" dxfId="424" priority="276" operator="containsText" text="PAÍSES DEL ESTE">
      <formula>NOT(ISERROR(SEARCH("PAÍSES DEL ESTE",B17)))</formula>
    </cfRule>
    <cfRule type="containsText" dxfId="423" priority="277" operator="containsText" text="RUSIA">
      <formula>NOT(ISERROR(SEARCH("RUSIA",B17)))</formula>
    </cfRule>
    <cfRule type="containsText" dxfId="422" priority="278" operator="containsText" text="HOLANDA">
      <formula>NOT(ISERROR(SEARCH("HOLANDA",B17)))</formula>
    </cfRule>
    <cfRule type="containsText" dxfId="421" priority="279" operator="containsText" text="FRANCIA">
      <formula>NOT(ISERROR(SEARCH("FRANCIA",B17)))</formula>
    </cfRule>
    <cfRule type="containsText" dxfId="420" priority="280" operator="containsText" text="ITALIA">
      <formula>NOT(ISERROR(SEARCH("ITALIA",B17)))</formula>
    </cfRule>
    <cfRule type="containsText" dxfId="419" priority="281" operator="containsText" text="BÉLGICA">
      <formula>NOT(ISERROR(SEARCH("BÉLGICA",B17)))</formula>
    </cfRule>
    <cfRule type="containsText" dxfId="418" priority="282" operator="containsText" text="ESPAÑA">
      <formula>NOT(ISERROR(SEARCH("ESPAÑA",B17)))</formula>
    </cfRule>
    <cfRule type="containsText" dxfId="417" priority="283" operator="containsText" text="ALEMANIA">
      <formula>NOT(ISERROR(SEARCH("ALEMANIA",B17)))</formula>
    </cfRule>
    <cfRule type="containsText" dxfId="416" priority="284" operator="containsText" text="PAÍSES NÓRDICOS">
      <formula>NOT(ISERROR(SEARCH("PAÍSES NÓRDICOS",B17)))</formula>
    </cfRule>
    <cfRule type="containsText" dxfId="415" priority="285" operator="containsText" text="REINO UNIDO">
      <formula>NOT(ISERROR(SEARCH("REINO UNIDO",B17)))</formula>
    </cfRule>
    <cfRule type="containsText" dxfId="414" priority="286" operator="containsText" text="DINAMARCA">
      <formula>NOT(ISERROR(SEARCH("DINAMARCA",B17)))</formula>
    </cfRule>
    <cfRule type="containsText" dxfId="413" priority="287" operator="containsText" text="NORUEGA">
      <formula>NOT(ISERROR(SEARCH("NORUEGA",B17)))</formula>
    </cfRule>
    <cfRule type="containsText" dxfId="412" priority="288" operator="containsText" text="FINLANDIA">
      <formula>NOT(ISERROR(SEARCH("FINLANDIA",B17)))</formula>
    </cfRule>
    <cfRule type="containsText" dxfId="411" priority="289" operator="containsText" text="SUECIA">
      <formula>NOT(ISERROR(SEARCH("SUECIA",B17)))</formula>
    </cfRule>
  </conditionalFormatting>
  <conditionalFormatting sqref="B17">
    <cfRule type="containsText" dxfId="410" priority="256" operator="containsText" text="SUIZA">
      <formula>NOT(ISERROR(SEARCH("SUIZA",B17)))</formula>
    </cfRule>
    <cfRule type="containsText" dxfId="409" priority="257" operator="containsText" text="AUSTRIA">
      <formula>NOT(ISERROR(SEARCH("AUSTRIA",B17)))</formula>
    </cfRule>
    <cfRule type="containsText" dxfId="408" priority="258" operator="containsText" text="IRLANDA">
      <formula>NOT(ISERROR(SEARCH("IRLANDA",B17)))</formula>
    </cfRule>
    <cfRule type="containsText" dxfId="407" priority="259" operator="containsText" text="PAÍSES DEL ESTE">
      <formula>NOT(ISERROR(SEARCH("PAÍSES DEL ESTE",B17)))</formula>
    </cfRule>
    <cfRule type="containsText" dxfId="406" priority="260" operator="containsText" text="RUSIA">
      <formula>NOT(ISERROR(SEARCH("RUSIA",B17)))</formula>
    </cfRule>
    <cfRule type="containsText" dxfId="405" priority="261" operator="containsText" text="HOLANDA">
      <formula>NOT(ISERROR(SEARCH("HOLANDA",B17)))</formula>
    </cfRule>
    <cfRule type="containsText" dxfId="404" priority="262" operator="containsText" text="FRANCIA">
      <formula>NOT(ISERROR(SEARCH("FRANCIA",B17)))</formula>
    </cfRule>
    <cfRule type="containsText" dxfId="403" priority="263" operator="containsText" text="ITALIA">
      <formula>NOT(ISERROR(SEARCH("ITALIA",B17)))</formula>
    </cfRule>
    <cfRule type="containsText" dxfId="402" priority="264" operator="containsText" text="BÉLGICA">
      <formula>NOT(ISERROR(SEARCH("BÉLGICA",B17)))</formula>
    </cfRule>
    <cfRule type="containsText" dxfId="401" priority="265" operator="containsText" text="ESPAÑA">
      <formula>NOT(ISERROR(SEARCH("ESPAÑA",B17)))</formula>
    </cfRule>
    <cfRule type="containsText" dxfId="400" priority="266" operator="containsText" text="ALEMANIA">
      <formula>NOT(ISERROR(SEARCH("ALEMANIA",B17)))</formula>
    </cfRule>
    <cfRule type="containsText" dxfId="399" priority="267" operator="containsText" text="PAÍSES NÓRDICOS">
      <formula>NOT(ISERROR(SEARCH("PAÍSES NÓRDICOS",B17)))</formula>
    </cfRule>
    <cfRule type="containsText" dxfId="398" priority="268" operator="containsText" text="REINO UNIDO">
      <formula>NOT(ISERROR(SEARCH("REINO UNIDO",B17)))</formula>
    </cfRule>
    <cfRule type="containsText" dxfId="397" priority="269" operator="containsText" text="DINAMARCA">
      <formula>NOT(ISERROR(SEARCH("DINAMARCA",B17)))</formula>
    </cfRule>
    <cfRule type="containsText" dxfId="396" priority="270" operator="containsText" text="NORUEGA">
      <formula>NOT(ISERROR(SEARCH("NORUEGA",B17)))</formula>
    </cfRule>
    <cfRule type="containsText" dxfId="395" priority="271" operator="containsText" text="FINLANDIA">
      <formula>NOT(ISERROR(SEARCH("FINLANDIA",B17)))</formula>
    </cfRule>
    <cfRule type="containsText" dxfId="394" priority="272" operator="containsText" text="SUECIA">
      <formula>NOT(ISERROR(SEARCH("SUECIA",B17)))</formula>
    </cfRule>
  </conditionalFormatting>
  <conditionalFormatting sqref="B17">
    <cfRule type="containsText" dxfId="393" priority="239" operator="containsText" text="SUIZA">
      <formula>NOT(ISERROR(SEARCH("SUIZA",B17)))</formula>
    </cfRule>
    <cfRule type="containsText" dxfId="392" priority="240" operator="containsText" text="AUSTRIA">
      <formula>NOT(ISERROR(SEARCH("AUSTRIA",B17)))</formula>
    </cfRule>
    <cfRule type="containsText" dxfId="391" priority="241" operator="containsText" text="IRLANDA">
      <formula>NOT(ISERROR(SEARCH("IRLANDA",B17)))</formula>
    </cfRule>
    <cfRule type="containsText" dxfId="390" priority="242" operator="containsText" text="PAÍSES DEL ESTE">
      <formula>NOT(ISERROR(SEARCH("PAÍSES DEL ESTE",B17)))</formula>
    </cfRule>
    <cfRule type="containsText" dxfId="389" priority="243" operator="containsText" text="RUSIA">
      <formula>NOT(ISERROR(SEARCH("RUSIA",B17)))</formula>
    </cfRule>
    <cfRule type="containsText" dxfId="388" priority="244" operator="containsText" text="HOLANDA">
      <formula>NOT(ISERROR(SEARCH("HOLANDA",B17)))</formula>
    </cfRule>
    <cfRule type="containsText" dxfId="387" priority="245" operator="containsText" text="FRANCIA">
      <formula>NOT(ISERROR(SEARCH("FRANCIA",B17)))</formula>
    </cfRule>
    <cfRule type="containsText" dxfId="386" priority="246" operator="containsText" text="ITALIA">
      <formula>NOT(ISERROR(SEARCH("ITALIA",B17)))</formula>
    </cfRule>
    <cfRule type="containsText" dxfId="385" priority="247" operator="containsText" text="BÉLGICA">
      <formula>NOT(ISERROR(SEARCH("BÉLGICA",B17)))</formula>
    </cfRule>
    <cfRule type="containsText" dxfId="384" priority="248" operator="containsText" text="ESPAÑA">
      <formula>NOT(ISERROR(SEARCH("ESPAÑA",B17)))</formula>
    </cfRule>
    <cfRule type="containsText" dxfId="383" priority="249" operator="containsText" text="ALEMANIA">
      <formula>NOT(ISERROR(SEARCH("ALEMANIA",B17)))</formula>
    </cfRule>
    <cfRule type="containsText" dxfId="382" priority="250" operator="containsText" text="PAÍSES NÓRDICOS">
      <formula>NOT(ISERROR(SEARCH("PAÍSES NÓRDICOS",B17)))</formula>
    </cfRule>
    <cfRule type="containsText" dxfId="381" priority="251" operator="containsText" text="REINO UNIDO">
      <formula>NOT(ISERROR(SEARCH("REINO UNIDO",B17)))</formula>
    </cfRule>
    <cfRule type="containsText" dxfId="380" priority="252" operator="containsText" text="DINAMARCA">
      <formula>NOT(ISERROR(SEARCH("DINAMARCA",B17)))</formula>
    </cfRule>
    <cfRule type="containsText" dxfId="379" priority="253" operator="containsText" text="NORUEGA">
      <formula>NOT(ISERROR(SEARCH("NORUEGA",B17)))</formula>
    </cfRule>
    <cfRule type="containsText" dxfId="378" priority="254" operator="containsText" text="FINLANDIA">
      <formula>NOT(ISERROR(SEARCH("FINLANDIA",B17)))</formula>
    </cfRule>
    <cfRule type="containsText" dxfId="377" priority="255" operator="containsText" text="SUECIA">
      <formula>NOT(ISERROR(SEARCH("SUECIA",B17)))</formula>
    </cfRule>
  </conditionalFormatting>
  <conditionalFormatting sqref="A8">
    <cfRule type="containsText" dxfId="376" priority="222" operator="containsText" text="SUIZA">
      <formula>NOT(ISERROR(SEARCH("SUIZA",A8)))</formula>
    </cfRule>
    <cfRule type="containsText" dxfId="375" priority="223" operator="containsText" text="AUSTRIA">
      <formula>NOT(ISERROR(SEARCH("AUSTRIA",A8)))</formula>
    </cfRule>
    <cfRule type="containsText" dxfId="374" priority="224" operator="containsText" text="IRLANDA">
      <formula>NOT(ISERROR(SEARCH("IRLANDA",A8)))</formula>
    </cfRule>
    <cfRule type="containsText" dxfId="373" priority="225" operator="containsText" text="PAÍSES DEL ESTE">
      <formula>NOT(ISERROR(SEARCH("PAÍSES DEL ESTE",A8)))</formula>
    </cfRule>
    <cfRule type="containsText" dxfId="372" priority="226" operator="containsText" text="RUSIA">
      <formula>NOT(ISERROR(SEARCH("RUSIA",A8)))</formula>
    </cfRule>
    <cfRule type="containsText" dxfId="371" priority="227" operator="containsText" text="HOLANDA">
      <formula>NOT(ISERROR(SEARCH("HOLANDA",A8)))</formula>
    </cfRule>
    <cfRule type="containsText" dxfId="370" priority="228" operator="containsText" text="FRANCIA">
      <formula>NOT(ISERROR(SEARCH("FRANCIA",A8)))</formula>
    </cfRule>
    <cfRule type="containsText" dxfId="369" priority="229" operator="containsText" text="ITALIA">
      <formula>NOT(ISERROR(SEARCH("ITALIA",A8)))</formula>
    </cfRule>
    <cfRule type="containsText" dxfId="368" priority="230" operator="containsText" text="BÉLGICA">
      <formula>NOT(ISERROR(SEARCH("BÉLGICA",A8)))</formula>
    </cfRule>
    <cfRule type="containsText" dxfId="367" priority="231" operator="containsText" text="ESPAÑA">
      <formula>NOT(ISERROR(SEARCH("ESPAÑA",A8)))</formula>
    </cfRule>
    <cfRule type="containsText" dxfId="366" priority="232" operator="containsText" text="ALEMANIA">
      <formula>NOT(ISERROR(SEARCH("ALEMANIA",A8)))</formula>
    </cfRule>
    <cfRule type="containsText" dxfId="365" priority="233" operator="containsText" text="PAÍSES NÓRDICOS">
      <formula>NOT(ISERROR(SEARCH("PAÍSES NÓRDICOS",A8)))</formula>
    </cfRule>
    <cfRule type="containsText" dxfId="364" priority="234" operator="containsText" text="REINO UNIDO">
      <formula>NOT(ISERROR(SEARCH("REINO UNIDO",A8)))</formula>
    </cfRule>
    <cfRule type="containsText" dxfId="363" priority="235" operator="containsText" text="DINAMARCA">
      <formula>NOT(ISERROR(SEARCH("DINAMARCA",A8)))</formula>
    </cfRule>
    <cfRule type="containsText" dxfId="362" priority="236" operator="containsText" text="NORUEGA">
      <formula>NOT(ISERROR(SEARCH("NORUEGA",A8)))</formula>
    </cfRule>
    <cfRule type="containsText" dxfId="361" priority="237" operator="containsText" text="FINLANDIA">
      <formula>NOT(ISERROR(SEARCH("FINLANDIA",A8)))</formula>
    </cfRule>
    <cfRule type="containsText" dxfId="360" priority="238" operator="containsText" text="SUECIA">
      <formula>NOT(ISERROR(SEARCH("SUECIA",A8)))</formula>
    </cfRule>
  </conditionalFormatting>
  <conditionalFormatting sqref="A8">
    <cfRule type="containsText" dxfId="359" priority="205" operator="containsText" text="SUIZA">
      <formula>NOT(ISERROR(SEARCH("SUIZA",A8)))</formula>
    </cfRule>
    <cfRule type="containsText" dxfId="358" priority="206" operator="containsText" text="AUSTRIA">
      <formula>NOT(ISERROR(SEARCH("AUSTRIA",A8)))</formula>
    </cfRule>
    <cfRule type="containsText" dxfId="357" priority="207" operator="containsText" text="IRLANDA">
      <formula>NOT(ISERROR(SEARCH("IRLANDA",A8)))</formula>
    </cfRule>
    <cfRule type="containsText" dxfId="356" priority="208" operator="containsText" text="PAÍSES DEL ESTE">
      <formula>NOT(ISERROR(SEARCH("PAÍSES DEL ESTE",A8)))</formula>
    </cfRule>
    <cfRule type="containsText" dxfId="355" priority="209" operator="containsText" text="RUSIA">
      <formula>NOT(ISERROR(SEARCH("RUSIA",A8)))</formula>
    </cfRule>
    <cfRule type="containsText" dxfId="354" priority="210" operator="containsText" text="HOLANDA">
      <formula>NOT(ISERROR(SEARCH("HOLANDA",A8)))</formula>
    </cfRule>
    <cfRule type="containsText" dxfId="353" priority="211" operator="containsText" text="FRANCIA">
      <formula>NOT(ISERROR(SEARCH("FRANCIA",A8)))</formula>
    </cfRule>
    <cfRule type="containsText" dxfId="352" priority="212" operator="containsText" text="ITALIA">
      <formula>NOT(ISERROR(SEARCH("ITALIA",A8)))</formula>
    </cfRule>
    <cfRule type="containsText" dxfId="351" priority="213" operator="containsText" text="BÉLGICA">
      <formula>NOT(ISERROR(SEARCH("BÉLGICA",A8)))</formula>
    </cfRule>
    <cfRule type="containsText" dxfId="350" priority="214" operator="containsText" text="ESPAÑA">
      <formula>NOT(ISERROR(SEARCH("ESPAÑA",A8)))</formula>
    </cfRule>
    <cfRule type="containsText" dxfId="349" priority="215" operator="containsText" text="ALEMANIA">
      <formula>NOT(ISERROR(SEARCH("ALEMANIA",A8)))</formula>
    </cfRule>
    <cfRule type="containsText" dxfId="348" priority="216" operator="containsText" text="PAÍSES NÓRDICOS">
      <formula>NOT(ISERROR(SEARCH("PAÍSES NÓRDICOS",A8)))</formula>
    </cfRule>
    <cfRule type="containsText" dxfId="347" priority="217" operator="containsText" text="REINO UNIDO">
      <formula>NOT(ISERROR(SEARCH("REINO UNIDO",A8)))</formula>
    </cfRule>
    <cfRule type="containsText" dxfId="346" priority="218" operator="containsText" text="DINAMARCA">
      <formula>NOT(ISERROR(SEARCH("DINAMARCA",A8)))</formula>
    </cfRule>
    <cfRule type="containsText" dxfId="345" priority="219" operator="containsText" text="NORUEGA">
      <formula>NOT(ISERROR(SEARCH("NORUEGA",A8)))</formula>
    </cfRule>
    <cfRule type="containsText" dxfId="344" priority="220" operator="containsText" text="FINLANDIA">
      <formula>NOT(ISERROR(SEARCH("FINLANDIA",A8)))</formula>
    </cfRule>
    <cfRule type="containsText" dxfId="343" priority="221" operator="containsText" text="SUECIA">
      <formula>NOT(ISERROR(SEARCH("SUECIA",A8)))</formula>
    </cfRule>
  </conditionalFormatting>
  <conditionalFormatting sqref="A12">
    <cfRule type="containsText" dxfId="342" priority="188" operator="containsText" text="SUIZA">
      <formula>NOT(ISERROR(SEARCH("SUIZA",A12)))</formula>
    </cfRule>
    <cfRule type="containsText" dxfId="341" priority="189" operator="containsText" text="AUSTRIA">
      <formula>NOT(ISERROR(SEARCH("AUSTRIA",A12)))</formula>
    </cfRule>
    <cfRule type="containsText" dxfId="340" priority="190" operator="containsText" text="IRLANDA">
      <formula>NOT(ISERROR(SEARCH("IRLANDA",A12)))</formula>
    </cfRule>
    <cfRule type="containsText" dxfId="339" priority="191" operator="containsText" text="PAÍSES DEL ESTE">
      <formula>NOT(ISERROR(SEARCH("PAÍSES DEL ESTE",A12)))</formula>
    </cfRule>
    <cfRule type="containsText" dxfId="338" priority="192" operator="containsText" text="RUSIA">
      <formula>NOT(ISERROR(SEARCH("RUSIA",A12)))</formula>
    </cfRule>
    <cfRule type="containsText" dxfId="337" priority="193" operator="containsText" text="HOLANDA">
      <formula>NOT(ISERROR(SEARCH("HOLANDA",A12)))</formula>
    </cfRule>
    <cfRule type="containsText" dxfId="336" priority="194" operator="containsText" text="FRANCIA">
      <formula>NOT(ISERROR(SEARCH("FRANCIA",A12)))</formula>
    </cfRule>
    <cfRule type="containsText" dxfId="335" priority="195" operator="containsText" text="ITALIA">
      <formula>NOT(ISERROR(SEARCH("ITALIA",A12)))</formula>
    </cfRule>
    <cfRule type="containsText" dxfId="334" priority="196" operator="containsText" text="BÉLGICA">
      <formula>NOT(ISERROR(SEARCH("BÉLGICA",A12)))</formula>
    </cfRule>
    <cfRule type="containsText" dxfId="333" priority="197" operator="containsText" text="ESPAÑA">
      <formula>NOT(ISERROR(SEARCH("ESPAÑA",A12)))</formula>
    </cfRule>
    <cfRule type="containsText" dxfId="332" priority="198" operator="containsText" text="ALEMANIA">
      <formula>NOT(ISERROR(SEARCH("ALEMANIA",A12)))</formula>
    </cfRule>
    <cfRule type="containsText" dxfId="331" priority="199" operator="containsText" text="PAÍSES NÓRDICOS">
      <formula>NOT(ISERROR(SEARCH("PAÍSES NÓRDICOS",A12)))</formula>
    </cfRule>
    <cfRule type="containsText" dxfId="330" priority="200" operator="containsText" text="REINO UNIDO">
      <formula>NOT(ISERROR(SEARCH("REINO UNIDO",A12)))</formula>
    </cfRule>
    <cfRule type="containsText" dxfId="329" priority="201" operator="containsText" text="DINAMARCA">
      <formula>NOT(ISERROR(SEARCH("DINAMARCA",A12)))</formula>
    </cfRule>
    <cfRule type="containsText" dxfId="328" priority="202" operator="containsText" text="NORUEGA">
      <formula>NOT(ISERROR(SEARCH("NORUEGA",A12)))</formula>
    </cfRule>
    <cfRule type="containsText" dxfId="327" priority="203" operator="containsText" text="FINLANDIA">
      <formula>NOT(ISERROR(SEARCH("FINLANDIA",A12)))</formula>
    </cfRule>
    <cfRule type="containsText" dxfId="326" priority="204" operator="containsText" text="SUECIA">
      <formula>NOT(ISERROR(SEARCH("SUECIA",A12)))</formula>
    </cfRule>
  </conditionalFormatting>
  <conditionalFormatting sqref="A12">
    <cfRule type="containsText" dxfId="325" priority="171" operator="containsText" text="SUIZA">
      <formula>NOT(ISERROR(SEARCH("SUIZA",A12)))</formula>
    </cfRule>
    <cfRule type="containsText" dxfId="324" priority="172" operator="containsText" text="AUSTRIA">
      <formula>NOT(ISERROR(SEARCH("AUSTRIA",A12)))</formula>
    </cfRule>
    <cfRule type="containsText" dxfId="323" priority="173" operator="containsText" text="IRLANDA">
      <formula>NOT(ISERROR(SEARCH("IRLANDA",A12)))</formula>
    </cfRule>
    <cfRule type="containsText" dxfId="322" priority="174" operator="containsText" text="PAÍSES DEL ESTE">
      <formula>NOT(ISERROR(SEARCH("PAÍSES DEL ESTE",A12)))</formula>
    </cfRule>
    <cfRule type="containsText" dxfId="321" priority="175" operator="containsText" text="RUSIA">
      <formula>NOT(ISERROR(SEARCH("RUSIA",A12)))</formula>
    </cfRule>
    <cfRule type="containsText" dxfId="320" priority="176" operator="containsText" text="HOLANDA">
      <formula>NOT(ISERROR(SEARCH("HOLANDA",A12)))</formula>
    </cfRule>
    <cfRule type="containsText" dxfId="319" priority="177" operator="containsText" text="FRANCIA">
      <formula>NOT(ISERROR(SEARCH("FRANCIA",A12)))</formula>
    </cfRule>
    <cfRule type="containsText" dxfId="318" priority="178" operator="containsText" text="ITALIA">
      <formula>NOT(ISERROR(SEARCH("ITALIA",A12)))</formula>
    </cfRule>
    <cfRule type="containsText" dxfId="317" priority="179" operator="containsText" text="BÉLGICA">
      <formula>NOT(ISERROR(SEARCH("BÉLGICA",A12)))</formula>
    </cfRule>
    <cfRule type="containsText" dxfId="316" priority="180" operator="containsText" text="ESPAÑA">
      <formula>NOT(ISERROR(SEARCH("ESPAÑA",A12)))</formula>
    </cfRule>
    <cfRule type="containsText" dxfId="315" priority="181" operator="containsText" text="ALEMANIA">
      <formula>NOT(ISERROR(SEARCH("ALEMANIA",A12)))</formula>
    </cfRule>
    <cfRule type="containsText" dxfId="314" priority="182" operator="containsText" text="PAÍSES NÓRDICOS">
      <formula>NOT(ISERROR(SEARCH("PAÍSES NÓRDICOS",A12)))</formula>
    </cfRule>
    <cfRule type="containsText" dxfId="313" priority="183" operator="containsText" text="REINO UNIDO">
      <formula>NOT(ISERROR(SEARCH("REINO UNIDO",A12)))</formula>
    </cfRule>
    <cfRule type="containsText" dxfId="312" priority="184" operator="containsText" text="DINAMARCA">
      <formula>NOT(ISERROR(SEARCH("DINAMARCA",A12)))</formula>
    </cfRule>
    <cfRule type="containsText" dxfId="311" priority="185" operator="containsText" text="NORUEGA">
      <formula>NOT(ISERROR(SEARCH("NORUEGA",A12)))</formula>
    </cfRule>
    <cfRule type="containsText" dxfId="310" priority="186" operator="containsText" text="FINLANDIA">
      <formula>NOT(ISERROR(SEARCH("FINLANDIA",A12)))</formula>
    </cfRule>
    <cfRule type="containsText" dxfId="309" priority="187" operator="containsText" text="SUECIA">
      <formula>NOT(ISERROR(SEARCH("SUECIA",A12)))</formula>
    </cfRule>
  </conditionalFormatting>
  <conditionalFormatting sqref="G9:G11 G13">
    <cfRule type="containsText" dxfId="308" priority="154" operator="containsText" text="SUIZA">
      <formula>NOT(ISERROR(SEARCH("SUIZA",G9)))</formula>
    </cfRule>
    <cfRule type="containsText" dxfId="307" priority="155" operator="containsText" text="AUSTRIA">
      <formula>NOT(ISERROR(SEARCH("AUSTRIA",G9)))</formula>
    </cfRule>
    <cfRule type="containsText" dxfId="306" priority="156" operator="containsText" text="IRLANDA">
      <formula>NOT(ISERROR(SEARCH("IRLANDA",G9)))</formula>
    </cfRule>
    <cfRule type="containsText" dxfId="305" priority="157" operator="containsText" text="PAÍSES DEL ESTE">
      <formula>NOT(ISERROR(SEARCH("PAÍSES DEL ESTE",G9)))</formula>
    </cfRule>
    <cfRule type="containsText" dxfId="304" priority="158" operator="containsText" text="RUSIA">
      <formula>NOT(ISERROR(SEARCH("RUSIA",G9)))</formula>
    </cfRule>
    <cfRule type="containsText" dxfId="303" priority="159" operator="containsText" text="HOLANDA">
      <formula>NOT(ISERROR(SEARCH("HOLANDA",G9)))</formula>
    </cfRule>
    <cfRule type="containsText" dxfId="302" priority="160" operator="containsText" text="FRANCIA">
      <formula>NOT(ISERROR(SEARCH("FRANCIA",G9)))</formula>
    </cfRule>
    <cfRule type="containsText" dxfId="301" priority="161" operator="containsText" text="ITALIA">
      <formula>NOT(ISERROR(SEARCH("ITALIA",G9)))</formula>
    </cfRule>
    <cfRule type="containsText" dxfId="300" priority="162" operator="containsText" text="BÉLGICA">
      <formula>NOT(ISERROR(SEARCH("BÉLGICA",G9)))</formula>
    </cfRule>
    <cfRule type="containsText" dxfId="299" priority="163" operator="containsText" text="ESPAÑA">
      <formula>NOT(ISERROR(SEARCH("ESPAÑA",G9)))</formula>
    </cfRule>
    <cfRule type="containsText" dxfId="298" priority="164" operator="containsText" text="ALEMANIA">
      <formula>NOT(ISERROR(SEARCH("ALEMANIA",G9)))</formula>
    </cfRule>
    <cfRule type="containsText" dxfId="297" priority="165" operator="containsText" text="PAÍSES NÓRDICOS">
      <formula>NOT(ISERROR(SEARCH("PAÍSES NÓRDICOS",G9)))</formula>
    </cfRule>
    <cfRule type="containsText" dxfId="296" priority="166" operator="containsText" text="REINO UNIDO">
      <formula>NOT(ISERROR(SEARCH("REINO UNIDO",G9)))</formula>
    </cfRule>
    <cfRule type="containsText" dxfId="295" priority="167" operator="containsText" text="DINAMARCA">
      <formula>NOT(ISERROR(SEARCH("DINAMARCA",G9)))</formula>
    </cfRule>
    <cfRule type="containsText" dxfId="294" priority="168" operator="containsText" text="NORUEGA">
      <formula>NOT(ISERROR(SEARCH("NORUEGA",G9)))</formula>
    </cfRule>
    <cfRule type="containsText" dxfId="293" priority="169" operator="containsText" text="FINLANDIA">
      <formula>NOT(ISERROR(SEARCH("FINLANDIA",G9)))</formula>
    </cfRule>
    <cfRule type="containsText" dxfId="292" priority="170" operator="containsText" text="SUECIA">
      <formula>NOT(ISERROR(SEARCH("SUECIA",G9)))</formula>
    </cfRule>
  </conditionalFormatting>
  <conditionalFormatting sqref="G13">
    <cfRule type="containsText" dxfId="291" priority="137" operator="containsText" text="SUIZA">
      <formula>NOT(ISERROR(SEARCH("SUIZA",G13)))</formula>
    </cfRule>
    <cfRule type="containsText" dxfId="290" priority="138" operator="containsText" text="AUSTRIA">
      <formula>NOT(ISERROR(SEARCH("AUSTRIA",G13)))</formula>
    </cfRule>
    <cfRule type="containsText" dxfId="289" priority="139" operator="containsText" text="IRLANDA">
      <formula>NOT(ISERROR(SEARCH("IRLANDA",G13)))</formula>
    </cfRule>
    <cfRule type="containsText" dxfId="288" priority="140" operator="containsText" text="PAÍSES DEL ESTE">
      <formula>NOT(ISERROR(SEARCH("PAÍSES DEL ESTE",G13)))</formula>
    </cfRule>
    <cfRule type="containsText" dxfId="287" priority="141" operator="containsText" text="RUSIA">
      <formula>NOT(ISERROR(SEARCH("RUSIA",G13)))</formula>
    </cfRule>
    <cfRule type="containsText" dxfId="286" priority="142" operator="containsText" text="HOLANDA">
      <formula>NOT(ISERROR(SEARCH("HOLANDA",G13)))</formula>
    </cfRule>
    <cfRule type="containsText" dxfId="285" priority="143" operator="containsText" text="FRANCIA">
      <formula>NOT(ISERROR(SEARCH("FRANCIA",G13)))</formula>
    </cfRule>
    <cfRule type="containsText" dxfId="284" priority="144" operator="containsText" text="ITALIA">
      <formula>NOT(ISERROR(SEARCH("ITALIA",G13)))</formula>
    </cfRule>
    <cfRule type="containsText" dxfId="283" priority="145" operator="containsText" text="BÉLGICA">
      <formula>NOT(ISERROR(SEARCH("BÉLGICA",G13)))</formula>
    </cfRule>
    <cfRule type="containsText" dxfId="282" priority="146" operator="containsText" text="ESPAÑA">
      <formula>NOT(ISERROR(SEARCH("ESPAÑA",G13)))</formula>
    </cfRule>
    <cfRule type="containsText" dxfId="281" priority="147" operator="containsText" text="ALEMANIA">
      <formula>NOT(ISERROR(SEARCH("ALEMANIA",G13)))</formula>
    </cfRule>
    <cfRule type="containsText" dxfId="280" priority="148" operator="containsText" text="PAÍSES NÓRDICOS">
      <formula>NOT(ISERROR(SEARCH("PAÍSES NÓRDICOS",G13)))</formula>
    </cfRule>
    <cfRule type="containsText" dxfId="279" priority="149" operator="containsText" text="REINO UNIDO">
      <formula>NOT(ISERROR(SEARCH("REINO UNIDO",G13)))</formula>
    </cfRule>
    <cfRule type="containsText" dxfId="278" priority="150" operator="containsText" text="DINAMARCA">
      <formula>NOT(ISERROR(SEARCH("DINAMARCA",G13)))</formula>
    </cfRule>
    <cfRule type="containsText" dxfId="277" priority="151" operator="containsText" text="NORUEGA">
      <formula>NOT(ISERROR(SEARCH("NORUEGA",G13)))</formula>
    </cfRule>
    <cfRule type="containsText" dxfId="276" priority="152" operator="containsText" text="FINLANDIA">
      <formula>NOT(ISERROR(SEARCH("FINLANDIA",G13)))</formula>
    </cfRule>
    <cfRule type="containsText" dxfId="275" priority="153" operator="containsText" text="SUECIA">
      <formula>NOT(ISERROR(SEARCH("SUECIA",G13)))</formula>
    </cfRule>
  </conditionalFormatting>
  <conditionalFormatting sqref="G12">
    <cfRule type="containsText" dxfId="274" priority="120" operator="containsText" text="SUIZA">
      <formula>NOT(ISERROR(SEARCH("SUIZA",G12)))</formula>
    </cfRule>
    <cfRule type="containsText" dxfId="273" priority="121" operator="containsText" text="AUSTRIA">
      <formula>NOT(ISERROR(SEARCH("AUSTRIA",G12)))</formula>
    </cfRule>
    <cfRule type="containsText" dxfId="272" priority="122" operator="containsText" text="IRLANDA">
      <formula>NOT(ISERROR(SEARCH("IRLANDA",G12)))</formula>
    </cfRule>
    <cfRule type="containsText" dxfId="271" priority="123" operator="containsText" text="PAÍSES DEL ESTE">
      <formula>NOT(ISERROR(SEARCH("PAÍSES DEL ESTE",G12)))</formula>
    </cfRule>
    <cfRule type="containsText" dxfId="270" priority="124" operator="containsText" text="RUSIA">
      <formula>NOT(ISERROR(SEARCH("RUSIA",G12)))</formula>
    </cfRule>
    <cfRule type="containsText" dxfId="269" priority="125" operator="containsText" text="HOLANDA">
      <formula>NOT(ISERROR(SEARCH("HOLANDA",G12)))</formula>
    </cfRule>
    <cfRule type="containsText" dxfId="268" priority="126" operator="containsText" text="FRANCIA">
      <formula>NOT(ISERROR(SEARCH("FRANCIA",G12)))</formula>
    </cfRule>
    <cfRule type="containsText" dxfId="267" priority="127" operator="containsText" text="ITALIA">
      <formula>NOT(ISERROR(SEARCH("ITALIA",G12)))</formula>
    </cfRule>
    <cfRule type="containsText" dxfId="266" priority="128" operator="containsText" text="BÉLGICA">
      <formula>NOT(ISERROR(SEARCH("BÉLGICA",G12)))</formula>
    </cfRule>
    <cfRule type="containsText" dxfId="265" priority="129" operator="containsText" text="ESPAÑA">
      <formula>NOT(ISERROR(SEARCH("ESPAÑA",G12)))</formula>
    </cfRule>
    <cfRule type="containsText" dxfId="264" priority="130" operator="containsText" text="ALEMANIA">
      <formula>NOT(ISERROR(SEARCH("ALEMANIA",G12)))</formula>
    </cfRule>
    <cfRule type="containsText" dxfId="263" priority="131" operator="containsText" text="PAÍSES NÓRDICOS">
      <formula>NOT(ISERROR(SEARCH("PAÍSES NÓRDICOS",G12)))</formula>
    </cfRule>
    <cfRule type="containsText" dxfId="262" priority="132" operator="containsText" text="REINO UNIDO">
      <formula>NOT(ISERROR(SEARCH("REINO UNIDO",G12)))</formula>
    </cfRule>
    <cfRule type="containsText" dxfId="261" priority="133" operator="containsText" text="DINAMARCA">
      <formula>NOT(ISERROR(SEARCH("DINAMARCA",G12)))</formula>
    </cfRule>
    <cfRule type="containsText" dxfId="260" priority="134" operator="containsText" text="NORUEGA">
      <formula>NOT(ISERROR(SEARCH("NORUEGA",G12)))</formula>
    </cfRule>
    <cfRule type="containsText" dxfId="259" priority="135" operator="containsText" text="FINLANDIA">
      <formula>NOT(ISERROR(SEARCH("FINLANDIA",G12)))</formula>
    </cfRule>
    <cfRule type="containsText" dxfId="258" priority="136" operator="containsText" text="SUECIA">
      <formula>NOT(ISERROR(SEARCH("SUECIA",G12)))</formula>
    </cfRule>
  </conditionalFormatting>
  <conditionalFormatting sqref="G12">
    <cfRule type="containsText" dxfId="257" priority="103" operator="containsText" text="SUIZA">
      <formula>NOT(ISERROR(SEARCH("SUIZA",G12)))</formula>
    </cfRule>
    <cfRule type="containsText" dxfId="256" priority="104" operator="containsText" text="AUSTRIA">
      <formula>NOT(ISERROR(SEARCH("AUSTRIA",G12)))</formula>
    </cfRule>
    <cfRule type="containsText" dxfId="255" priority="105" operator="containsText" text="IRLANDA">
      <formula>NOT(ISERROR(SEARCH("IRLANDA",G12)))</formula>
    </cfRule>
    <cfRule type="containsText" dxfId="254" priority="106" operator="containsText" text="PAÍSES DEL ESTE">
      <formula>NOT(ISERROR(SEARCH("PAÍSES DEL ESTE",G12)))</formula>
    </cfRule>
    <cfRule type="containsText" dxfId="253" priority="107" operator="containsText" text="RUSIA">
      <formula>NOT(ISERROR(SEARCH("RUSIA",G12)))</formula>
    </cfRule>
    <cfRule type="containsText" dxfId="252" priority="108" operator="containsText" text="HOLANDA">
      <formula>NOT(ISERROR(SEARCH("HOLANDA",G12)))</formula>
    </cfRule>
    <cfRule type="containsText" dxfId="251" priority="109" operator="containsText" text="FRANCIA">
      <formula>NOT(ISERROR(SEARCH("FRANCIA",G12)))</formula>
    </cfRule>
    <cfRule type="containsText" dxfId="250" priority="110" operator="containsText" text="ITALIA">
      <formula>NOT(ISERROR(SEARCH("ITALIA",G12)))</formula>
    </cfRule>
    <cfRule type="containsText" dxfId="249" priority="111" operator="containsText" text="BÉLGICA">
      <formula>NOT(ISERROR(SEARCH("BÉLGICA",G12)))</formula>
    </cfRule>
    <cfRule type="containsText" dxfId="248" priority="112" operator="containsText" text="ESPAÑA">
      <formula>NOT(ISERROR(SEARCH("ESPAÑA",G12)))</formula>
    </cfRule>
    <cfRule type="containsText" dxfId="247" priority="113" operator="containsText" text="ALEMANIA">
      <formula>NOT(ISERROR(SEARCH("ALEMANIA",G12)))</formula>
    </cfRule>
    <cfRule type="containsText" dxfId="246" priority="114" operator="containsText" text="PAÍSES NÓRDICOS">
      <formula>NOT(ISERROR(SEARCH("PAÍSES NÓRDICOS",G12)))</formula>
    </cfRule>
    <cfRule type="containsText" dxfId="245" priority="115" operator="containsText" text="REINO UNIDO">
      <formula>NOT(ISERROR(SEARCH("REINO UNIDO",G12)))</formula>
    </cfRule>
    <cfRule type="containsText" dxfId="244" priority="116" operator="containsText" text="DINAMARCA">
      <formula>NOT(ISERROR(SEARCH("DINAMARCA",G12)))</formula>
    </cfRule>
    <cfRule type="containsText" dxfId="243" priority="117" operator="containsText" text="NORUEGA">
      <formula>NOT(ISERROR(SEARCH("NORUEGA",G12)))</formula>
    </cfRule>
    <cfRule type="containsText" dxfId="242" priority="118" operator="containsText" text="FINLANDIA">
      <formula>NOT(ISERROR(SEARCH("FINLANDIA",G12)))</formula>
    </cfRule>
    <cfRule type="containsText" dxfId="241" priority="119" operator="containsText" text="SUECIA">
      <formula>NOT(ISERROR(SEARCH("SUECIA",G12)))</formula>
    </cfRule>
  </conditionalFormatting>
  <conditionalFormatting sqref="B13">
    <cfRule type="containsText" dxfId="240" priority="86" operator="containsText" text="SUIZA">
      <formula>NOT(ISERROR(SEARCH("SUIZA",B13)))</formula>
    </cfRule>
    <cfRule type="containsText" dxfId="239" priority="87" operator="containsText" text="AUSTRIA">
      <formula>NOT(ISERROR(SEARCH("AUSTRIA",B13)))</formula>
    </cfRule>
    <cfRule type="containsText" dxfId="238" priority="88" operator="containsText" text="IRLANDA">
      <formula>NOT(ISERROR(SEARCH("IRLANDA",B13)))</formula>
    </cfRule>
    <cfRule type="containsText" dxfId="237" priority="89" operator="containsText" text="PAÍSES DEL ESTE">
      <formula>NOT(ISERROR(SEARCH("PAÍSES DEL ESTE",B13)))</formula>
    </cfRule>
    <cfRule type="containsText" dxfId="236" priority="90" operator="containsText" text="RUSIA">
      <formula>NOT(ISERROR(SEARCH("RUSIA",B13)))</formula>
    </cfRule>
    <cfRule type="containsText" dxfId="235" priority="91" operator="containsText" text="HOLANDA">
      <formula>NOT(ISERROR(SEARCH("HOLANDA",B13)))</formula>
    </cfRule>
    <cfRule type="containsText" dxfId="234" priority="92" operator="containsText" text="FRANCIA">
      <formula>NOT(ISERROR(SEARCH("FRANCIA",B13)))</formula>
    </cfRule>
    <cfRule type="containsText" dxfId="233" priority="93" operator="containsText" text="ITALIA">
      <formula>NOT(ISERROR(SEARCH("ITALIA",B13)))</formula>
    </cfRule>
    <cfRule type="containsText" dxfId="232" priority="94" operator="containsText" text="BÉLGICA">
      <formula>NOT(ISERROR(SEARCH("BÉLGICA",B13)))</formula>
    </cfRule>
    <cfRule type="containsText" dxfId="231" priority="95" operator="containsText" text="ESPAÑA">
      <formula>NOT(ISERROR(SEARCH("ESPAÑA",B13)))</formula>
    </cfRule>
    <cfRule type="containsText" dxfId="230" priority="96" operator="containsText" text="ALEMANIA">
      <formula>NOT(ISERROR(SEARCH("ALEMANIA",B13)))</formula>
    </cfRule>
    <cfRule type="containsText" dxfId="229" priority="97" operator="containsText" text="PAÍSES NÓRDICOS">
      <formula>NOT(ISERROR(SEARCH("PAÍSES NÓRDICOS",B13)))</formula>
    </cfRule>
    <cfRule type="containsText" dxfId="228" priority="98" operator="containsText" text="REINO UNIDO">
      <formula>NOT(ISERROR(SEARCH("REINO UNIDO",B13)))</formula>
    </cfRule>
    <cfRule type="containsText" dxfId="227" priority="99" operator="containsText" text="DINAMARCA">
      <formula>NOT(ISERROR(SEARCH("DINAMARCA",B13)))</formula>
    </cfRule>
    <cfRule type="containsText" dxfId="226" priority="100" operator="containsText" text="NORUEGA">
      <formula>NOT(ISERROR(SEARCH("NORUEGA",B13)))</formula>
    </cfRule>
    <cfRule type="containsText" dxfId="225" priority="101" operator="containsText" text="FINLANDIA">
      <formula>NOT(ISERROR(SEARCH("FINLANDIA",B13)))</formula>
    </cfRule>
    <cfRule type="containsText" dxfId="224" priority="102" operator="containsText" text="SUECIA">
      <formula>NOT(ISERROR(SEARCH("SUECIA",B13)))</formula>
    </cfRule>
  </conditionalFormatting>
  <conditionalFormatting sqref="B13">
    <cfRule type="containsText" dxfId="223" priority="69" operator="containsText" text="SUIZA">
      <formula>NOT(ISERROR(SEARCH("SUIZA",B13)))</formula>
    </cfRule>
    <cfRule type="containsText" dxfId="222" priority="70" operator="containsText" text="AUSTRIA">
      <formula>NOT(ISERROR(SEARCH("AUSTRIA",B13)))</formula>
    </cfRule>
    <cfRule type="containsText" dxfId="221" priority="71" operator="containsText" text="IRLANDA">
      <formula>NOT(ISERROR(SEARCH("IRLANDA",B13)))</formula>
    </cfRule>
    <cfRule type="containsText" dxfId="220" priority="72" operator="containsText" text="PAÍSES DEL ESTE">
      <formula>NOT(ISERROR(SEARCH("PAÍSES DEL ESTE",B13)))</formula>
    </cfRule>
    <cfRule type="containsText" dxfId="219" priority="73" operator="containsText" text="RUSIA">
      <formula>NOT(ISERROR(SEARCH("RUSIA",B13)))</formula>
    </cfRule>
    <cfRule type="containsText" dxfId="218" priority="74" operator="containsText" text="HOLANDA">
      <formula>NOT(ISERROR(SEARCH("HOLANDA",B13)))</formula>
    </cfRule>
    <cfRule type="containsText" dxfId="217" priority="75" operator="containsText" text="FRANCIA">
      <formula>NOT(ISERROR(SEARCH("FRANCIA",B13)))</formula>
    </cfRule>
    <cfRule type="containsText" dxfId="216" priority="76" operator="containsText" text="ITALIA">
      <formula>NOT(ISERROR(SEARCH("ITALIA",B13)))</formula>
    </cfRule>
    <cfRule type="containsText" dxfId="215" priority="77" operator="containsText" text="BÉLGICA">
      <formula>NOT(ISERROR(SEARCH("BÉLGICA",B13)))</formula>
    </cfRule>
    <cfRule type="containsText" dxfId="214" priority="78" operator="containsText" text="ESPAÑA">
      <formula>NOT(ISERROR(SEARCH("ESPAÑA",B13)))</formula>
    </cfRule>
    <cfRule type="containsText" dxfId="213" priority="79" operator="containsText" text="ALEMANIA">
      <formula>NOT(ISERROR(SEARCH("ALEMANIA",B13)))</formula>
    </cfRule>
    <cfRule type="containsText" dxfId="212" priority="80" operator="containsText" text="PAÍSES NÓRDICOS">
      <formula>NOT(ISERROR(SEARCH("PAÍSES NÓRDICOS",B13)))</formula>
    </cfRule>
    <cfRule type="containsText" dxfId="211" priority="81" operator="containsText" text="REINO UNIDO">
      <formula>NOT(ISERROR(SEARCH("REINO UNIDO",B13)))</formula>
    </cfRule>
    <cfRule type="containsText" dxfId="210" priority="82" operator="containsText" text="DINAMARCA">
      <formula>NOT(ISERROR(SEARCH("DINAMARCA",B13)))</formula>
    </cfRule>
    <cfRule type="containsText" dxfId="209" priority="83" operator="containsText" text="NORUEGA">
      <formula>NOT(ISERROR(SEARCH("NORUEGA",B13)))</formula>
    </cfRule>
    <cfRule type="containsText" dxfId="208" priority="84" operator="containsText" text="FINLANDIA">
      <formula>NOT(ISERROR(SEARCH("FINLANDIA",B13)))</formula>
    </cfRule>
    <cfRule type="containsText" dxfId="207" priority="85" operator="containsText" text="SUECIA">
      <formula>NOT(ISERROR(SEARCH("SUECIA",B13)))</formula>
    </cfRule>
  </conditionalFormatting>
  <conditionalFormatting sqref="B8:B10 B12">
    <cfRule type="containsText" dxfId="206" priority="52" operator="containsText" text="SUIZA">
      <formula>NOT(ISERROR(SEARCH("SUIZA",B8)))</formula>
    </cfRule>
    <cfRule type="containsText" dxfId="205" priority="53" operator="containsText" text="AUSTRIA">
      <formula>NOT(ISERROR(SEARCH("AUSTRIA",B8)))</formula>
    </cfRule>
    <cfRule type="containsText" dxfId="204" priority="54" operator="containsText" text="IRLANDA">
      <formula>NOT(ISERROR(SEARCH("IRLANDA",B8)))</formula>
    </cfRule>
    <cfRule type="containsText" dxfId="203" priority="55" operator="containsText" text="PAÍSES DEL ESTE">
      <formula>NOT(ISERROR(SEARCH("PAÍSES DEL ESTE",B8)))</formula>
    </cfRule>
    <cfRule type="containsText" dxfId="202" priority="56" operator="containsText" text="RUSIA">
      <formula>NOT(ISERROR(SEARCH("RUSIA",B8)))</formula>
    </cfRule>
    <cfRule type="containsText" dxfId="201" priority="57" operator="containsText" text="HOLANDA">
      <formula>NOT(ISERROR(SEARCH("HOLANDA",B8)))</formula>
    </cfRule>
    <cfRule type="containsText" dxfId="200" priority="58" operator="containsText" text="FRANCIA">
      <formula>NOT(ISERROR(SEARCH("FRANCIA",B8)))</formula>
    </cfRule>
    <cfRule type="containsText" dxfId="199" priority="59" operator="containsText" text="ITALIA">
      <formula>NOT(ISERROR(SEARCH("ITALIA",B8)))</formula>
    </cfRule>
    <cfRule type="containsText" dxfId="198" priority="60" operator="containsText" text="BÉLGICA">
      <formula>NOT(ISERROR(SEARCH("BÉLGICA",B8)))</formula>
    </cfRule>
    <cfRule type="containsText" dxfId="197" priority="61" operator="containsText" text="ESPAÑA">
      <formula>NOT(ISERROR(SEARCH("ESPAÑA",B8)))</formula>
    </cfRule>
    <cfRule type="containsText" dxfId="196" priority="62" operator="containsText" text="ALEMANIA">
      <formula>NOT(ISERROR(SEARCH("ALEMANIA",B8)))</formula>
    </cfRule>
    <cfRule type="containsText" dxfId="195" priority="63" operator="containsText" text="PAÍSES NÓRDICOS">
      <formula>NOT(ISERROR(SEARCH("PAÍSES NÓRDICOS",B8)))</formula>
    </cfRule>
    <cfRule type="containsText" dxfId="194" priority="64" operator="containsText" text="REINO UNIDO">
      <formula>NOT(ISERROR(SEARCH("REINO UNIDO",B8)))</formula>
    </cfRule>
    <cfRule type="containsText" dxfId="193" priority="65" operator="containsText" text="DINAMARCA">
      <formula>NOT(ISERROR(SEARCH("DINAMARCA",B8)))</formula>
    </cfRule>
    <cfRule type="containsText" dxfId="192" priority="66" operator="containsText" text="NORUEGA">
      <formula>NOT(ISERROR(SEARCH("NORUEGA",B8)))</formula>
    </cfRule>
    <cfRule type="containsText" dxfId="191" priority="67" operator="containsText" text="FINLANDIA">
      <formula>NOT(ISERROR(SEARCH("FINLANDIA",B8)))</formula>
    </cfRule>
    <cfRule type="containsText" dxfId="190" priority="68" operator="containsText" text="SUECIA">
      <formula>NOT(ISERROR(SEARCH("SUECIA",B8)))</formula>
    </cfRule>
  </conditionalFormatting>
  <conditionalFormatting sqref="B12">
    <cfRule type="containsText" dxfId="189" priority="35" operator="containsText" text="SUIZA">
      <formula>NOT(ISERROR(SEARCH("SUIZA",B12)))</formula>
    </cfRule>
    <cfRule type="containsText" dxfId="188" priority="36" operator="containsText" text="AUSTRIA">
      <formula>NOT(ISERROR(SEARCH("AUSTRIA",B12)))</formula>
    </cfRule>
    <cfRule type="containsText" dxfId="187" priority="37" operator="containsText" text="IRLANDA">
      <formula>NOT(ISERROR(SEARCH("IRLANDA",B12)))</formula>
    </cfRule>
    <cfRule type="containsText" dxfId="186" priority="38" operator="containsText" text="PAÍSES DEL ESTE">
      <formula>NOT(ISERROR(SEARCH("PAÍSES DEL ESTE",B12)))</formula>
    </cfRule>
    <cfRule type="containsText" dxfId="185" priority="39" operator="containsText" text="RUSIA">
      <formula>NOT(ISERROR(SEARCH("RUSIA",B12)))</formula>
    </cfRule>
    <cfRule type="containsText" dxfId="184" priority="40" operator="containsText" text="HOLANDA">
      <formula>NOT(ISERROR(SEARCH("HOLANDA",B12)))</formula>
    </cfRule>
    <cfRule type="containsText" dxfId="183" priority="41" operator="containsText" text="FRANCIA">
      <formula>NOT(ISERROR(SEARCH("FRANCIA",B12)))</formula>
    </cfRule>
    <cfRule type="containsText" dxfId="182" priority="42" operator="containsText" text="ITALIA">
      <formula>NOT(ISERROR(SEARCH("ITALIA",B12)))</formula>
    </cfRule>
    <cfRule type="containsText" dxfId="181" priority="43" operator="containsText" text="BÉLGICA">
      <formula>NOT(ISERROR(SEARCH("BÉLGICA",B12)))</formula>
    </cfRule>
    <cfRule type="containsText" dxfId="180" priority="44" operator="containsText" text="ESPAÑA">
      <formula>NOT(ISERROR(SEARCH("ESPAÑA",B12)))</formula>
    </cfRule>
    <cfRule type="containsText" dxfId="179" priority="45" operator="containsText" text="ALEMANIA">
      <formula>NOT(ISERROR(SEARCH("ALEMANIA",B12)))</formula>
    </cfRule>
    <cfRule type="containsText" dxfId="178" priority="46" operator="containsText" text="PAÍSES NÓRDICOS">
      <formula>NOT(ISERROR(SEARCH("PAÍSES NÓRDICOS",B12)))</formula>
    </cfRule>
    <cfRule type="containsText" dxfId="177" priority="47" operator="containsText" text="REINO UNIDO">
      <formula>NOT(ISERROR(SEARCH("REINO UNIDO",B12)))</formula>
    </cfRule>
    <cfRule type="containsText" dxfId="176" priority="48" operator="containsText" text="DINAMARCA">
      <formula>NOT(ISERROR(SEARCH("DINAMARCA",B12)))</formula>
    </cfRule>
    <cfRule type="containsText" dxfId="175" priority="49" operator="containsText" text="NORUEGA">
      <formula>NOT(ISERROR(SEARCH("NORUEGA",B12)))</formula>
    </cfRule>
    <cfRule type="containsText" dxfId="174" priority="50" operator="containsText" text="FINLANDIA">
      <formula>NOT(ISERROR(SEARCH("FINLANDIA",B12)))</formula>
    </cfRule>
    <cfRule type="containsText" dxfId="173" priority="51" operator="containsText" text="SUECIA">
      <formula>NOT(ISERROR(SEARCH("SUECIA",B12)))</formula>
    </cfRule>
  </conditionalFormatting>
  <conditionalFormatting sqref="B11">
    <cfRule type="containsText" dxfId="172" priority="18" operator="containsText" text="SUIZA">
      <formula>NOT(ISERROR(SEARCH("SUIZA",B11)))</formula>
    </cfRule>
    <cfRule type="containsText" dxfId="171" priority="19" operator="containsText" text="AUSTRIA">
      <formula>NOT(ISERROR(SEARCH("AUSTRIA",B11)))</formula>
    </cfRule>
    <cfRule type="containsText" dxfId="170" priority="20" operator="containsText" text="IRLANDA">
      <formula>NOT(ISERROR(SEARCH("IRLANDA",B11)))</formula>
    </cfRule>
    <cfRule type="containsText" dxfId="169" priority="21" operator="containsText" text="PAÍSES DEL ESTE">
      <formula>NOT(ISERROR(SEARCH("PAÍSES DEL ESTE",B11)))</formula>
    </cfRule>
    <cfRule type="containsText" dxfId="168" priority="22" operator="containsText" text="RUSIA">
      <formula>NOT(ISERROR(SEARCH("RUSIA",B11)))</formula>
    </cfRule>
    <cfRule type="containsText" dxfId="167" priority="23" operator="containsText" text="HOLANDA">
      <formula>NOT(ISERROR(SEARCH("HOLANDA",B11)))</formula>
    </cfRule>
    <cfRule type="containsText" dxfId="166" priority="24" operator="containsText" text="FRANCIA">
      <formula>NOT(ISERROR(SEARCH("FRANCIA",B11)))</formula>
    </cfRule>
    <cfRule type="containsText" dxfId="165" priority="25" operator="containsText" text="ITALIA">
      <formula>NOT(ISERROR(SEARCH("ITALIA",B11)))</formula>
    </cfRule>
    <cfRule type="containsText" dxfId="164" priority="26" operator="containsText" text="BÉLGICA">
      <formula>NOT(ISERROR(SEARCH("BÉLGICA",B11)))</formula>
    </cfRule>
    <cfRule type="containsText" dxfId="163" priority="27" operator="containsText" text="ESPAÑA">
      <formula>NOT(ISERROR(SEARCH("ESPAÑA",B11)))</formula>
    </cfRule>
    <cfRule type="containsText" dxfId="162" priority="28" operator="containsText" text="ALEMANIA">
      <formula>NOT(ISERROR(SEARCH("ALEMANIA",B11)))</formula>
    </cfRule>
    <cfRule type="containsText" dxfId="161" priority="29" operator="containsText" text="PAÍSES NÓRDICOS">
      <formula>NOT(ISERROR(SEARCH("PAÍSES NÓRDICOS",B11)))</formula>
    </cfRule>
    <cfRule type="containsText" dxfId="160" priority="30" operator="containsText" text="REINO UNIDO">
      <formula>NOT(ISERROR(SEARCH("REINO UNIDO",B11)))</formula>
    </cfRule>
    <cfRule type="containsText" dxfId="159" priority="31" operator="containsText" text="DINAMARCA">
      <formula>NOT(ISERROR(SEARCH("DINAMARCA",B11)))</formula>
    </cfRule>
    <cfRule type="containsText" dxfId="158" priority="32" operator="containsText" text="NORUEGA">
      <formula>NOT(ISERROR(SEARCH("NORUEGA",B11)))</formula>
    </cfRule>
    <cfRule type="containsText" dxfId="157" priority="33" operator="containsText" text="FINLANDIA">
      <formula>NOT(ISERROR(SEARCH("FINLANDIA",B11)))</formula>
    </cfRule>
    <cfRule type="containsText" dxfId="156" priority="34" operator="containsText" text="SUECIA">
      <formula>NOT(ISERROR(SEARCH("SUECIA",B11)))</formula>
    </cfRule>
  </conditionalFormatting>
  <conditionalFormatting sqref="B11">
    <cfRule type="containsText" dxfId="155" priority="1" operator="containsText" text="SUIZA">
      <formula>NOT(ISERROR(SEARCH("SUIZA",B11)))</formula>
    </cfRule>
    <cfRule type="containsText" dxfId="154" priority="2" operator="containsText" text="AUSTRIA">
      <formula>NOT(ISERROR(SEARCH("AUSTRIA",B11)))</formula>
    </cfRule>
    <cfRule type="containsText" dxfId="153" priority="3" operator="containsText" text="IRLANDA">
      <formula>NOT(ISERROR(SEARCH("IRLANDA",B11)))</formula>
    </cfRule>
    <cfRule type="containsText" dxfId="152" priority="4" operator="containsText" text="PAÍSES DEL ESTE">
      <formula>NOT(ISERROR(SEARCH("PAÍSES DEL ESTE",B11)))</formula>
    </cfRule>
    <cfRule type="containsText" dxfId="151" priority="5" operator="containsText" text="RUSIA">
      <formula>NOT(ISERROR(SEARCH("RUSIA",B11)))</formula>
    </cfRule>
    <cfRule type="containsText" dxfId="150" priority="6" operator="containsText" text="HOLANDA">
      <formula>NOT(ISERROR(SEARCH("HOLANDA",B11)))</formula>
    </cfRule>
    <cfRule type="containsText" dxfId="149" priority="7" operator="containsText" text="FRANCIA">
      <formula>NOT(ISERROR(SEARCH("FRANCIA",B11)))</formula>
    </cfRule>
    <cfRule type="containsText" dxfId="148" priority="8" operator="containsText" text="ITALIA">
      <formula>NOT(ISERROR(SEARCH("ITALIA",B11)))</formula>
    </cfRule>
    <cfRule type="containsText" dxfId="147" priority="9" operator="containsText" text="BÉLGICA">
      <formula>NOT(ISERROR(SEARCH("BÉLGICA",B11)))</formula>
    </cfRule>
    <cfRule type="containsText" dxfId="146" priority="10" operator="containsText" text="ESPAÑA">
      <formula>NOT(ISERROR(SEARCH("ESPAÑA",B11)))</formula>
    </cfRule>
    <cfRule type="containsText" dxfId="145" priority="11" operator="containsText" text="ALEMANIA">
      <formula>NOT(ISERROR(SEARCH("ALEMANIA",B11)))</formula>
    </cfRule>
    <cfRule type="containsText" dxfId="144" priority="12" operator="containsText" text="PAÍSES NÓRDICOS">
      <formula>NOT(ISERROR(SEARCH("PAÍSES NÓRDICOS",B11)))</formula>
    </cfRule>
    <cfRule type="containsText" dxfId="143" priority="13" operator="containsText" text="REINO UNIDO">
      <formula>NOT(ISERROR(SEARCH("REINO UNIDO",B11)))</formula>
    </cfRule>
    <cfRule type="containsText" dxfId="142" priority="14" operator="containsText" text="DINAMARCA">
      <formula>NOT(ISERROR(SEARCH("DINAMARCA",B11)))</formula>
    </cfRule>
    <cfRule type="containsText" dxfId="141" priority="15" operator="containsText" text="NORUEGA">
      <formula>NOT(ISERROR(SEARCH("NORUEGA",B11)))</formula>
    </cfRule>
    <cfRule type="containsText" dxfId="140" priority="16" operator="containsText" text="FINLANDIA">
      <formula>NOT(ISERROR(SEARCH("FINLANDIA",B11)))</formula>
    </cfRule>
    <cfRule type="containsText" dxfId="139" priority="17" operator="containsText" text="SUECIA">
      <formula>NOT(ISERROR(SEARCH("SUECIA",B11)))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1.425781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7" t="s">
        <v>232</v>
      </c>
      <c r="C5" s="387"/>
      <c r="D5" s="387"/>
    </row>
    <row r="6" spans="2:5" ht="30" customHeight="1" x14ac:dyDescent="0.25">
      <c r="B6" s="194" t="s">
        <v>205</v>
      </c>
      <c r="C6" s="42" t="str">
        <f>actualizaciones!A3</f>
        <v>I semestre 2013</v>
      </c>
      <c r="D6" s="43" t="str">
        <f>actualizaciones!$A$2</f>
        <v xml:space="preserve">I semestre 2014 </v>
      </c>
    </row>
    <row r="7" spans="2:5" ht="15" customHeight="1" x14ac:dyDescent="0.2">
      <c r="B7" s="107" t="str">
        <f>'Nacionalidades '!B7</f>
        <v>Reino Unido</v>
      </c>
      <c r="C7" s="206">
        <f>'Nacionalidades '!C7/'Nacionalidades '!$C$29</f>
        <v>0.44408808915588244</v>
      </c>
      <c r="D7" s="206">
        <f>'Nacionalidades '!D7/'Nacionalidades '!$D$29</f>
        <v>0.44709743864555512</v>
      </c>
      <c r="E7" s="207"/>
    </row>
    <row r="8" spans="2:5" ht="15" customHeight="1" x14ac:dyDescent="0.2">
      <c r="B8" s="107" t="str">
        <f>'Nacionalidades '!B8</f>
        <v>Países Nórdicos</v>
      </c>
      <c r="C8" s="206">
        <f>'Nacionalidades '!C8/'Nacionalidades '!$C$29</f>
        <v>0.14811357830615052</v>
      </c>
      <c r="D8" s="206">
        <f>'Nacionalidades '!D8/'Nacionalidades '!$D$29</f>
        <v>0.15426738899262324</v>
      </c>
      <c r="E8" s="207"/>
    </row>
    <row r="9" spans="2:5" ht="15" customHeight="1" x14ac:dyDescent="0.2">
      <c r="B9" s="107" t="str">
        <f>'Nacionalidades '!B9</f>
        <v>Suecia</v>
      </c>
      <c r="C9" s="206">
        <f>'Nacionalidades '!C9/'Nacionalidades '!$C$29</f>
        <v>5.3201232349886309E-2</v>
      </c>
      <c r="D9" s="206">
        <f>'Nacionalidades '!D9/'Nacionalidades '!$D$29</f>
        <v>5.4892865216990848E-2</v>
      </c>
      <c r="E9" s="207"/>
    </row>
    <row r="10" spans="2:5" ht="15" customHeight="1" x14ac:dyDescent="0.2">
      <c r="B10" s="107" t="str">
        <f>'Nacionalidades '!B10</f>
        <v>Noruega</v>
      </c>
      <c r="C10" s="206">
        <f>'Nacionalidades '!C10/'Nacionalidades '!$C$29</f>
        <v>3.9046051708166073E-2</v>
      </c>
      <c r="D10" s="206">
        <f>'Nacionalidades '!D10/'Nacionalidades '!$D$29</f>
        <v>4.3729747381289305E-2</v>
      </c>
    </row>
    <row r="11" spans="2:5" ht="15" customHeight="1" x14ac:dyDescent="0.2">
      <c r="B11" s="107" t="str">
        <f>'Nacionalidades '!B11</f>
        <v>Finlandia</v>
      </c>
      <c r="C11" s="206">
        <f>'Nacionalidades '!C11/'Nacionalidades '!$C$29</f>
        <v>2.8134912837211912E-2</v>
      </c>
      <c r="D11" s="206">
        <f>'Nacionalidades '!D11/'Nacionalidades '!$D$29</f>
        <v>2.8358271441609659E-2</v>
      </c>
    </row>
    <row r="12" spans="2:5" ht="15" customHeight="1" x14ac:dyDescent="0.2">
      <c r="B12" s="107" t="str">
        <f>'Nacionalidades '!B12</f>
        <v>Dinamarca</v>
      </c>
      <c r="C12" s="206">
        <f>'Nacionalidades '!C12/'Nacionalidades '!$C$29</f>
        <v>2.7731381410886224E-2</v>
      </c>
      <c r="D12" s="206">
        <f>'Nacionalidades '!D12/'Nacionalidades '!$D$29</f>
        <v>2.7286504952733423E-2</v>
      </c>
    </row>
    <row r="13" spans="2:5" ht="15" customHeight="1" x14ac:dyDescent="0.2">
      <c r="B13" s="107" t="str">
        <f>'Nacionalidades '!B13</f>
        <v>España</v>
      </c>
      <c r="C13" s="206">
        <f>'Nacionalidades '!C13/'Nacionalidades '!$C$29</f>
        <v>0.11526612020323948</v>
      </c>
      <c r="D13" s="206">
        <f>'Nacionalidades '!D13/'Nacionalidades '!$D$29</f>
        <v>0.10260154568823318</v>
      </c>
      <c r="E13" s="207"/>
    </row>
    <row r="14" spans="2:5" ht="15" customHeight="1" x14ac:dyDescent="0.2">
      <c r="B14" s="107" t="str">
        <f>'Nacionalidades '!B14</f>
        <v>Alemania</v>
      </c>
      <c r="C14" s="206">
        <f>'Nacionalidades '!C14/'Nacionalidades '!$C$29</f>
        <v>5.2569617943463494E-2</v>
      </c>
      <c r="D14" s="206">
        <f>'Nacionalidades '!D14/'Nacionalidades '!$D$29</f>
        <v>5.5380184042401762E-2</v>
      </c>
      <c r="E14" s="207"/>
    </row>
    <row r="15" spans="2:5" ht="15" customHeight="1" x14ac:dyDescent="0.2">
      <c r="B15" s="107" t="str">
        <f>'Nacionalidades '!B15</f>
        <v>Holanda</v>
      </c>
      <c r="C15" s="206">
        <f>'Nacionalidades '!C15/'Nacionalidades '!$C$29</f>
        <v>4.0546135923420261E-2</v>
      </c>
      <c r="D15" s="206">
        <f>'Nacionalidades '!D15/'Nacionalidades '!$D$29</f>
        <v>3.6341257148598746E-2</v>
      </c>
      <c r="E15" s="207"/>
    </row>
    <row r="16" spans="2:5" ht="15" customHeight="1" x14ac:dyDescent="0.2">
      <c r="B16" s="107" t="str">
        <f>'Nacionalidades '!B16</f>
        <v>Bélgica</v>
      </c>
      <c r="C16" s="206">
        <f>'Nacionalidades '!C16/'Nacionalidades '!$C$29</f>
        <v>3.7800367739943296E-2</v>
      </c>
      <c r="D16" s="206">
        <f>'Nacionalidades '!D16/'Nacionalidades '!$D$29</f>
        <v>3.4899396294032436E-2</v>
      </c>
      <c r="E16" s="207"/>
    </row>
    <row r="17" spans="2:11" ht="15" customHeight="1" x14ac:dyDescent="0.2">
      <c r="B17" s="107" t="str">
        <f>'Nacionalidades '!B17</f>
        <v>Italia</v>
      </c>
      <c r="C17" s="206">
        <f>'Nacionalidades '!C17/'Nacionalidades '!$C$29</f>
        <v>2.14222552845072E-2</v>
      </c>
      <c r="D17" s="206">
        <f>'Nacionalidades '!D17/'Nacionalidades '!$D$29</f>
        <v>2.8669753577439314E-2</v>
      </c>
      <c r="E17" s="207"/>
    </row>
    <row r="18" spans="2:11" ht="15" customHeight="1" x14ac:dyDescent="0.2">
      <c r="B18" s="107" t="str">
        <f>'Nacionalidades '!B18</f>
        <v>Irlanda</v>
      </c>
      <c r="C18" s="206">
        <f>'Nacionalidades '!C18/'Nacionalidades '!$C$29</f>
        <v>2.8068242427645062E-2</v>
      </c>
      <c r="D18" s="206">
        <f>'Nacionalidades '!D18/'Nacionalidades '!$D$29</f>
        <v>2.9669510755344179E-2</v>
      </c>
      <c r="E18" s="207"/>
    </row>
    <row r="19" spans="2:11" ht="15" customHeight="1" x14ac:dyDescent="0.2">
      <c r="B19" s="107" t="str">
        <f>'Nacionalidades '!B19</f>
        <v>Rusia</v>
      </c>
      <c r="C19" s="206">
        <f>'Nacionalidades '!C19/'Nacionalidades '!$C$29</f>
        <v>3.1268422086854E-2</v>
      </c>
      <c r="D19" s="206">
        <f>'Nacionalidades '!D19/'Nacionalidades '!$D$29</f>
        <v>2.7187701479540145E-2</v>
      </c>
      <c r="E19" s="207"/>
    </row>
    <row r="20" spans="2:11" ht="15" customHeight="1" x14ac:dyDescent="0.2">
      <c r="B20" s="107" t="str">
        <f>'Nacionalidades '!B20</f>
        <v>Francia</v>
      </c>
      <c r="C20" s="206">
        <f>'Nacionalidades '!C20/'Nacionalidades '!$C$29</f>
        <v>2.3285517783454508E-2</v>
      </c>
      <c r="D20" s="206">
        <f>'Nacionalidades '!D20/'Nacionalidades '!$D$29</f>
        <v>2.4288908054157701E-2</v>
      </c>
    </row>
    <row r="21" spans="2:11" ht="15" customHeight="1" x14ac:dyDescent="0.2">
      <c r="B21" s="107" t="str">
        <f>'Nacionalidades '!B21</f>
        <v>Países del Este</v>
      </c>
      <c r="C21" s="206">
        <f>'Nacionalidades '!C21/'Nacionalidades '!$C$29</f>
        <v>1.2479647980237487E-2</v>
      </c>
      <c r="D21" s="206">
        <f>'Nacionalidades '!D21/'Nacionalidades '!$D$29</f>
        <v>1.5425064264123454E-2</v>
      </c>
    </row>
    <row r="22" spans="2:11" ht="15" customHeight="1" x14ac:dyDescent="0.2">
      <c r="B22" s="107" t="str">
        <f>'Nacionalidades '!B22</f>
        <v>Suiza</v>
      </c>
      <c r="C22" s="206">
        <f>'Nacionalidades '!C22/'Nacionalidades '!$C$29</f>
        <v>6.9354770794149848E-3</v>
      </c>
      <c r="D22" s="206">
        <f>'Nacionalidades '!D22/'Nacionalidades '!$D$29</f>
        <v>7.3985380435237676E-3</v>
      </c>
    </row>
    <row r="23" spans="2:11" ht="15" customHeight="1" x14ac:dyDescent="0.2">
      <c r="B23" s="107" t="str">
        <f>'Nacionalidades '!B23</f>
        <v>Austria</v>
      </c>
      <c r="C23" s="206">
        <f>'Nacionalidades '!C23/'Nacionalidades '!$C$29</f>
        <v>5.677511719956208E-3</v>
      </c>
      <c r="D23" s="206">
        <f>'Nacionalidades '!D23/'Nacionalidades '!$D$29</f>
        <v>5.9181605807634664E-3</v>
      </c>
    </row>
    <row r="24" spans="2:11" ht="15" customHeight="1" x14ac:dyDescent="0.2">
      <c r="B24" s="107" t="str">
        <f>'Nacionalidades '!B24</f>
        <v>Resto de Europa</v>
      </c>
      <c r="C24" s="206">
        <f>'Nacionalidades '!C24/'Nacionalidades '!$C$29</f>
        <v>1.6539525025966371E-2</v>
      </c>
      <c r="D24" s="206">
        <f>'Nacionalidades '!D24/'Nacionalidades '!$D$29</f>
        <v>1.3618132949283674E-2</v>
      </c>
    </row>
    <row r="25" spans="2:11" ht="15" customHeight="1" x14ac:dyDescent="0.2">
      <c r="B25" s="107" t="str">
        <f>'Nacionalidades '!B25</f>
        <v>Usa</v>
      </c>
      <c r="C25" s="206">
        <f>'Nacionalidades '!C25/'Nacionalidades '!$C$29</f>
        <v>1.7737837913707436E-3</v>
      </c>
      <c r="D25" s="206">
        <f>'Nacionalidades '!D25/'Nacionalidades '!$D$29</f>
        <v>1.6997546659521558E-3</v>
      </c>
    </row>
    <row r="26" spans="2:11" ht="15" customHeight="1" x14ac:dyDescent="0.2">
      <c r="B26" s="107" t="str">
        <f>'Nacionalidades '!B26</f>
        <v>Resto de América</v>
      </c>
      <c r="C26" s="206">
        <f>'Nacionalidades '!C26/'Nacionalidades '!$C$29</f>
        <v>1.6878140527187492E-3</v>
      </c>
      <c r="D26" s="206">
        <f>'Nacionalidades '!D26/'Nacionalidades '!$D$29</f>
        <v>1.5992765576200085E-3</v>
      </c>
    </row>
    <row r="27" spans="2:11" ht="15" customHeight="1" x14ac:dyDescent="0.2">
      <c r="B27" s="107" t="str">
        <f>'Nacionalidades '!B27</f>
        <v>Resto del Mundo</v>
      </c>
      <c r="C27" s="206">
        <f>'Nacionalidades '!C27/'Nacionalidades '!$C$29</f>
        <v>1.2477893495775201E-2</v>
      </c>
      <c r="D27" s="206">
        <f>'Nacionalidades '!D27/'Nacionalidades '!$D$29</f>
        <v>1.3937988260807676E-2</v>
      </c>
    </row>
    <row r="28" spans="2:11" ht="15" customHeight="1" x14ac:dyDescent="0.25">
      <c r="B28" s="102" t="s">
        <v>228</v>
      </c>
      <c r="C28" s="47">
        <f>'Nacionalidades '!C28/'Nacionalidades '!$C$29</f>
        <v>0.88473387979676055</v>
      </c>
      <c r="D28" s="47">
        <f>'Nacionalidades '!D28/'Nacionalidades '!$D$29</f>
        <v>0.89739845431176679</v>
      </c>
    </row>
    <row r="29" spans="2:11" ht="15" customHeight="1" x14ac:dyDescent="0.2">
      <c r="B29" s="153" t="s">
        <v>83</v>
      </c>
      <c r="C29" s="200">
        <f>'Nacionalidades '!C29/'Nacionalidades '!$C$29</f>
        <v>1</v>
      </c>
      <c r="D29" s="200">
        <f>'Nacionalidades '!D29/'Nacionalidades '!$D$29</f>
        <v>1</v>
      </c>
    </row>
    <row r="30" spans="2:11" ht="22.5" customHeight="1" x14ac:dyDescent="0.25">
      <c r="B30" s="395" t="s">
        <v>233</v>
      </c>
      <c r="C30" s="395"/>
      <c r="D30" s="395"/>
      <c r="E30" s="23"/>
      <c r="F30" s="23"/>
      <c r="G30" s="23"/>
      <c r="H30" s="23"/>
      <c r="I30" s="23"/>
      <c r="J30" s="23"/>
      <c r="K30" s="23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8" customWidth="1"/>
    <col min="2" max="2" width="18.28515625" style="208" customWidth="1"/>
    <col min="3" max="4" width="11.7109375" style="208" customWidth="1"/>
    <col min="5" max="5" width="12.5703125" style="208" customWidth="1"/>
    <col min="6" max="6" width="4.7109375" style="208" customWidth="1"/>
    <col min="7" max="7" width="36.7109375" style="208" customWidth="1"/>
    <col min="8" max="257" width="11.42578125" style="208"/>
    <col min="258" max="258" width="36.7109375" style="208" customWidth="1"/>
    <col min="259" max="259" width="12.7109375" style="208" customWidth="1"/>
    <col min="260" max="260" width="12.42578125" style="208" customWidth="1"/>
    <col min="261" max="261" width="10.7109375" style="208" customWidth="1"/>
    <col min="262" max="262" width="4.7109375" style="208" customWidth="1"/>
    <col min="263" max="263" width="36.7109375" style="208" customWidth="1"/>
    <col min="264" max="513" width="11.42578125" style="208"/>
    <col min="514" max="514" width="36.7109375" style="208" customWidth="1"/>
    <col min="515" max="515" width="12.7109375" style="208" customWidth="1"/>
    <col min="516" max="516" width="12.42578125" style="208" customWidth="1"/>
    <col min="517" max="517" width="10.7109375" style="208" customWidth="1"/>
    <col min="518" max="518" width="4.7109375" style="208" customWidth="1"/>
    <col min="519" max="519" width="36.7109375" style="208" customWidth="1"/>
    <col min="520" max="769" width="11.42578125" style="208"/>
    <col min="770" max="770" width="36.7109375" style="208" customWidth="1"/>
    <col min="771" max="771" width="12.7109375" style="208" customWidth="1"/>
    <col min="772" max="772" width="12.42578125" style="208" customWidth="1"/>
    <col min="773" max="773" width="10.7109375" style="208" customWidth="1"/>
    <col min="774" max="774" width="4.7109375" style="208" customWidth="1"/>
    <col min="775" max="775" width="36.7109375" style="208" customWidth="1"/>
    <col min="776" max="1025" width="11.42578125" style="208"/>
    <col min="1026" max="1026" width="36.7109375" style="208" customWidth="1"/>
    <col min="1027" max="1027" width="12.7109375" style="208" customWidth="1"/>
    <col min="1028" max="1028" width="12.42578125" style="208" customWidth="1"/>
    <col min="1029" max="1029" width="10.7109375" style="208" customWidth="1"/>
    <col min="1030" max="1030" width="4.7109375" style="208" customWidth="1"/>
    <col min="1031" max="1031" width="36.7109375" style="208" customWidth="1"/>
    <col min="1032" max="1281" width="11.42578125" style="208"/>
    <col min="1282" max="1282" width="36.7109375" style="208" customWidth="1"/>
    <col min="1283" max="1283" width="12.7109375" style="208" customWidth="1"/>
    <col min="1284" max="1284" width="12.42578125" style="208" customWidth="1"/>
    <col min="1285" max="1285" width="10.7109375" style="208" customWidth="1"/>
    <col min="1286" max="1286" width="4.7109375" style="208" customWidth="1"/>
    <col min="1287" max="1287" width="36.7109375" style="208" customWidth="1"/>
    <col min="1288" max="1537" width="11.42578125" style="208"/>
    <col min="1538" max="1538" width="36.7109375" style="208" customWidth="1"/>
    <col min="1539" max="1539" width="12.7109375" style="208" customWidth="1"/>
    <col min="1540" max="1540" width="12.42578125" style="208" customWidth="1"/>
    <col min="1541" max="1541" width="10.7109375" style="208" customWidth="1"/>
    <col min="1542" max="1542" width="4.7109375" style="208" customWidth="1"/>
    <col min="1543" max="1543" width="36.7109375" style="208" customWidth="1"/>
    <col min="1544" max="1793" width="11.42578125" style="208"/>
    <col min="1794" max="1794" width="36.7109375" style="208" customWidth="1"/>
    <col min="1795" max="1795" width="12.7109375" style="208" customWidth="1"/>
    <col min="1796" max="1796" width="12.42578125" style="208" customWidth="1"/>
    <col min="1797" max="1797" width="10.7109375" style="208" customWidth="1"/>
    <col min="1798" max="1798" width="4.7109375" style="208" customWidth="1"/>
    <col min="1799" max="1799" width="36.7109375" style="208" customWidth="1"/>
    <col min="1800" max="2049" width="11.42578125" style="208"/>
    <col min="2050" max="2050" width="36.7109375" style="208" customWidth="1"/>
    <col min="2051" max="2051" width="12.7109375" style="208" customWidth="1"/>
    <col min="2052" max="2052" width="12.42578125" style="208" customWidth="1"/>
    <col min="2053" max="2053" width="10.7109375" style="208" customWidth="1"/>
    <col min="2054" max="2054" width="4.7109375" style="208" customWidth="1"/>
    <col min="2055" max="2055" width="36.7109375" style="208" customWidth="1"/>
    <col min="2056" max="2305" width="11.42578125" style="208"/>
    <col min="2306" max="2306" width="36.7109375" style="208" customWidth="1"/>
    <col min="2307" max="2307" width="12.7109375" style="208" customWidth="1"/>
    <col min="2308" max="2308" width="12.42578125" style="208" customWidth="1"/>
    <col min="2309" max="2309" width="10.7109375" style="208" customWidth="1"/>
    <col min="2310" max="2310" width="4.7109375" style="208" customWidth="1"/>
    <col min="2311" max="2311" width="36.7109375" style="208" customWidth="1"/>
    <col min="2312" max="2561" width="11.42578125" style="208"/>
    <col min="2562" max="2562" width="36.7109375" style="208" customWidth="1"/>
    <col min="2563" max="2563" width="12.7109375" style="208" customWidth="1"/>
    <col min="2564" max="2564" width="12.42578125" style="208" customWidth="1"/>
    <col min="2565" max="2565" width="10.7109375" style="208" customWidth="1"/>
    <col min="2566" max="2566" width="4.7109375" style="208" customWidth="1"/>
    <col min="2567" max="2567" width="36.7109375" style="208" customWidth="1"/>
    <col min="2568" max="2817" width="11.42578125" style="208"/>
    <col min="2818" max="2818" width="36.7109375" style="208" customWidth="1"/>
    <col min="2819" max="2819" width="12.7109375" style="208" customWidth="1"/>
    <col min="2820" max="2820" width="12.42578125" style="208" customWidth="1"/>
    <col min="2821" max="2821" width="10.7109375" style="208" customWidth="1"/>
    <col min="2822" max="2822" width="4.7109375" style="208" customWidth="1"/>
    <col min="2823" max="2823" width="36.7109375" style="208" customWidth="1"/>
    <col min="2824" max="3073" width="11.42578125" style="208"/>
    <col min="3074" max="3074" width="36.7109375" style="208" customWidth="1"/>
    <col min="3075" max="3075" width="12.7109375" style="208" customWidth="1"/>
    <col min="3076" max="3076" width="12.42578125" style="208" customWidth="1"/>
    <col min="3077" max="3077" width="10.7109375" style="208" customWidth="1"/>
    <col min="3078" max="3078" width="4.7109375" style="208" customWidth="1"/>
    <col min="3079" max="3079" width="36.7109375" style="208" customWidth="1"/>
    <col min="3080" max="3329" width="11.42578125" style="208"/>
    <col min="3330" max="3330" width="36.7109375" style="208" customWidth="1"/>
    <col min="3331" max="3331" width="12.7109375" style="208" customWidth="1"/>
    <col min="3332" max="3332" width="12.42578125" style="208" customWidth="1"/>
    <col min="3333" max="3333" width="10.7109375" style="208" customWidth="1"/>
    <col min="3334" max="3334" width="4.7109375" style="208" customWidth="1"/>
    <col min="3335" max="3335" width="36.7109375" style="208" customWidth="1"/>
    <col min="3336" max="3585" width="11.42578125" style="208"/>
    <col min="3586" max="3586" width="36.7109375" style="208" customWidth="1"/>
    <col min="3587" max="3587" width="12.7109375" style="208" customWidth="1"/>
    <col min="3588" max="3588" width="12.42578125" style="208" customWidth="1"/>
    <col min="3589" max="3589" width="10.7109375" style="208" customWidth="1"/>
    <col min="3590" max="3590" width="4.7109375" style="208" customWidth="1"/>
    <col min="3591" max="3591" width="36.7109375" style="208" customWidth="1"/>
    <col min="3592" max="3841" width="11.42578125" style="208"/>
    <col min="3842" max="3842" width="36.7109375" style="208" customWidth="1"/>
    <col min="3843" max="3843" width="12.7109375" style="208" customWidth="1"/>
    <col min="3844" max="3844" width="12.42578125" style="208" customWidth="1"/>
    <col min="3845" max="3845" width="10.7109375" style="208" customWidth="1"/>
    <col min="3846" max="3846" width="4.7109375" style="208" customWidth="1"/>
    <col min="3847" max="3847" width="36.7109375" style="208" customWidth="1"/>
    <col min="3848" max="4097" width="11.42578125" style="208"/>
    <col min="4098" max="4098" width="36.7109375" style="208" customWidth="1"/>
    <col min="4099" max="4099" width="12.7109375" style="208" customWidth="1"/>
    <col min="4100" max="4100" width="12.42578125" style="208" customWidth="1"/>
    <col min="4101" max="4101" width="10.7109375" style="208" customWidth="1"/>
    <col min="4102" max="4102" width="4.7109375" style="208" customWidth="1"/>
    <col min="4103" max="4103" width="36.7109375" style="208" customWidth="1"/>
    <col min="4104" max="4353" width="11.42578125" style="208"/>
    <col min="4354" max="4354" width="36.7109375" style="208" customWidth="1"/>
    <col min="4355" max="4355" width="12.7109375" style="208" customWidth="1"/>
    <col min="4356" max="4356" width="12.42578125" style="208" customWidth="1"/>
    <col min="4357" max="4357" width="10.7109375" style="208" customWidth="1"/>
    <col min="4358" max="4358" width="4.7109375" style="208" customWidth="1"/>
    <col min="4359" max="4359" width="36.7109375" style="208" customWidth="1"/>
    <col min="4360" max="4609" width="11.42578125" style="208"/>
    <col min="4610" max="4610" width="36.7109375" style="208" customWidth="1"/>
    <col min="4611" max="4611" width="12.7109375" style="208" customWidth="1"/>
    <col min="4612" max="4612" width="12.42578125" style="208" customWidth="1"/>
    <col min="4613" max="4613" width="10.7109375" style="208" customWidth="1"/>
    <col min="4614" max="4614" width="4.7109375" style="208" customWidth="1"/>
    <col min="4615" max="4615" width="36.7109375" style="208" customWidth="1"/>
    <col min="4616" max="4865" width="11.42578125" style="208"/>
    <col min="4866" max="4866" width="36.7109375" style="208" customWidth="1"/>
    <col min="4867" max="4867" width="12.7109375" style="208" customWidth="1"/>
    <col min="4868" max="4868" width="12.42578125" style="208" customWidth="1"/>
    <col min="4869" max="4869" width="10.7109375" style="208" customWidth="1"/>
    <col min="4870" max="4870" width="4.7109375" style="208" customWidth="1"/>
    <col min="4871" max="4871" width="36.7109375" style="208" customWidth="1"/>
    <col min="4872" max="5121" width="11.42578125" style="208"/>
    <col min="5122" max="5122" width="36.7109375" style="208" customWidth="1"/>
    <col min="5123" max="5123" width="12.7109375" style="208" customWidth="1"/>
    <col min="5124" max="5124" width="12.42578125" style="208" customWidth="1"/>
    <col min="5125" max="5125" width="10.7109375" style="208" customWidth="1"/>
    <col min="5126" max="5126" width="4.7109375" style="208" customWidth="1"/>
    <col min="5127" max="5127" width="36.7109375" style="208" customWidth="1"/>
    <col min="5128" max="5377" width="11.42578125" style="208"/>
    <col min="5378" max="5378" width="36.7109375" style="208" customWidth="1"/>
    <col min="5379" max="5379" width="12.7109375" style="208" customWidth="1"/>
    <col min="5380" max="5380" width="12.42578125" style="208" customWidth="1"/>
    <col min="5381" max="5381" width="10.7109375" style="208" customWidth="1"/>
    <col min="5382" max="5382" width="4.7109375" style="208" customWidth="1"/>
    <col min="5383" max="5383" width="36.7109375" style="208" customWidth="1"/>
    <col min="5384" max="5633" width="11.42578125" style="208"/>
    <col min="5634" max="5634" width="36.7109375" style="208" customWidth="1"/>
    <col min="5635" max="5635" width="12.7109375" style="208" customWidth="1"/>
    <col min="5636" max="5636" width="12.42578125" style="208" customWidth="1"/>
    <col min="5637" max="5637" width="10.7109375" style="208" customWidth="1"/>
    <col min="5638" max="5638" width="4.7109375" style="208" customWidth="1"/>
    <col min="5639" max="5639" width="36.7109375" style="208" customWidth="1"/>
    <col min="5640" max="5889" width="11.42578125" style="208"/>
    <col min="5890" max="5890" width="36.7109375" style="208" customWidth="1"/>
    <col min="5891" max="5891" width="12.7109375" style="208" customWidth="1"/>
    <col min="5892" max="5892" width="12.42578125" style="208" customWidth="1"/>
    <col min="5893" max="5893" width="10.7109375" style="208" customWidth="1"/>
    <col min="5894" max="5894" width="4.7109375" style="208" customWidth="1"/>
    <col min="5895" max="5895" width="36.7109375" style="208" customWidth="1"/>
    <col min="5896" max="6145" width="11.42578125" style="208"/>
    <col min="6146" max="6146" width="36.7109375" style="208" customWidth="1"/>
    <col min="6147" max="6147" width="12.7109375" style="208" customWidth="1"/>
    <col min="6148" max="6148" width="12.42578125" style="208" customWidth="1"/>
    <col min="6149" max="6149" width="10.7109375" style="208" customWidth="1"/>
    <col min="6150" max="6150" width="4.7109375" style="208" customWidth="1"/>
    <col min="6151" max="6151" width="36.7109375" style="208" customWidth="1"/>
    <col min="6152" max="6401" width="11.42578125" style="208"/>
    <col min="6402" max="6402" width="36.7109375" style="208" customWidth="1"/>
    <col min="6403" max="6403" width="12.7109375" style="208" customWidth="1"/>
    <col min="6404" max="6404" width="12.42578125" style="208" customWidth="1"/>
    <col min="6405" max="6405" width="10.7109375" style="208" customWidth="1"/>
    <col min="6406" max="6406" width="4.7109375" style="208" customWidth="1"/>
    <col min="6407" max="6407" width="36.7109375" style="208" customWidth="1"/>
    <col min="6408" max="6657" width="11.42578125" style="208"/>
    <col min="6658" max="6658" width="36.7109375" style="208" customWidth="1"/>
    <col min="6659" max="6659" width="12.7109375" style="208" customWidth="1"/>
    <col min="6660" max="6660" width="12.42578125" style="208" customWidth="1"/>
    <col min="6661" max="6661" width="10.7109375" style="208" customWidth="1"/>
    <col min="6662" max="6662" width="4.7109375" style="208" customWidth="1"/>
    <col min="6663" max="6663" width="36.7109375" style="208" customWidth="1"/>
    <col min="6664" max="6913" width="11.42578125" style="208"/>
    <col min="6914" max="6914" width="36.7109375" style="208" customWidth="1"/>
    <col min="6915" max="6915" width="12.7109375" style="208" customWidth="1"/>
    <col min="6916" max="6916" width="12.42578125" style="208" customWidth="1"/>
    <col min="6917" max="6917" width="10.7109375" style="208" customWidth="1"/>
    <col min="6918" max="6918" width="4.7109375" style="208" customWidth="1"/>
    <col min="6919" max="6919" width="36.7109375" style="208" customWidth="1"/>
    <col min="6920" max="7169" width="11.42578125" style="208"/>
    <col min="7170" max="7170" width="36.7109375" style="208" customWidth="1"/>
    <col min="7171" max="7171" width="12.7109375" style="208" customWidth="1"/>
    <col min="7172" max="7172" width="12.42578125" style="208" customWidth="1"/>
    <col min="7173" max="7173" width="10.7109375" style="208" customWidth="1"/>
    <col min="7174" max="7174" width="4.7109375" style="208" customWidth="1"/>
    <col min="7175" max="7175" width="36.7109375" style="208" customWidth="1"/>
    <col min="7176" max="7425" width="11.42578125" style="208"/>
    <col min="7426" max="7426" width="36.7109375" style="208" customWidth="1"/>
    <col min="7427" max="7427" width="12.7109375" style="208" customWidth="1"/>
    <col min="7428" max="7428" width="12.42578125" style="208" customWidth="1"/>
    <col min="7429" max="7429" width="10.7109375" style="208" customWidth="1"/>
    <col min="7430" max="7430" width="4.7109375" style="208" customWidth="1"/>
    <col min="7431" max="7431" width="36.7109375" style="208" customWidth="1"/>
    <col min="7432" max="7681" width="11.42578125" style="208"/>
    <col min="7682" max="7682" width="36.7109375" style="208" customWidth="1"/>
    <col min="7683" max="7683" width="12.7109375" style="208" customWidth="1"/>
    <col min="7684" max="7684" width="12.42578125" style="208" customWidth="1"/>
    <col min="7685" max="7685" width="10.7109375" style="208" customWidth="1"/>
    <col min="7686" max="7686" width="4.7109375" style="208" customWidth="1"/>
    <col min="7687" max="7687" width="36.7109375" style="208" customWidth="1"/>
    <col min="7688" max="7937" width="11.42578125" style="208"/>
    <col min="7938" max="7938" width="36.7109375" style="208" customWidth="1"/>
    <col min="7939" max="7939" width="12.7109375" style="208" customWidth="1"/>
    <col min="7940" max="7940" width="12.42578125" style="208" customWidth="1"/>
    <col min="7941" max="7941" width="10.7109375" style="208" customWidth="1"/>
    <col min="7942" max="7942" width="4.7109375" style="208" customWidth="1"/>
    <col min="7943" max="7943" width="36.7109375" style="208" customWidth="1"/>
    <col min="7944" max="8193" width="11.42578125" style="208"/>
    <col min="8194" max="8194" width="36.7109375" style="208" customWidth="1"/>
    <col min="8195" max="8195" width="12.7109375" style="208" customWidth="1"/>
    <col min="8196" max="8196" width="12.42578125" style="208" customWidth="1"/>
    <col min="8197" max="8197" width="10.7109375" style="208" customWidth="1"/>
    <col min="8198" max="8198" width="4.7109375" style="208" customWidth="1"/>
    <col min="8199" max="8199" width="36.7109375" style="208" customWidth="1"/>
    <col min="8200" max="8449" width="11.42578125" style="208"/>
    <col min="8450" max="8450" width="36.7109375" style="208" customWidth="1"/>
    <col min="8451" max="8451" width="12.7109375" style="208" customWidth="1"/>
    <col min="8452" max="8452" width="12.42578125" style="208" customWidth="1"/>
    <col min="8453" max="8453" width="10.7109375" style="208" customWidth="1"/>
    <col min="8454" max="8454" width="4.7109375" style="208" customWidth="1"/>
    <col min="8455" max="8455" width="36.7109375" style="208" customWidth="1"/>
    <col min="8456" max="8705" width="11.42578125" style="208"/>
    <col min="8706" max="8706" width="36.7109375" style="208" customWidth="1"/>
    <col min="8707" max="8707" width="12.7109375" style="208" customWidth="1"/>
    <col min="8708" max="8708" width="12.42578125" style="208" customWidth="1"/>
    <col min="8709" max="8709" width="10.7109375" style="208" customWidth="1"/>
    <col min="8710" max="8710" width="4.7109375" style="208" customWidth="1"/>
    <col min="8711" max="8711" width="36.7109375" style="208" customWidth="1"/>
    <col min="8712" max="8961" width="11.42578125" style="208"/>
    <col min="8962" max="8962" width="36.7109375" style="208" customWidth="1"/>
    <col min="8963" max="8963" width="12.7109375" style="208" customWidth="1"/>
    <col min="8964" max="8964" width="12.42578125" style="208" customWidth="1"/>
    <col min="8965" max="8965" width="10.7109375" style="208" customWidth="1"/>
    <col min="8966" max="8966" width="4.7109375" style="208" customWidth="1"/>
    <col min="8967" max="8967" width="36.7109375" style="208" customWidth="1"/>
    <col min="8968" max="9217" width="11.42578125" style="208"/>
    <col min="9218" max="9218" width="36.7109375" style="208" customWidth="1"/>
    <col min="9219" max="9219" width="12.7109375" style="208" customWidth="1"/>
    <col min="9220" max="9220" width="12.42578125" style="208" customWidth="1"/>
    <col min="9221" max="9221" width="10.7109375" style="208" customWidth="1"/>
    <col min="9222" max="9222" width="4.7109375" style="208" customWidth="1"/>
    <col min="9223" max="9223" width="36.7109375" style="208" customWidth="1"/>
    <col min="9224" max="9473" width="11.42578125" style="208"/>
    <col min="9474" max="9474" width="36.7109375" style="208" customWidth="1"/>
    <col min="9475" max="9475" width="12.7109375" style="208" customWidth="1"/>
    <col min="9476" max="9476" width="12.42578125" style="208" customWidth="1"/>
    <col min="9477" max="9477" width="10.7109375" style="208" customWidth="1"/>
    <col min="9478" max="9478" width="4.7109375" style="208" customWidth="1"/>
    <col min="9479" max="9479" width="36.7109375" style="208" customWidth="1"/>
    <col min="9480" max="9729" width="11.42578125" style="208"/>
    <col min="9730" max="9730" width="36.7109375" style="208" customWidth="1"/>
    <col min="9731" max="9731" width="12.7109375" style="208" customWidth="1"/>
    <col min="9732" max="9732" width="12.42578125" style="208" customWidth="1"/>
    <col min="9733" max="9733" width="10.7109375" style="208" customWidth="1"/>
    <col min="9734" max="9734" width="4.7109375" style="208" customWidth="1"/>
    <col min="9735" max="9735" width="36.7109375" style="208" customWidth="1"/>
    <col min="9736" max="9985" width="11.42578125" style="208"/>
    <col min="9986" max="9986" width="36.7109375" style="208" customWidth="1"/>
    <col min="9987" max="9987" width="12.7109375" style="208" customWidth="1"/>
    <col min="9988" max="9988" width="12.42578125" style="208" customWidth="1"/>
    <col min="9989" max="9989" width="10.7109375" style="208" customWidth="1"/>
    <col min="9990" max="9990" width="4.7109375" style="208" customWidth="1"/>
    <col min="9991" max="9991" width="36.7109375" style="208" customWidth="1"/>
    <col min="9992" max="10241" width="11.42578125" style="208"/>
    <col min="10242" max="10242" width="36.7109375" style="208" customWidth="1"/>
    <col min="10243" max="10243" width="12.7109375" style="208" customWidth="1"/>
    <col min="10244" max="10244" width="12.42578125" style="208" customWidth="1"/>
    <col min="10245" max="10245" width="10.7109375" style="208" customWidth="1"/>
    <col min="10246" max="10246" width="4.7109375" style="208" customWidth="1"/>
    <col min="10247" max="10247" width="36.7109375" style="208" customWidth="1"/>
    <col min="10248" max="10497" width="11.42578125" style="208"/>
    <col min="10498" max="10498" width="36.7109375" style="208" customWidth="1"/>
    <col min="10499" max="10499" width="12.7109375" style="208" customWidth="1"/>
    <col min="10500" max="10500" width="12.42578125" style="208" customWidth="1"/>
    <col min="10501" max="10501" width="10.7109375" style="208" customWidth="1"/>
    <col min="10502" max="10502" width="4.7109375" style="208" customWidth="1"/>
    <col min="10503" max="10503" width="36.7109375" style="208" customWidth="1"/>
    <col min="10504" max="10753" width="11.42578125" style="208"/>
    <col min="10754" max="10754" width="36.7109375" style="208" customWidth="1"/>
    <col min="10755" max="10755" width="12.7109375" style="208" customWidth="1"/>
    <col min="10756" max="10756" width="12.42578125" style="208" customWidth="1"/>
    <col min="10757" max="10757" width="10.7109375" style="208" customWidth="1"/>
    <col min="10758" max="10758" width="4.7109375" style="208" customWidth="1"/>
    <col min="10759" max="10759" width="36.7109375" style="208" customWidth="1"/>
    <col min="10760" max="11009" width="11.42578125" style="208"/>
    <col min="11010" max="11010" width="36.7109375" style="208" customWidth="1"/>
    <col min="11011" max="11011" width="12.7109375" style="208" customWidth="1"/>
    <col min="11012" max="11012" width="12.42578125" style="208" customWidth="1"/>
    <col min="11013" max="11013" width="10.7109375" style="208" customWidth="1"/>
    <col min="11014" max="11014" width="4.7109375" style="208" customWidth="1"/>
    <col min="11015" max="11015" width="36.7109375" style="208" customWidth="1"/>
    <col min="11016" max="11265" width="11.42578125" style="208"/>
    <col min="11266" max="11266" width="36.7109375" style="208" customWidth="1"/>
    <col min="11267" max="11267" width="12.7109375" style="208" customWidth="1"/>
    <col min="11268" max="11268" width="12.42578125" style="208" customWidth="1"/>
    <col min="11269" max="11269" width="10.7109375" style="208" customWidth="1"/>
    <col min="11270" max="11270" width="4.7109375" style="208" customWidth="1"/>
    <col min="11271" max="11271" width="36.7109375" style="208" customWidth="1"/>
    <col min="11272" max="11521" width="11.42578125" style="208"/>
    <col min="11522" max="11522" width="36.7109375" style="208" customWidth="1"/>
    <col min="11523" max="11523" width="12.7109375" style="208" customWidth="1"/>
    <col min="11524" max="11524" width="12.42578125" style="208" customWidth="1"/>
    <col min="11525" max="11525" width="10.7109375" style="208" customWidth="1"/>
    <col min="11526" max="11526" width="4.7109375" style="208" customWidth="1"/>
    <col min="11527" max="11527" width="36.7109375" style="208" customWidth="1"/>
    <col min="11528" max="11777" width="11.42578125" style="208"/>
    <col min="11778" max="11778" width="36.7109375" style="208" customWidth="1"/>
    <col min="11779" max="11779" width="12.7109375" style="208" customWidth="1"/>
    <col min="11780" max="11780" width="12.42578125" style="208" customWidth="1"/>
    <col min="11781" max="11781" width="10.7109375" style="208" customWidth="1"/>
    <col min="11782" max="11782" width="4.7109375" style="208" customWidth="1"/>
    <col min="11783" max="11783" width="36.7109375" style="208" customWidth="1"/>
    <col min="11784" max="12033" width="11.42578125" style="208"/>
    <col min="12034" max="12034" width="36.7109375" style="208" customWidth="1"/>
    <col min="12035" max="12035" width="12.7109375" style="208" customWidth="1"/>
    <col min="12036" max="12036" width="12.42578125" style="208" customWidth="1"/>
    <col min="12037" max="12037" width="10.7109375" style="208" customWidth="1"/>
    <col min="12038" max="12038" width="4.7109375" style="208" customWidth="1"/>
    <col min="12039" max="12039" width="36.7109375" style="208" customWidth="1"/>
    <col min="12040" max="12289" width="11.42578125" style="208"/>
    <col min="12290" max="12290" width="36.7109375" style="208" customWidth="1"/>
    <col min="12291" max="12291" width="12.7109375" style="208" customWidth="1"/>
    <col min="12292" max="12292" width="12.42578125" style="208" customWidth="1"/>
    <col min="12293" max="12293" width="10.7109375" style="208" customWidth="1"/>
    <col min="12294" max="12294" width="4.7109375" style="208" customWidth="1"/>
    <col min="12295" max="12295" width="36.7109375" style="208" customWidth="1"/>
    <col min="12296" max="12545" width="11.42578125" style="208"/>
    <col min="12546" max="12546" width="36.7109375" style="208" customWidth="1"/>
    <col min="12547" max="12547" width="12.7109375" style="208" customWidth="1"/>
    <col min="12548" max="12548" width="12.42578125" style="208" customWidth="1"/>
    <col min="12549" max="12549" width="10.7109375" style="208" customWidth="1"/>
    <col min="12550" max="12550" width="4.7109375" style="208" customWidth="1"/>
    <col min="12551" max="12551" width="36.7109375" style="208" customWidth="1"/>
    <col min="12552" max="12801" width="11.42578125" style="208"/>
    <col min="12802" max="12802" width="36.7109375" style="208" customWidth="1"/>
    <col min="12803" max="12803" width="12.7109375" style="208" customWidth="1"/>
    <col min="12804" max="12804" width="12.42578125" style="208" customWidth="1"/>
    <col min="12805" max="12805" width="10.7109375" style="208" customWidth="1"/>
    <col min="12806" max="12806" width="4.7109375" style="208" customWidth="1"/>
    <col min="12807" max="12807" width="36.7109375" style="208" customWidth="1"/>
    <col min="12808" max="13057" width="11.42578125" style="208"/>
    <col min="13058" max="13058" width="36.7109375" style="208" customWidth="1"/>
    <col min="13059" max="13059" width="12.7109375" style="208" customWidth="1"/>
    <col min="13060" max="13060" width="12.42578125" style="208" customWidth="1"/>
    <col min="13061" max="13061" width="10.7109375" style="208" customWidth="1"/>
    <col min="13062" max="13062" width="4.7109375" style="208" customWidth="1"/>
    <col min="13063" max="13063" width="36.7109375" style="208" customWidth="1"/>
    <col min="13064" max="13313" width="11.42578125" style="208"/>
    <col min="13314" max="13314" width="36.7109375" style="208" customWidth="1"/>
    <col min="13315" max="13315" width="12.7109375" style="208" customWidth="1"/>
    <col min="13316" max="13316" width="12.42578125" style="208" customWidth="1"/>
    <col min="13317" max="13317" width="10.7109375" style="208" customWidth="1"/>
    <col min="13318" max="13318" width="4.7109375" style="208" customWidth="1"/>
    <col min="13319" max="13319" width="36.7109375" style="208" customWidth="1"/>
    <col min="13320" max="13569" width="11.42578125" style="208"/>
    <col min="13570" max="13570" width="36.7109375" style="208" customWidth="1"/>
    <col min="13571" max="13571" width="12.7109375" style="208" customWidth="1"/>
    <col min="13572" max="13572" width="12.42578125" style="208" customWidth="1"/>
    <col min="13573" max="13573" width="10.7109375" style="208" customWidth="1"/>
    <col min="13574" max="13574" width="4.7109375" style="208" customWidth="1"/>
    <col min="13575" max="13575" width="36.7109375" style="208" customWidth="1"/>
    <col min="13576" max="13825" width="11.42578125" style="208"/>
    <col min="13826" max="13826" width="36.7109375" style="208" customWidth="1"/>
    <col min="13827" max="13827" width="12.7109375" style="208" customWidth="1"/>
    <col min="13828" max="13828" width="12.42578125" style="208" customWidth="1"/>
    <col min="13829" max="13829" width="10.7109375" style="208" customWidth="1"/>
    <col min="13830" max="13830" width="4.7109375" style="208" customWidth="1"/>
    <col min="13831" max="13831" width="36.7109375" style="208" customWidth="1"/>
    <col min="13832" max="14081" width="11.42578125" style="208"/>
    <col min="14082" max="14082" width="36.7109375" style="208" customWidth="1"/>
    <col min="14083" max="14083" width="12.7109375" style="208" customWidth="1"/>
    <col min="14084" max="14084" width="12.42578125" style="208" customWidth="1"/>
    <col min="14085" max="14085" width="10.7109375" style="208" customWidth="1"/>
    <col min="14086" max="14086" width="4.7109375" style="208" customWidth="1"/>
    <col min="14087" max="14087" width="36.7109375" style="208" customWidth="1"/>
    <col min="14088" max="14337" width="11.42578125" style="208"/>
    <col min="14338" max="14338" width="36.7109375" style="208" customWidth="1"/>
    <col min="14339" max="14339" width="12.7109375" style="208" customWidth="1"/>
    <col min="14340" max="14340" width="12.42578125" style="208" customWidth="1"/>
    <col min="14341" max="14341" width="10.7109375" style="208" customWidth="1"/>
    <col min="14342" max="14342" width="4.7109375" style="208" customWidth="1"/>
    <col min="14343" max="14343" width="36.7109375" style="208" customWidth="1"/>
    <col min="14344" max="14593" width="11.42578125" style="208"/>
    <col min="14594" max="14594" width="36.7109375" style="208" customWidth="1"/>
    <col min="14595" max="14595" width="12.7109375" style="208" customWidth="1"/>
    <col min="14596" max="14596" width="12.42578125" style="208" customWidth="1"/>
    <col min="14597" max="14597" width="10.7109375" style="208" customWidth="1"/>
    <col min="14598" max="14598" width="4.7109375" style="208" customWidth="1"/>
    <col min="14599" max="14599" width="36.7109375" style="208" customWidth="1"/>
    <col min="14600" max="14849" width="11.42578125" style="208"/>
    <col min="14850" max="14850" width="36.7109375" style="208" customWidth="1"/>
    <col min="14851" max="14851" width="12.7109375" style="208" customWidth="1"/>
    <col min="14852" max="14852" width="12.42578125" style="208" customWidth="1"/>
    <col min="14853" max="14853" width="10.7109375" style="208" customWidth="1"/>
    <col min="14854" max="14854" width="4.7109375" style="208" customWidth="1"/>
    <col min="14855" max="14855" width="36.7109375" style="208" customWidth="1"/>
    <col min="14856" max="15105" width="11.42578125" style="208"/>
    <col min="15106" max="15106" width="36.7109375" style="208" customWidth="1"/>
    <col min="15107" max="15107" width="12.7109375" style="208" customWidth="1"/>
    <col min="15108" max="15108" width="12.42578125" style="208" customWidth="1"/>
    <col min="15109" max="15109" width="10.7109375" style="208" customWidth="1"/>
    <col min="15110" max="15110" width="4.7109375" style="208" customWidth="1"/>
    <col min="15111" max="15111" width="36.7109375" style="208" customWidth="1"/>
    <col min="15112" max="15361" width="11.42578125" style="208"/>
    <col min="15362" max="15362" width="36.7109375" style="208" customWidth="1"/>
    <col min="15363" max="15363" width="12.7109375" style="208" customWidth="1"/>
    <col min="15364" max="15364" width="12.42578125" style="208" customWidth="1"/>
    <col min="15365" max="15365" width="10.7109375" style="208" customWidth="1"/>
    <col min="15366" max="15366" width="4.7109375" style="208" customWidth="1"/>
    <col min="15367" max="15367" width="36.7109375" style="208" customWidth="1"/>
    <col min="15368" max="15617" width="11.42578125" style="208"/>
    <col min="15618" max="15618" width="36.7109375" style="208" customWidth="1"/>
    <col min="15619" max="15619" width="12.7109375" style="208" customWidth="1"/>
    <col min="15620" max="15620" width="12.42578125" style="208" customWidth="1"/>
    <col min="15621" max="15621" width="10.7109375" style="208" customWidth="1"/>
    <col min="15622" max="15622" width="4.7109375" style="208" customWidth="1"/>
    <col min="15623" max="15623" width="36.7109375" style="208" customWidth="1"/>
    <col min="15624" max="15873" width="11.42578125" style="208"/>
    <col min="15874" max="15874" width="36.7109375" style="208" customWidth="1"/>
    <col min="15875" max="15875" width="12.7109375" style="208" customWidth="1"/>
    <col min="15876" max="15876" width="12.42578125" style="208" customWidth="1"/>
    <col min="15877" max="15877" width="10.7109375" style="208" customWidth="1"/>
    <col min="15878" max="15878" width="4.7109375" style="208" customWidth="1"/>
    <col min="15879" max="15879" width="36.7109375" style="208" customWidth="1"/>
    <col min="15880" max="16129" width="11.42578125" style="208"/>
    <col min="16130" max="16130" width="36.7109375" style="208" customWidth="1"/>
    <col min="16131" max="16131" width="12.7109375" style="208" customWidth="1"/>
    <col min="16132" max="16132" width="12.42578125" style="208" customWidth="1"/>
    <col min="16133" max="16133" width="10.7109375" style="208" customWidth="1"/>
    <col min="16134" max="16134" width="4.7109375" style="208" customWidth="1"/>
    <col min="16135" max="16135" width="36.7109375" style="208" customWidth="1"/>
    <col min="16136" max="16384" width="11.42578125" style="208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7" t="s">
        <v>234</v>
      </c>
      <c r="C5" s="387"/>
      <c r="D5" s="387"/>
    </row>
    <row r="6" spans="2:5" ht="15" customHeight="1" x14ac:dyDescent="0.25">
      <c r="B6" s="194"/>
      <c r="C6" s="396" t="str">
        <f>actualizaciones!$A$2</f>
        <v xml:space="preserve">I semestre 2014 </v>
      </c>
      <c r="D6" s="396" t="str">
        <f>actualizaciones!$A$2</f>
        <v xml:space="preserve">I semestre 2014 </v>
      </c>
    </row>
    <row r="7" spans="2:5" ht="15" customHeight="1" x14ac:dyDescent="0.25">
      <c r="B7" s="194" t="s">
        <v>205</v>
      </c>
      <c r="C7" s="42" t="s">
        <v>138</v>
      </c>
      <c r="D7" s="43" t="s">
        <v>235</v>
      </c>
    </row>
    <row r="8" spans="2:5" ht="15" customHeight="1" x14ac:dyDescent="0.25">
      <c r="B8" s="209" t="str">
        <f>'Nacionalidades '!B7</f>
        <v>Reino Unido</v>
      </c>
      <c r="C8" s="210">
        <v>0.32364424393637908</v>
      </c>
      <c r="D8" s="210">
        <f>'Nacionalidades '!D7/'Nacionalidades '!$D$29</f>
        <v>0.44709743864555512</v>
      </c>
      <c r="E8" s="211"/>
    </row>
    <row r="9" spans="2:5" ht="15" customHeight="1" x14ac:dyDescent="0.25">
      <c r="B9" s="209" t="str">
        <f>'Nacionalidades '!B8</f>
        <v>Países Nórdicos</v>
      </c>
      <c r="C9" s="210">
        <v>0.11803730572703623</v>
      </c>
      <c r="D9" s="210">
        <f>'Nacionalidades '!D8/'Nacionalidades '!$D$29</f>
        <v>0.15426738899262324</v>
      </c>
      <c r="E9" s="211"/>
    </row>
    <row r="10" spans="2:5" ht="15" customHeight="1" x14ac:dyDescent="0.25">
      <c r="B10" s="209" t="str">
        <f>'Nacionalidades '!B9</f>
        <v>Suecia</v>
      </c>
      <c r="C10" s="210">
        <v>4.2475864566811128E-2</v>
      </c>
      <c r="D10" s="210">
        <f>'Nacionalidades '!D9/'Nacionalidades '!$D$29</f>
        <v>5.4892865216990848E-2</v>
      </c>
      <c r="E10" s="211"/>
    </row>
    <row r="11" spans="2:5" ht="15" customHeight="1" x14ac:dyDescent="0.25">
      <c r="B11" s="209" t="str">
        <f>'Nacionalidades '!B10</f>
        <v>Noruega</v>
      </c>
      <c r="C11" s="210">
        <v>2.8831181493059011E-2</v>
      </c>
      <c r="D11" s="210">
        <f>'Nacionalidades '!D10/'Nacionalidades '!$D$29</f>
        <v>4.3729747381289305E-2</v>
      </c>
    </row>
    <row r="12" spans="2:5" ht="15" customHeight="1" x14ac:dyDescent="0.25">
      <c r="B12" s="209" t="str">
        <f>'Nacionalidades '!B11</f>
        <v>Finlandia</v>
      </c>
      <c r="C12" s="210">
        <v>2.5070715217802065E-2</v>
      </c>
      <c r="D12" s="210">
        <f>'Nacionalidades '!D11/'Nacionalidades '!$D$29</f>
        <v>2.8358271441609659E-2</v>
      </c>
    </row>
    <row r="13" spans="2:5" ht="15" customHeight="1" x14ac:dyDescent="0.25">
      <c r="B13" s="209" t="str">
        <f>'Nacionalidades '!B12</f>
        <v>Dinamarca</v>
      </c>
      <c r="C13" s="210">
        <v>2.1659544449364035E-2</v>
      </c>
      <c r="D13" s="210">
        <f>'Nacionalidades '!D12/'Nacionalidades '!$D$29</f>
        <v>2.7286504952733423E-2</v>
      </c>
    </row>
    <row r="14" spans="2:5" ht="15" customHeight="1" x14ac:dyDescent="0.25">
      <c r="B14" s="209" t="str">
        <f>'Nacionalidades '!B13</f>
        <v>España</v>
      </c>
      <c r="C14" s="210">
        <v>0.2064167236403763</v>
      </c>
      <c r="D14" s="210">
        <f>'Nacionalidades '!D13/'Nacionalidades '!$D$29</f>
        <v>0.10260154568823318</v>
      </c>
      <c r="E14" s="211"/>
    </row>
    <row r="15" spans="2:5" ht="15" customHeight="1" x14ac:dyDescent="0.25">
      <c r="B15" s="209" t="str">
        <f>'Nacionalidades '!B14</f>
        <v>Alemania</v>
      </c>
      <c r="C15" s="210">
        <v>0.11996104972364562</v>
      </c>
      <c r="D15" s="210">
        <f>'Nacionalidades '!D14/'Nacionalidades '!$D$29</f>
        <v>5.5380184042401762E-2</v>
      </c>
      <c r="E15" s="211"/>
    </row>
    <row r="16" spans="2:5" ht="15" customHeight="1" x14ac:dyDescent="0.25">
      <c r="B16" s="209" t="str">
        <f>'Nacionalidades '!B15</f>
        <v>Holanda</v>
      </c>
      <c r="C16" s="210">
        <v>2.717333719022182E-2</v>
      </c>
      <c r="D16" s="210">
        <f>'Nacionalidades '!D15/'Nacionalidades '!$D$29</f>
        <v>3.6341257148598746E-2</v>
      </c>
      <c r="E16" s="211"/>
    </row>
    <row r="17" spans="2:11" ht="15" customHeight="1" x14ac:dyDescent="0.25">
      <c r="B17" s="209" t="str">
        <f>'Nacionalidades '!B16</f>
        <v>Bélgica</v>
      </c>
      <c r="C17" s="210">
        <v>2.7777654676067697E-2</v>
      </c>
      <c r="D17" s="210">
        <f>'Nacionalidades '!D16/'Nacionalidades '!$D$29</f>
        <v>3.4899396294032436E-2</v>
      </c>
      <c r="E17" s="211"/>
    </row>
    <row r="18" spans="2:11" ht="15" customHeight="1" x14ac:dyDescent="0.25">
      <c r="B18" s="209" t="str">
        <f>'Nacionalidades '!B17</f>
        <v>Italia</v>
      </c>
      <c r="C18" s="210">
        <v>2.0977874325329889E-2</v>
      </c>
      <c r="D18" s="210">
        <f>'Nacionalidades '!D17/'Nacionalidades '!$D$29</f>
        <v>2.8669753577439314E-2</v>
      </c>
      <c r="E18" s="211"/>
    </row>
    <row r="19" spans="2:11" ht="15" customHeight="1" x14ac:dyDescent="0.25">
      <c r="B19" s="209" t="str">
        <f>'Nacionalidades '!B18</f>
        <v>Irlanda</v>
      </c>
      <c r="C19" s="210">
        <v>1.5648196978493147E-2</v>
      </c>
      <c r="D19" s="210">
        <f>'Nacionalidades '!D18/'Nacionalidades '!$D$29</f>
        <v>2.9669510755344179E-2</v>
      </c>
      <c r="E19" s="211"/>
    </row>
    <row r="20" spans="2:11" ht="15" customHeight="1" x14ac:dyDescent="0.25">
      <c r="B20" s="209" t="str">
        <f>'Nacionalidades '!B19</f>
        <v>Rusia</v>
      </c>
      <c r="C20" s="210">
        <v>3.3110152171171719E-2</v>
      </c>
      <c r="D20" s="210">
        <f>'Nacionalidades '!D19/'Nacionalidades '!$D$29</f>
        <v>2.7187701479540145E-2</v>
      </c>
      <c r="E20" s="211"/>
    </row>
    <row r="21" spans="2:11" ht="15" customHeight="1" x14ac:dyDescent="0.25">
      <c r="B21" s="209" t="str">
        <f>'Nacionalidades '!B20</f>
        <v>Francia</v>
      </c>
      <c r="C21" s="210">
        <v>3.4550442179104392E-2</v>
      </c>
      <c r="D21" s="210">
        <f>'Nacionalidades '!D20/'Nacionalidades '!$D$29</f>
        <v>2.4288908054157701E-2</v>
      </c>
    </row>
    <row r="22" spans="2:11" ht="15" customHeight="1" x14ac:dyDescent="0.25">
      <c r="B22" s="209" t="str">
        <f>'Nacionalidades '!B21</f>
        <v>Países del Este</v>
      </c>
      <c r="C22" s="210">
        <v>1.9587944107884368E-2</v>
      </c>
      <c r="D22" s="210">
        <f>'Nacionalidades '!D21/'Nacionalidades '!$D$29</f>
        <v>1.5425064264123454E-2</v>
      </c>
    </row>
    <row r="23" spans="2:11" ht="15" customHeight="1" x14ac:dyDescent="0.25">
      <c r="B23" s="209" t="str">
        <f>'Nacionalidades '!B22</f>
        <v>Suiza</v>
      </c>
      <c r="C23" s="210">
        <v>9.7001014044741252E-3</v>
      </c>
      <c r="D23" s="210">
        <f>'Nacionalidades '!D22/'Nacionalidades '!$D$29</f>
        <v>7.3985380435237676E-3</v>
      </c>
    </row>
    <row r="24" spans="2:11" ht="15" customHeight="1" x14ac:dyDescent="0.25">
      <c r="B24" s="209" t="str">
        <f>'Nacionalidades '!B23</f>
        <v>Austria</v>
      </c>
      <c r="C24" s="210">
        <v>7.0652771661860996E-3</v>
      </c>
      <c r="D24" s="210">
        <f>'Nacionalidades '!D23/'Nacionalidades '!$D$29</f>
        <v>5.9181605807634664E-3</v>
      </c>
    </row>
    <row r="25" spans="2:11" ht="15" customHeight="1" x14ac:dyDescent="0.25">
      <c r="B25" s="209" t="str">
        <f>'Nacionalidades '!B24</f>
        <v>Resto de Europa</v>
      </c>
      <c r="C25" s="210">
        <v>2.1228867521117873E-2</v>
      </c>
      <c r="D25" s="210">
        <f>'Nacionalidades '!D24/'Nacionalidades '!$D$29</f>
        <v>1.3618132949283674E-2</v>
      </c>
    </row>
    <row r="26" spans="2:11" ht="15" customHeight="1" x14ac:dyDescent="0.25">
      <c r="B26" s="209" t="str">
        <f>'Nacionalidades '!B25</f>
        <v>Usa</v>
      </c>
      <c r="C26" s="210">
        <v>2.7927525412557476E-3</v>
      </c>
      <c r="D26" s="210">
        <f>'Nacionalidades '!D25/'Nacionalidades '!$D$29</f>
        <v>1.6997546659521558E-3</v>
      </c>
    </row>
    <row r="27" spans="2:11" ht="15" customHeight="1" x14ac:dyDescent="0.25">
      <c r="B27" s="209" t="str">
        <f>'Nacionalidades '!B26</f>
        <v>Resto de América</v>
      </c>
      <c r="C27" s="210">
        <v>2.6279753067817717E-3</v>
      </c>
      <c r="D27" s="210">
        <f>'Nacionalidades '!D26/'Nacionalidades '!$D$29</f>
        <v>1.5992765576200085E-3</v>
      </c>
    </row>
    <row r="28" spans="2:11" ht="15" customHeight="1" x14ac:dyDescent="0.25">
      <c r="B28" s="209" t="str">
        <f>'Nacionalidades '!B27</f>
        <v>Resto del Mundo</v>
      </c>
      <c r="C28" s="210">
        <v>9.7001014044741252E-3</v>
      </c>
      <c r="D28" s="210">
        <f>'Nacionalidades '!D27/'Nacionalidades '!$D$29</f>
        <v>1.3937988260807676E-2</v>
      </c>
    </row>
    <row r="29" spans="2:11" ht="15" customHeight="1" x14ac:dyDescent="0.25">
      <c r="B29" s="212" t="s">
        <v>228</v>
      </c>
      <c r="C29" s="213">
        <v>0.79358327635962367</v>
      </c>
      <c r="D29" s="213">
        <f>'Nacionalidades '!D28/'Nacionalidades '!$D$29</f>
        <v>0.89739845431176679</v>
      </c>
    </row>
    <row r="30" spans="2:11" ht="15" customHeight="1" x14ac:dyDescent="0.25">
      <c r="B30" s="214" t="s">
        <v>83</v>
      </c>
      <c r="C30" s="215">
        <f>'Nacionalidades '!C29/'Nacionalidades '!$C$29</f>
        <v>1</v>
      </c>
      <c r="D30" s="215">
        <f>'Nacionalidades '!D29/'Nacionalidades '!$D$29</f>
        <v>1</v>
      </c>
    </row>
    <row r="31" spans="2:11" ht="22.5" customHeight="1" x14ac:dyDescent="0.25">
      <c r="B31" s="395" t="s">
        <v>233</v>
      </c>
      <c r="C31" s="395"/>
      <c r="D31" s="395"/>
      <c r="E31" s="216"/>
      <c r="F31" s="216"/>
      <c r="G31" s="216"/>
      <c r="H31" s="216"/>
      <c r="I31" s="216"/>
      <c r="J31" s="216"/>
      <c r="K31" s="216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P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 x14ac:dyDescent="0.25"/>
    <row r="2" spans="13:16" ht="15" customHeight="1" x14ac:dyDescent="0.25"/>
    <row r="3" spans="13:16" ht="15" customHeight="1" x14ac:dyDescent="0.25"/>
    <row r="4" spans="13:16" ht="15" customHeight="1" x14ac:dyDescent="0.25"/>
    <row r="9" spans="13:16" x14ac:dyDescent="0.25">
      <c r="M9" t="s">
        <v>205</v>
      </c>
      <c r="N9" t="s">
        <v>236</v>
      </c>
      <c r="O9" t="s">
        <v>188</v>
      </c>
      <c r="P9" t="s">
        <v>230</v>
      </c>
    </row>
    <row r="10" spans="13:16" x14ac:dyDescent="0.25">
      <c r="M10" s="196" t="s">
        <v>212</v>
      </c>
      <c r="N10" s="197">
        <v>614930</v>
      </c>
      <c r="O10" s="217">
        <v>1.8426509264595797E-2</v>
      </c>
      <c r="P10" s="198">
        <v>0.43298434812242953</v>
      </c>
    </row>
    <row r="11" spans="13:16" x14ac:dyDescent="0.25">
      <c r="M11" s="196" t="s">
        <v>231</v>
      </c>
      <c r="N11" s="197">
        <v>218395</v>
      </c>
      <c r="O11" s="217">
        <v>6.8390284470317739E-2</v>
      </c>
      <c r="P11" s="198">
        <v>0.15377622934024684</v>
      </c>
    </row>
    <row r="12" spans="13:16" x14ac:dyDescent="0.25">
      <c r="M12" s="196" t="s">
        <v>216</v>
      </c>
      <c r="N12" s="197">
        <v>77861</v>
      </c>
      <c r="O12" s="217">
        <v>3.2707739240002649E-2</v>
      </c>
      <c r="P12" s="198">
        <v>5.4823466620851941E-2</v>
      </c>
    </row>
    <row r="13" spans="13:16" x14ac:dyDescent="0.25">
      <c r="M13" s="196" t="s">
        <v>217</v>
      </c>
      <c r="N13" s="197">
        <v>61240</v>
      </c>
      <c r="O13" s="217">
        <v>0.16552157280703425</v>
      </c>
      <c r="P13" s="198">
        <v>4.3120292519502355E-2</v>
      </c>
    </row>
    <row r="14" spans="13:16" x14ac:dyDescent="0.25">
      <c r="M14" s="196" t="s">
        <v>219</v>
      </c>
      <c r="N14" s="197">
        <v>40961</v>
      </c>
      <c r="O14" s="217">
        <v>3.6541235417668343E-2</v>
      </c>
      <c r="P14" s="198">
        <v>2.8841448430622731E-2</v>
      </c>
    </row>
    <row r="15" spans="13:16" x14ac:dyDescent="0.25">
      <c r="M15" s="196" t="s">
        <v>218</v>
      </c>
      <c r="N15" s="197">
        <v>38333</v>
      </c>
      <c r="O15" s="217">
        <v>3.7148268398268396E-2</v>
      </c>
      <c r="P15" s="198">
        <v>2.6991021769269822E-2</v>
      </c>
    </row>
    <row r="16" spans="13:16" x14ac:dyDescent="0.25">
      <c r="M16" s="196" t="s">
        <v>206</v>
      </c>
      <c r="N16" s="197">
        <v>163660</v>
      </c>
      <c r="O16" s="217">
        <v>-1.5211687967843647E-2</v>
      </c>
      <c r="P16" s="198">
        <v>0.11523623569140685</v>
      </c>
    </row>
    <row r="17" spans="11:16" x14ac:dyDescent="0.25">
      <c r="M17" s="196" t="s">
        <v>210</v>
      </c>
      <c r="N17" s="197">
        <v>75510</v>
      </c>
      <c r="O17" s="217">
        <v>-4.7841218601835975E-2</v>
      </c>
      <c r="P17" s="198">
        <v>5.3168081125859287E-2</v>
      </c>
    </row>
    <row r="18" spans="11:16" x14ac:dyDescent="0.25">
      <c r="M18" s="196" t="s">
        <v>208</v>
      </c>
      <c r="N18" s="197">
        <v>59944</v>
      </c>
      <c r="O18" s="217">
        <v>-9.3570434887800161E-2</v>
      </c>
      <c r="P18" s="198">
        <v>4.2207753344040651E-2</v>
      </c>
    </row>
    <row r="19" spans="11:16" x14ac:dyDescent="0.25">
      <c r="M19" s="196" t="s">
        <v>209</v>
      </c>
      <c r="N19" s="197">
        <v>52394</v>
      </c>
      <c r="O19" s="217">
        <v>-2.4629074594634846E-2</v>
      </c>
      <c r="P19" s="198">
        <v>3.6891649351188868E-2</v>
      </c>
    </row>
    <row r="20" spans="11:16" x14ac:dyDescent="0.25">
      <c r="M20" s="196" t="s">
        <v>222</v>
      </c>
      <c r="N20" s="197">
        <v>44167</v>
      </c>
      <c r="O20" s="217">
        <v>0.36727238956134106</v>
      </c>
      <c r="P20" s="198">
        <v>3.1098856298315818E-2</v>
      </c>
    </row>
    <row r="21" spans="11:16" x14ac:dyDescent="0.25">
      <c r="M21" s="196" t="s">
        <v>213</v>
      </c>
      <c r="N21" s="197">
        <v>38008</v>
      </c>
      <c r="O21" s="217">
        <v>2.5995410986637872E-2</v>
      </c>
      <c r="P21" s="198">
        <v>2.6762182855670242E-2</v>
      </c>
    </row>
    <row r="22" spans="11:16" x14ac:dyDescent="0.25">
      <c r="M22" s="196" t="s">
        <v>214</v>
      </c>
      <c r="N22" s="197">
        <v>36941</v>
      </c>
      <c r="O22" s="217">
        <v>1.028305756871325E-2</v>
      </c>
      <c r="P22" s="198">
        <v>2.6010887099329468E-2</v>
      </c>
    </row>
    <row r="23" spans="11:16" x14ac:dyDescent="0.25">
      <c r="M23" s="196" t="s">
        <v>211</v>
      </c>
      <c r="N23" s="197">
        <v>30060</v>
      </c>
      <c r="O23" s="217">
        <v>-9.3240022925401955E-2</v>
      </c>
      <c r="P23" s="198">
        <v>2.1165839208625747E-2</v>
      </c>
    </row>
    <row r="24" spans="11:16" ht="30" customHeight="1" x14ac:dyDescent="0.25">
      <c r="K24" s="76" t="s">
        <v>100</v>
      </c>
      <c r="M24" s="196" t="s">
        <v>223</v>
      </c>
      <c r="N24" s="197">
        <v>19951</v>
      </c>
      <c r="O24" s="217">
        <v>3.0101197852127219E-2</v>
      </c>
      <c r="P24" s="198">
        <v>1.4047892816077589E-2</v>
      </c>
    </row>
    <row r="25" spans="11:16" x14ac:dyDescent="0.25">
      <c r="M25" s="196" t="s">
        <v>220</v>
      </c>
      <c r="N25" s="197">
        <v>10965</v>
      </c>
      <c r="O25" s="217">
        <v>-5.8798283261802572E-2</v>
      </c>
      <c r="P25" s="198">
        <v>7.7206728849827455E-3</v>
      </c>
    </row>
    <row r="26" spans="11:16" x14ac:dyDescent="0.25">
      <c r="M26" s="196" t="s">
        <v>221</v>
      </c>
      <c r="N26" s="197">
        <v>9569</v>
      </c>
      <c r="O26" s="217">
        <v>1.4525021204410517E-2</v>
      </c>
      <c r="P26" s="198">
        <v>6.7377217361057817E-3</v>
      </c>
    </row>
    <row r="27" spans="11:16" x14ac:dyDescent="0.25">
      <c r="M27" s="196" t="s">
        <v>224</v>
      </c>
      <c r="N27" s="197">
        <v>22981</v>
      </c>
      <c r="O27" s="217">
        <v>-9.1121218113506028E-2</v>
      </c>
      <c r="P27" s="198">
        <v>1.6181375610559823E-2</v>
      </c>
    </row>
    <row r="28" spans="11:16" x14ac:dyDescent="0.25">
      <c r="M28" s="196" t="s">
        <v>225</v>
      </c>
      <c r="N28" s="197">
        <v>1992</v>
      </c>
      <c r="O28" s="217">
        <v>-0.14469729497638473</v>
      </c>
      <c r="P28" s="198">
        <v>1.402606510431886E-3</v>
      </c>
    </row>
    <row r="29" spans="11:16" x14ac:dyDescent="0.25">
      <c r="M29" s="196" t="s">
        <v>226</v>
      </c>
      <c r="N29" s="197">
        <v>2599</v>
      </c>
      <c r="O29" s="217">
        <v>-0.12225599459642013</v>
      </c>
      <c r="P29" s="198">
        <v>1.8300071890624858E-3</v>
      </c>
    </row>
    <row r="30" spans="11:16" x14ac:dyDescent="0.25">
      <c r="M30" s="196" t="s">
        <v>227</v>
      </c>
      <c r="N30" s="197">
        <v>18147</v>
      </c>
      <c r="O30" s="217">
        <v>-2.6187281996243629E-2</v>
      </c>
      <c r="P30" s="198">
        <v>1.2777660815666383E-2</v>
      </c>
    </row>
    <row r="31" spans="11:16" x14ac:dyDescent="0.25">
      <c r="M31" s="196" t="s">
        <v>228</v>
      </c>
      <c r="N31" s="218">
        <v>805283</v>
      </c>
      <c r="O31" s="217">
        <v>8.5199378819757546E-3</v>
      </c>
      <c r="P31" s="219">
        <v>0.56701565187757053</v>
      </c>
    </row>
    <row r="32" spans="11:16" x14ac:dyDescent="0.25">
      <c r="M32" s="220" t="s">
        <v>83</v>
      </c>
      <c r="N32" s="221">
        <v>1420213</v>
      </c>
      <c r="O32" s="222">
        <v>1.2785569827509977E-2</v>
      </c>
      <c r="P32" s="222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33.85546875" style="14" customWidth="1"/>
    <col min="3" max="3" width="12.140625" style="14" customWidth="1"/>
    <col min="4" max="4" width="10.7109375" style="14" customWidth="1"/>
    <col min="5" max="5" width="12.140625" style="14" customWidth="1"/>
    <col min="6" max="7" width="10.7109375" style="14" customWidth="1"/>
    <col min="8" max="14" width="11.42578125" style="14"/>
    <col min="15" max="15" width="13.28515625" style="14" customWidth="1"/>
    <col min="16" max="257" width="11.42578125" style="14"/>
    <col min="258" max="258" width="36.7109375" style="14" customWidth="1"/>
    <col min="259" max="259" width="12.7109375" style="14" customWidth="1"/>
    <col min="260" max="260" width="10.7109375" style="14" customWidth="1"/>
    <col min="261" max="261" width="12.7109375" style="14" customWidth="1"/>
    <col min="262" max="263" width="10.7109375" style="14" customWidth="1"/>
    <col min="264" max="270" width="11.42578125" style="14"/>
    <col min="271" max="271" width="13.28515625" style="14" customWidth="1"/>
    <col min="272" max="513" width="11.42578125" style="14"/>
    <col min="514" max="514" width="36.7109375" style="14" customWidth="1"/>
    <col min="515" max="515" width="12.7109375" style="14" customWidth="1"/>
    <col min="516" max="516" width="10.7109375" style="14" customWidth="1"/>
    <col min="517" max="517" width="12.7109375" style="14" customWidth="1"/>
    <col min="518" max="519" width="10.7109375" style="14" customWidth="1"/>
    <col min="520" max="526" width="11.42578125" style="14"/>
    <col min="527" max="527" width="13.28515625" style="14" customWidth="1"/>
    <col min="528" max="769" width="11.42578125" style="14"/>
    <col min="770" max="770" width="36.7109375" style="14" customWidth="1"/>
    <col min="771" max="771" width="12.7109375" style="14" customWidth="1"/>
    <col min="772" max="772" width="10.7109375" style="14" customWidth="1"/>
    <col min="773" max="773" width="12.7109375" style="14" customWidth="1"/>
    <col min="774" max="775" width="10.7109375" style="14" customWidth="1"/>
    <col min="776" max="782" width="11.42578125" style="14"/>
    <col min="783" max="783" width="13.28515625" style="14" customWidth="1"/>
    <col min="784" max="1025" width="11.42578125" style="14"/>
    <col min="1026" max="1026" width="36.7109375" style="14" customWidth="1"/>
    <col min="1027" max="1027" width="12.7109375" style="14" customWidth="1"/>
    <col min="1028" max="1028" width="10.7109375" style="14" customWidth="1"/>
    <col min="1029" max="1029" width="12.7109375" style="14" customWidth="1"/>
    <col min="1030" max="1031" width="10.7109375" style="14" customWidth="1"/>
    <col min="1032" max="1038" width="11.42578125" style="14"/>
    <col min="1039" max="1039" width="13.28515625" style="14" customWidth="1"/>
    <col min="1040" max="1281" width="11.42578125" style="14"/>
    <col min="1282" max="1282" width="36.7109375" style="14" customWidth="1"/>
    <col min="1283" max="1283" width="12.7109375" style="14" customWidth="1"/>
    <col min="1284" max="1284" width="10.7109375" style="14" customWidth="1"/>
    <col min="1285" max="1285" width="12.7109375" style="14" customWidth="1"/>
    <col min="1286" max="1287" width="10.7109375" style="14" customWidth="1"/>
    <col min="1288" max="1294" width="11.42578125" style="14"/>
    <col min="1295" max="1295" width="13.28515625" style="14" customWidth="1"/>
    <col min="1296" max="1537" width="11.42578125" style="14"/>
    <col min="1538" max="1538" width="36.7109375" style="14" customWidth="1"/>
    <col min="1539" max="1539" width="12.7109375" style="14" customWidth="1"/>
    <col min="1540" max="1540" width="10.7109375" style="14" customWidth="1"/>
    <col min="1541" max="1541" width="12.7109375" style="14" customWidth="1"/>
    <col min="1542" max="1543" width="10.7109375" style="14" customWidth="1"/>
    <col min="1544" max="1550" width="11.42578125" style="14"/>
    <col min="1551" max="1551" width="13.28515625" style="14" customWidth="1"/>
    <col min="1552" max="1793" width="11.42578125" style="14"/>
    <col min="1794" max="1794" width="36.7109375" style="14" customWidth="1"/>
    <col min="1795" max="1795" width="12.7109375" style="14" customWidth="1"/>
    <col min="1796" max="1796" width="10.7109375" style="14" customWidth="1"/>
    <col min="1797" max="1797" width="12.7109375" style="14" customWidth="1"/>
    <col min="1798" max="1799" width="10.7109375" style="14" customWidth="1"/>
    <col min="1800" max="1806" width="11.42578125" style="14"/>
    <col min="1807" max="1807" width="13.28515625" style="14" customWidth="1"/>
    <col min="1808" max="2049" width="11.42578125" style="14"/>
    <col min="2050" max="2050" width="36.7109375" style="14" customWidth="1"/>
    <col min="2051" max="2051" width="12.7109375" style="14" customWidth="1"/>
    <col min="2052" max="2052" width="10.7109375" style="14" customWidth="1"/>
    <col min="2053" max="2053" width="12.7109375" style="14" customWidth="1"/>
    <col min="2054" max="2055" width="10.7109375" style="14" customWidth="1"/>
    <col min="2056" max="2062" width="11.42578125" style="14"/>
    <col min="2063" max="2063" width="13.28515625" style="14" customWidth="1"/>
    <col min="2064" max="2305" width="11.42578125" style="14"/>
    <col min="2306" max="2306" width="36.7109375" style="14" customWidth="1"/>
    <col min="2307" max="2307" width="12.7109375" style="14" customWidth="1"/>
    <col min="2308" max="2308" width="10.7109375" style="14" customWidth="1"/>
    <col min="2309" max="2309" width="12.7109375" style="14" customWidth="1"/>
    <col min="2310" max="2311" width="10.7109375" style="14" customWidth="1"/>
    <col min="2312" max="2318" width="11.42578125" style="14"/>
    <col min="2319" max="2319" width="13.28515625" style="14" customWidth="1"/>
    <col min="2320" max="2561" width="11.42578125" style="14"/>
    <col min="2562" max="2562" width="36.7109375" style="14" customWidth="1"/>
    <col min="2563" max="2563" width="12.7109375" style="14" customWidth="1"/>
    <col min="2564" max="2564" width="10.7109375" style="14" customWidth="1"/>
    <col min="2565" max="2565" width="12.7109375" style="14" customWidth="1"/>
    <col min="2566" max="2567" width="10.7109375" style="14" customWidth="1"/>
    <col min="2568" max="2574" width="11.42578125" style="14"/>
    <col min="2575" max="2575" width="13.28515625" style="14" customWidth="1"/>
    <col min="2576" max="2817" width="11.42578125" style="14"/>
    <col min="2818" max="2818" width="36.7109375" style="14" customWidth="1"/>
    <col min="2819" max="2819" width="12.7109375" style="14" customWidth="1"/>
    <col min="2820" max="2820" width="10.7109375" style="14" customWidth="1"/>
    <col min="2821" max="2821" width="12.7109375" style="14" customWidth="1"/>
    <col min="2822" max="2823" width="10.7109375" style="14" customWidth="1"/>
    <col min="2824" max="2830" width="11.42578125" style="14"/>
    <col min="2831" max="2831" width="13.28515625" style="14" customWidth="1"/>
    <col min="2832" max="3073" width="11.42578125" style="14"/>
    <col min="3074" max="3074" width="36.7109375" style="14" customWidth="1"/>
    <col min="3075" max="3075" width="12.7109375" style="14" customWidth="1"/>
    <col min="3076" max="3076" width="10.7109375" style="14" customWidth="1"/>
    <col min="3077" max="3077" width="12.7109375" style="14" customWidth="1"/>
    <col min="3078" max="3079" width="10.7109375" style="14" customWidth="1"/>
    <col min="3080" max="3086" width="11.42578125" style="14"/>
    <col min="3087" max="3087" width="13.28515625" style="14" customWidth="1"/>
    <col min="3088" max="3329" width="11.42578125" style="14"/>
    <col min="3330" max="3330" width="36.7109375" style="14" customWidth="1"/>
    <col min="3331" max="3331" width="12.7109375" style="14" customWidth="1"/>
    <col min="3332" max="3332" width="10.7109375" style="14" customWidth="1"/>
    <col min="3333" max="3333" width="12.7109375" style="14" customWidth="1"/>
    <col min="3334" max="3335" width="10.7109375" style="14" customWidth="1"/>
    <col min="3336" max="3342" width="11.42578125" style="14"/>
    <col min="3343" max="3343" width="13.28515625" style="14" customWidth="1"/>
    <col min="3344" max="3585" width="11.42578125" style="14"/>
    <col min="3586" max="3586" width="36.7109375" style="14" customWidth="1"/>
    <col min="3587" max="3587" width="12.7109375" style="14" customWidth="1"/>
    <col min="3588" max="3588" width="10.7109375" style="14" customWidth="1"/>
    <col min="3589" max="3589" width="12.7109375" style="14" customWidth="1"/>
    <col min="3590" max="3591" width="10.7109375" style="14" customWidth="1"/>
    <col min="3592" max="3598" width="11.42578125" style="14"/>
    <col min="3599" max="3599" width="13.28515625" style="14" customWidth="1"/>
    <col min="3600" max="3841" width="11.42578125" style="14"/>
    <col min="3842" max="3842" width="36.7109375" style="14" customWidth="1"/>
    <col min="3843" max="3843" width="12.7109375" style="14" customWidth="1"/>
    <col min="3844" max="3844" width="10.7109375" style="14" customWidth="1"/>
    <col min="3845" max="3845" width="12.7109375" style="14" customWidth="1"/>
    <col min="3846" max="3847" width="10.7109375" style="14" customWidth="1"/>
    <col min="3848" max="3854" width="11.42578125" style="14"/>
    <col min="3855" max="3855" width="13.28515625" style="14" customWidth="1"/>
    <col min="3856" max="4097" width="11.42578125" style="14"/>
    <col min="4098" max="4098" width="36.7109375" style="14" customWidth="1"/>
    <col min="4099" max="4099" width="12.7109375" style="14" customWidth="1"/>
    <col min="4100" max="4100" width="10.7109375" style="14" customWidth="1"/>
    <col min="4101" max="4101" width="12.7109375" style="14" customWidth="1"/>
    <col min="4102" max="4103" width="10.7109375" style="14" customWidth="1"/>
    <col min="4104" max="4110" width="11.42578125" style="14"/>
    <col min="4111" max="4111" width="13.28515625" style="14" customWidth="1"/>
    <col min="4112" max="4353" width="11.42578125" style="14"/>
    <col min="4354" max="4354" width="36.7109375" style="14" customWidth="1"/>
    <col min="4355" max="4355" width="12.7109375" style="14" customWidth="1"/>
    <col min="4356" max="4356" width="10.7109375" style="14" customWidth="1"/>
    <col min="4357" max="4357" width="12.7109375" style="14" customWidth="1"/>
    <col min="4358" max="4359" width="10.7109375" style="14" customWidth="1"/>
    <col min="4360" max="4366" width="11.42578125" style="14"/>
    <col min="4367" max="4367" width="13.28515625" style="14" customWidth="1"/>
    <col min="4368" max="4609" width="11.42578125" style="14"/>
    <col min="4610" max="4610" width="36.7109375" style="14" customWidth="1"/>
    <col min="4611" max="4611" width="12.7109375" style="14" customWidth="1"/>
    <col min="4612" max="4612" width="10.7109375" style="14" customWidth="1"/>
    <col min="4613" max="4613" width="12.7109375" style="14" customWidth="1"/>
    <col min="4614" max="4615" width="10.7109375" style="14" customWidth="1"/>
    <col min="4616" max="4622" width="11.42578125" style="14"/>
    <col min="4623" max="4623" width="13.28515625" style="14" customWidth="1"/>
    <col min="4624" max="4865" width="11.42578125" style="14"/>
    <col min="4866" max="4866" width="36.7109375" style="14" customWidth="1"/>
    <col min="4867" max="4867" width="12.7109375" style="14" customWidth="1"/>
    <col min="4868" max="4868" width="10.7109375" style="14" customWidth="1"/>
    <col min="4869" max="4869" width="12.7109375" style="14" customWidth="1"/>
    <col min="4870" max="4871" width="10.7109375" style="14" customWidth="1"/>
    <col min="4872" max="4878" width="11.42578125" style="14"/>
    <col min="4879" max="4879" width="13.28515625" style="14" customWidth="1"/>
    <col min="4880" max="5121" width="11.42578125" style="14"/>
    <col min="5122" max="5122" width="36.7109375" style="14" customWidth="1"/>
    <col min="5123" max="5123" width="12.7109375" style="14" customWidth="1"/>
    <col min="5124" max="5124" width="10.7109375" style="14" customWidth="1"/>
    <col min="5125" max="5125" width="12.7109375" style="14" customWidth="1"/>
    <col min="5126" max="5127" width="10.7109375" style="14" customWidth="1"/>
    <col min="5128" max="5134" width="11.42578125" style="14"/>
    <col min="5135" max="5135" width="13.28515625" style="14" customWidth="1"/>
    <col min="5136" max="5377" width="11.42578125" style="14"/>
    <col min="5378" max="5378" width="36.7109375" style="14" customWidth="1"/>
    <col min="5379" max="5379" width="12.7109375" style="14" customWidth="1"/>
    <col min="5380" max="5380" width="10.7109375" style="14" customWidth="1"/>
    <col min="5381" max="5381" width="12.7109375" style="14" customWidth="1"/>
    <col min="5382" max="5383" width="10.7109375" style="14" customWidth="1"/>
    <col min="5384" max="5390" width="11.42578125" style="14"/>
    <col min="5391" max="5391" width="13.28515625" style="14" customWidth="1"/>
    <col min="5392" max="5633" width="11.42578125" style="14"/>
    <col min="5634" max="5634" width="36.7109375" style="14" customWidth="1"/>
    <col min="5635" max="5635" width="12.7109375" style="14" customWidth="1"/>
    <col min="5636" max="5636" width="10.7109375" style="14" customWidth="1"/>
    <col min="5637" max="5637" width="12.7109375" style="14" customWidth="1"/>
    <col min="5638" max="5639" width="10.7109375" style="14" customWidth="1"/>
    <col min="5640" max="5646" width="11.42578125" style="14"/>
    <col min="5647" max="5647" width="13.28515625" style="14" customWidth="1"/>
    <col min="5648" max="5889" width="11.42578125" style="14"/>
    <col min="5890" max="5890" width="36.7109375" style="14" customWidth="1"/>
    <col min="5891" max="5891" width="12.7109375" style="14" customWidth="1"/>
    <col min="5892" max="5892" width="10.7109375" style="14" customWidth="1"/>
    <col min="5893" max="5893" width="12.7109375" style="14" customWidth="1"/>
    <col min="5894" max="5895" width="10.7109375" style="14" customWidth="1"/>
    <col min="5896" max="5902" width="11.42578125" style="14"/>
    <col min="5903" max="5903" width="13.28515625" style="14" customWidth="1"/>
    <col min="5904" max="6145" width="11.42578125" style="14"/>
    <col min="6146" max="6146" width="36.7109375" style="14" customWidth="1"/>
    <col min="6147" max="6147" width="12.7109375" style="14" customWidth="1"/>
    <col min="6148" max="6148" width="10.7109375" style="14" customWidth="1"/>
    <col min="6149" max="6149" width="12.7109375" style="14" customWidth="1"/>
    <col min="6150" max="6151" width="10.7109375" style="14" customWidth="1"/>
    <col min="6152" max="6158" width="11.42578125" style="14"/>
    <col min="6159" max="6159" width="13.28515625" style="14" customWidth="1"/>
    <col min="6160" max="6401" width="11.42578125" style="14"/>
    <col min="6402" max="6402" width="36.7109375" style="14" customWidth="1"/>
    <col min="6403" max="6403" width="12.7109375" style="14" customWidth="1"/>
    <col min="6404" max="6404" width="10.7109375" style="14" customWidth="1"/>
    <col min="6405" max="6405" width="12.7109375" style="14" customWidth="1"/>
    <col min="6406" max="6407" width="10.7109375" style="14" customWidth="1"/>
    <col min="6408" max="6414" width="11.42578125" style="14"/>
    <col min="6415" max="6415" width="13.28515625" style="14" customWidth="1"/>
    <col min="6416" max="6657" width="11.42578125" style="14"/>
    <col min="6658" max="6658" width="36.7109375" style="14" customWidth="1"/>
    <col min="6659" max="6659" width="12.7109375" style="14" customWidth="1"/>
    <col min="6660" max="6660" width="10.7109375" style="14" customWidth="1"/>
    <col min="6661" max="6661" width="12.7109375" style="14" customWidth="1"/>
    <col min="6662" max="6663" width="10.7109375" style="14" customWidth="1"/>
    <col min="6664" max="6670" width="11.42578125" style="14"/>
    <col min="6671" max="6671" width="13.28515625" style="14" customWidth="1"/>
    <col min="6672" max="6913" width="11.42578125" style="14"/>
    <col min="6914" max="6914" width="36.7109375" style="14" customWidth="1"/>
    <col min="6915" max="6915" width="12.7109375" style="14" customWidth="1"/>
    <col min="6916" max="6916" width="10.7109375" style="14" customWidth="1"/>
    <col min="6917" max="6917" width="12.7109375" style="14" customWidth="1"/>
    <col min="6918" max="6919" width="10.7109375" style="14" customWidth="1"/>
    <col min="6920" max="6926" width="11.42578125" style="14"/>
    <col min="6927" max="6927" width="13.28515625" style="14" customWidth="1"/>
    <col min="6928" max="7169" width="11.42578125" style="14"/>
    <col min="7170" max="7170" width="36.7109375" style="14" customWidth="1"/>
    <col min="7171" max="7171" width="12.7109375" style="14" customWidth="1"/>
    <col min="7172" max="7172" width="10.7109375" style="14" customWidth="1"/>
    <col min="7173" max="7173" width="12.7109375" style="14" customWidth="1"/>
    <col min="7174" max="7175" width="10.7109375" style="14" customWidth="1"/>
    <col min="7176" max="7182" width="11.42578125" style="14"/>
    <col min="7183" max="7183" width="13.28515625" style="14" customWidth="1"/>
    <col min="7184" max="7425" width="11.42578125" style="14"/>
    <col min="7426" max="7426" width="36.7109375" style="14" customWidth="1"/>
    <col min="7427" max="7427" width="12.7109375" style="14" customWidth="1"/>
    <col min="7428" max="7428" width="10.7109375" style="14" customWidth="1"/>
    <col min="7429" max="7429" width="12.7109375" style="14" customWidth="1"/>
    <col min="7430" max="7431" width="10.7109375" style="14" customWidth="1"/>
    <col min="7432" max="7438" width="11.42578125" style="14"/>
    <col min="7439" max="7439" width="13.28515625" style="14" customWidth="1"/>
    <col min="7440" max="7681" width="11.42578125" style="14"/>
    <col min="7682" max="7682" width="36.7109375" style="14" customWidth="1"/>
    <col min="7683" max="7683" width="12.7109375" style="14" customWidth="1"/>
    <col min="7684" max="7684" width="10.7109375" style="14" customWidth="1"/>
    <col min="7685" max="7685" width="12.7109375" style="14" customWidth="1"/>
    <col min="7686" max="7687" width="10.7109375" style="14" customWidth="1"/>
    <col min="7688" max="7694" width="11.42578125" style="14"/>
    <col min="7695" max="7695" width="13.28515625" style="14" customWidth="1"/>
    <col min="7696" max="7937" width="11.42578125" style="14"/>
    <col min="7938" max="7938" width="36.7109375" style="14" customWidth="1"/>
    <col min="7939" max="7939" width="12.7109375" style="14" customWidth="1"/>
    <col min="7940" max="7940" width="10.7109375" style="14" customWidth="1"/>
    <col min="7941" max="7941" width="12.7109375" style="14" customWidth="1"/>
    <col min="7942" max="7943" width="10.7109375" style="14" customWidth="1"/>
    <col min="7944" max="7950" width="11.42578125" style="14"/>
    <col min="7951" max="7951" width="13.28515625" style="14" customWidth="1"/>
    <col min="7952" max="8193" width="11.42578125" style="14"/>
    <col min="8194" max="8194" width="36.7109375" style="14" customWidth="1"/>
    <col min="8195" max="8195" width="12.7109375" style="14" customWidth="1"/>
    <col min="8196" max="8196" width="10.7109375" style="14" customWidth="1"/>
    <col min="8197" max="8197" width="12.7109375" style="14" customWidth="1"/>
    <col min="8198" max="8199" width="10.7109375" style="14" customWidth="1"/>
    <col min="8200" max="8206" width="11.42578125" style="14"/>
    <col min="8207" max="8207" width="13.28515625" style="14" customWidth="1"/>
    <col min="8208" max="8449" width="11.42578125" style="14"/>
    <col min="8450" max="8450" width="36.7109375" style="14" customWidth="1"/>
    <col min="8451" max="8451" width="12.7109375" style="14" customWidth="1"/>
    <col min="8452" max="8452" width="10.7109375" style="14" customWidth="1"/>
    <col min="8453" max="8453" width="12.7109375" style="14" customWidth="1"/>
    <col min="8454" max="8455" width="10.7109375" style="14" customWidth="1"/>
    <col min="8456" max="8462" width="11.42578125" style="14"/>
    <col min="8463" max="8463" width="13.28515625" style="14" customWidth="1"/>
    <col min="8464" max="8705" width="11.42578125" style="14"/>
    <col min="8706" max="8706" width="36.7109375" style="14" customWidth="1"/>
    <col min="8707" max="8707" width="12.7109375" style="14" customWidth="1"/>
    <col min="8708" max="8708" width="10.7109375" style="14" customWidth="1"/>
    <col min="8709" max="8709" width="12.7109375" style="14" customWidth="1"/>
    <col min="8710" max="8711" width="10.7109375" style="14" customWidth="1"/>
    <col min="8712" max="8718" width="11.42578125" style="14"/>
    <col min="8719" max="8719" width="13.28515625" style="14" customWidth="1"/>
    <col min="8720" max="8961" width="11.42578125" style="14"/>
    <col min="8962" max="8962" width="36.7109375" style="14" customWidth="1"/>
    <col min="8963" max="8963" width="12.7109375" style="14" customWidth="1"/>
    <col min="8964" max="8964" width="10.7109375" style="14" customWidth="1"/>
    <col min="8965" max="8965" width="12.7109375" style="14" customWidth="1"/>
    <col min="8966" max="8967" width="10.7109375" style="14" customWidth="1"/>
    <col min="8968" max="8974" width="11.42578125" style="14"/>
    <col min="8975" max="8975" width="13.28515625" style="14" customWidth="1"/>
    <col min="8976" max="9217" width="11.42578125" style="14"/>
    <col min="9218" max="9218" width="36.7109375" style="14" customWidth="1"/>
    <col min="9219" max="9219" width="12.7109375" style="14" customWidth="1"/>
    <col min="9220" max="9220" width="10.7109375" style="14" customWidth="1"/>
    <col min="9221" max="9221" width="12.7109375" style="14" customWidth="1"/>
    <col min="9222" max="9223" width="10.7109375" style="14" customWidth="1"/>
    <col min="9224" max="9230" width="11.42578125" style="14"/>
    <col min="9231" max="9231" width="13.28515625" style="14" customWidth="1"/>
    <col min="9232" max="9473" width="11.42578125" style="14"/>
    <col min="9474" max="9474" width="36.7109375" style="14" customWidth="1"/>
    <col min="9475" max="9475" width="12.7109375" style="14" customWidth="1"/>
    <col min="9476" max="9476" width="10.7109375" style="14" customWidth="1"/>
    <col min="9477" max="9477" width="12.7109375" style="14" customWidth="1"/>
    <col min="9478" max="9479" width="10.7109375" style="14" customWidth="1"/>
    <col min="9480" max="9486" width="11.42578125" style="14"/>
    <col min="9487" max="9487" width="13.28515625" style="14" customWidth="1"/>
    <col min="9488" max="9729" width="11.42578125" style="14"/>
    <col min="9730" max="9730" width="36.7109375" style="14" customWidth="1"/>
    <col min="9731" max="9731" width="12.7109375" style="14" customWidth="1"/>
    <col min="9732" max="9732" width="10.7109375" style="14" customWidth="1"/>
    <col min="9733" max="9733" width="12.7109375" style="14" customWidth="1"/>
    <col min="9734" max="9735" width="10.7109375" style="14" customWidth="1"/>
    <col min="9736" max="9742" width="11.42578125" style="14"/>
    <col min="9743" max="9743" width="13.28515625" style="14" customWidth="1"/>
    <col min="9744" max="9985" width="11.42578125" style="14"/>
    <col min="9986" max="9986" width="36.7109375" style="14" customWidth="1"/>
    <col min="9987" max="9987" width="12.7109375" style="14" customWidth="1"/>
    <col min="9988" max="9988" width="10.7109375" style="14" customWidth="1"/>
    <col min="9989" max="9989" width="12.7109375" style="14" customWidth="1"/>
    <col min="9990" max="9991" width="10.7109375" style="14" customWidth="1"/>
    <col min="9992" max="9998" width="11.42578125" style="14"/>
    <col min="9999" max="9999" width="13.28515625" style="14" customWidth="1"/>
    <col min="10000" max="10241" width="11.42578125" style="14"/>
    <col min="10242" max="10242" width="36.7109375" style="14" customWidth="1"/>
    <col min="10243" max="10243" width="12.7109375" style="14" customWidth="1"/>
    <col min="10244" max="10244" width="10.7109375" style="14" customWidth="1"/>
    <col min="10245" max="10245" width="12.7109375" style="14" customWidth="1"/>
    <col min="10246" max="10247" width="10.7109375" style="14" customWidth="1"/>
    <col min="10248" max="10254" width="11.42578125" style="14"/>
    <col min="10255" max="10255" width="13.28515625" style="14" customWidth="1"/>
    <col min="10256" max="10497" width="11.42578125" style="14"/>
    <col min="10498" max="10498" width="36.7109375" style="14" customWidth="1"/>
    <col min="10499" max="10499" width="12.7109375" style="14" customWidth="1"/>
    <col min="10500" max="10500" width="10.7109375" style="14" customWidth="1"/>
    <col min="10501" max="10501" width="12.7109375" style="14" customWidth="1"/>
    <col min="10502" max="10503" width="10.7109375" style="14" customWidth="1"/>
    <col min="10504" max="10510" width="11.42578125" style="14"/>
    <col min="10511" max="10511" width="13.28515625" style="14" customWidth="1"/>
    <col min="10512" max="10753" width="11.42578125" style="14"/>
    <col min="10754" max="10754" width="36.7109375" style="14" customWidth="1"/>
    <col min="10755" max="10755" width="12.7109375" style="14" customWidth="1"/>
    <col min="10756" max="10756" width="10.7109375" style="14" customWidth="1"/>
    <col min="10757" max="10757" width="12.7109375" style="14" customWidth="1"/>
    <col min="10758" max="10759" width="10.7109375" style="14" customWidth="1"/>
    <col min="10760" max="10766" width="11.42578125" style="14"/>
    <col min="10767" max="10767" width="13.28515625" style="14" customWidth="1"/>
    <col min="10768" max="11009" width="11.42578125" style="14"/>
    <col min="11010" max="11010" width="36.7109375" style="14" customWidth="1"/>
    <col min="11011" max="11011" width="12.7109375" style="14" customWidth="1"/>
    <col min="11012" max="11012" width="10.7109375" style="14" customWidth="1"/>
    <col min="11013" max="11013" width="12.7109375" style="14" customWidth="1"/>
    <col min="11014" max="11015" width="10.7109375" style="14" customWidth="1"/>
    <col min="11016" max="11022" width="11.42578125" style="14"/>
    <col min="11023" max="11023" width="13.28515625" style="14" customWidth="1"/>
    <col min="11024" max="11265" width="11.42578125" style="14"/>
    <col min="11266" max="11266" width="36.7109375" style="14" customWidth="1"/>
    <col min="11267" max="11267" width="12.7109375" style="14" customWidth="1"/>
    <col min="11268" max="11268" width="10.7109375" style="14" customWidth="1"/>
    <col min="11269" max="11269" width="12.7109375" style="14" customWidth="1"/>
    <col min="11270" max="11271" width="10.7109375" style="14" customWidth="1"/>
    <col min="11272" max="11278" width="11.42578125" style="14"/>
    <col min="11279" max="11279" width="13.28515625" style="14" customWidth="1"/>
    <col min="11280" max="11521" width="11.42578125" style="14"/>
    <col min="11522" max="11522" width="36.7109375" style="14" customWidth="1"/>
    <col min="11523" max="11523" width="12.7109375" style="14" customWidth="1"/>
    <col min="11524" max="11524" width="10.7109375" style="14" customWidth="1"/>
    <col min="11525" max="11525" width="12.7109375" style="14" customWidth="1"/>
    <col min="11526" max="11527" width="10.7109375" style="14" customWidth="1"/>
    <col min="11528" max="11534" width="11.42578125" style="14"/>
    <col min="11535" max="11535" width="13.28515625" style="14" customWidth="1"/>
    <col min="11536" max="11777" width="11.42578125" style="14"/>
    <col min="11778" max="11778" width="36.7109375" style="14" customWidth="1"/>
    <col min="11779" max="11779" width="12.7109375" style="14" customWidth="1"/>
    <col min="11780" max="11780" width="10.7109375" style="14" customWidth="1"/>
    <col min="11781" max="11781" width="12.7109375" style="14" customWidth="1"/>
    <col min="11782" max="11783" width="10.7109375" style="14" customWidth="1"/>
    <col min="11784" max="11790" width="11.42578125" style="14"/>
    <col min="11791" max="11791" width="13.28515625" style="14" customWidth="1"/>
    <col min="11792" max="12033" width="11.42578125" style="14"/>
    <col min="12034" max="12034" width="36.7109375" style="14" customWidth="1"/>
    <col min="12035" max="12035" width="12.7109375" style="14" customWidth="1"/>
    <col min="12036" max="12036" width="10.7109375" style="14" customWidth="1"/>
    <col min="12037" max="12037" width="12.7109375" style="14" customWidth="1"/>
    <col min="12038" max="12039" width="10.7109375" style="14" customWidth="1"/>
    <col min="12040" max="12046" width="11.42578125" style="14"/>
    <col min="12047" max="12047" width="13.28515625" style="14" customWidth="1"/>
    <col min="12048" max="12289" width="11.42578125" style="14"/>
    <col min="12290" max="12290" width="36.7109375" style="14" customWidth="1"/>
    <col min="12291" max="12291" width="12.7109375" style="14" customWidth="1"/>
    <col min="12292" max="12292" width="10.7109375" style="14" customWidth="1"/>
    <col min="12293" max="12293" width="12.7109375" style="14" customWidth="1"/>
    <col min="12294" max="12295" width="10.7109375" style="14" customWidth="1"/>
    <col min="12296" max="12302" width="11.42578125" style="14"/>
    <col min="12303" max="12303" width="13.28515625" style="14" customWidth="1"/>
    <col min="12304" max="12545" width="11.42578125" style="14"/>
    <col min="12546" max="12546" width="36.7109375" style="14" customWidth="1"/>
    <col min="12547" max="12547" width="12.7109375" style="14" customWidth="1"/>
    <col min="12548" max="12548" width="10.7109375" style="14" customWidth="1"/>
    <col min="12549" max="12549" width="12.7109375" style="14" customWidth="1"/>
    <col min="12550" max="12551" width="10.7109375" style="14" customWidth="1"/>
    <col min="12552" max="12558" width="11.42578125" style="14"/>
    <col min="12559" max="12559" width="13.28515625" style="14" customWidth="1"/>
    <col min="12560" max="12801" width="11.42578125" style="14"/>
    <col min="12802" max="12802" width="36.7109375" style="14" customWidth="1"/>
    <col min="12803" max="12803" width="12.7109375" style="14" customWidth="1"/>
    <col min="12804" max="12804" width="10.7109375" style="14" customWidth="1"/>
    <col min="12805" max="12805" width="12.7109375" style="14" customWidth="1"/>
    <col min="12806" max="12807" width="10.7109375" style="14" customWidth="1"/>
    <col min="12808" max="12814" width="11.42578125" style="14"/>
    <col min="12815" max="12815" width="13.28515625" style="14" customWidth="1"/>
    <col min="12816" max="13057" width="11.42578125" style="14"/>
    <col min="13058" max="13058" width="36.7109375" style="14" customWidth="1"/>
    <col min="13059" max="13059" width="12.7109375" style="14" customWidth="1"/>
    <col min="13060" max="13060" width="10.7109375" style="14" customWidth="1"/>
    <col min="13061" max="13061" width="12.7109375" style="14" customWidth="1"/>
    <col min="13062" max="13063" width="10.7109375" style="14" customWidth="1"/>
    <col min="13064" max="13070" width="11.42578125" style="14"/>
    <col min="13071" max="13071" width="13.28515625" style="14" customWidth="1"/>
    <col min="13072" max="13313" width="11.42578125" style="14"/>
    <col min="13314" max="13314" width="36.7109375" style="14" customWidth="1"/>
    <col min="13315" max="13315" width="12.7109375" style="14" customWidth="1"/>
    <col min="13316" max="13316" width="10.7109375" style="14" customWidth="1"/>
    <col min="13317" max="13317" width="12.7109375" style="14" customWidth="1"/>
    <col min="13318" max="13319" width="10.7109375" style="14" customWidth="1"/>
    <col min="13320" max="13326" width="11.42578125" style="14"/>
    <col min="13327" max="13327" width="13.28515625" style="14" customWidth="1"/>
    <col min="13328" max="13569" width="11.42578125" style="14"/>
    <col min="13570" max="13570" width="36.7109375" style="14" customWidth="1"/>
    <col min="13571" max="13571" width="12.7109375" style="14" customWidth="1"/>
    <col min="13572" max="13572" width="10.7109375" style="14" customWidth="1"/>
    <col min="13573" max="13573" width="12.7109375" style="14" customWidth="1"/>
    <col min="13574" max="13575" width="10.7109375" style="14" customWidth="1"/>
    <col min="13576" max="13582" width="11.42578125" style="14"/>
    <col min="13583" max="13583" width="13.28515625" style="14" customWidth="1"/>
    <col min="13584" max="13825" width="11.42578125" style="14"/>
    <col min="13826" max="13826" width="36.7109375" style="14" customWidth="1"/>
    <col min="13827" max="13827" width="12.7109375" style="14" customWidth="1"/>
    <col min="13828" max="13828" width="10.7109375" style="14" customWidth="1"/>
    <col min="13829" max="13829" width="12.7109375" style="14" customWidth="1"/>
    <col min="13830" max="13831" width="10.7109375" style="14" customWidth="1"/>
    <col min="13832" max="13838" width="11.42578125" style="14"/>
    <col min="13839" max="13839" width="13.28515625" style="14" customWidth="1"/>
    <col min="13840" max="14081" width="11.42578125" style="14"/>
    <col min="14082" max="14082" width="36.7109375" style="14" customWidth="1"/>
    <col min="14083" max="14083" width="12.7109375" style="14" customWidth="1"/>
    <col min="14084" max="14084" width="10.7109375" style="14" customWidth="1"/>
    <col min="14085" max="14085" width="12.7109375" style="14" customWidth="1"/>
    <col min="14086" max="14087" width="10.7109375" style="14" customWidth="1"/>
    <col min="14088" max="14094" width="11.42578125" style="14"/>
    <col min="14095" max="14095" width="13.28515625" style="14" customWidth="1"/>
    <col min="14096" max="14337" width="11.42578125" style="14"/>
    <col min="14338" max="14338" width="36.7109375" style="14" customWidth="1"/>
    <col min="14339" max="14339" width="12.7109375" style="14" customWidth="1"/>
    <col min="14340" max="14340" width="10.7109375" style="14" customWidth="1"/>
    <col min="14341" max="14341" width="12.7109375" style="14" customWidth="1"/>
    <col min="14342" max="14343" width="10.7109375" style="14" customWidth="1"/>
    <col min="14344" max="14350" width="11.42578125" style="14"/>
    <col min="14351" max="14351" width="13.28515625" style="14" customWidth="1"/>
    <col min="14352" max="14593" width="11.42578125" style="14"/>
    <col min="14594" max="14594" width="36.7109375" style="14" customWidth="1"/>
    <col min="14595" max="14595" width="12.7109375" style="14" customWidth="1"/>
    <col min="14596" max="14596" width="10.7109375" style="14" customWidth="1"/>
    <col min="14597" max="14597" width="12.7109375" style="14" customWidth="1"/>
    <col min="14598" max="14599" width="10.7109375" style="14" customWidth="1"/>
    <col min="14600" max="14606" width="11.42578125" style="14"/>
    <col min="14607" max="14607" width="13.28515625" style="14" customWidth="1"/>
    <col min="14608" max="14849" width="11.42578125" style="14"/>
    <col min="14850" max="14850" width="36.7109375" style="14" customWidth="1"/>
    <col min="14851" max="14851" width="12.7109375" style="14" customWidth="1"/>
    <col min="14852" max="14852" width="10.7109375" style="14" customWidth="1"/>
    <col min="14853" max="14853" width="12.7109375" style="14" customWidth="1"/>
    <col min="14854" max="14855" width="10.7109375" style="14" customWidth="1"/>
    <col min="14856" max="14862" width="11.42578125" style="14"/>
    <col min="14863" max="14863" width="13.28515625" style="14" customWidth="1"/>
    <col min="14864" max="15105" width="11.42578125" style="14"/>
    <col min="15106" max="15106" width="36.7109375" style="14" customWidth="1"/>
    <col min="15107" max="15107" width="12.7109375" style="14" customWidth="1"/>
    <col min="15108" max="15108" width="10.7109375" style="14" customWidth="1"/>
    <col min="15109" max="15109" width="12.7109375" style="14" customWidth="1"/>
    <col min="15110" max="15111" width="10.7109375" style="14" customWidth="1"/>
    <col min="15112" max="15118" width="11.42578125" style="14"/>
    <col min="15119" max="15119" width="13.28515625" style="14" customWidth="1"/>
    <col min="15120" max="15361" width="11.42578125" style="14"/>
    <col min="15362" max="15362" width="36.7109375" style="14" customWidth="1"/>
    <col min="15363" max="15363" width="12.7109375" style="14" customWidth="1"/>
    <col min="15364" max="15364" width="10.7109375" style="14" customWidth="1"/>
    <col min="15365" max="15365" width="12.7109375" style="14" customWidth="1"/>
    <col min="15366" max="15367" width="10.7109375" style="14" customWidth="1"/>
    <col min="15368" max="15374" width="11.42578125" style="14"/>
    <col min="15375" max="15375" width="13.28515625" style="14" customWidth="1"/>
    <col min="15376" max="15617" width="11.42578125" style="14"/>
    <col min="15618" max="15618" width="36.7109375" style="14" customWidth="1"/>
    <col min="15619" max="15619" width="12.7109375" style="14" customWidth="1"/>
    <col min="15620" max="15620" width="10.7109375" style="14" customWidth="1"/>
    <col min="15621" max="15621" width="12.7109375" style="14" customWidth="1"/>
    <col min="15622" max="15623" width="10.7109375" style="14" customWidth="1"/>
    <col min="15624" max="15630" width="11.42578125" style="14"/>
    <col min="15631" max="15631" width="13.28515625" style="14" customWidth="1"/>
    <col min="15632" max="15873" width="11.42578125" style="14"/>
    <col min="15874" max="15874" width="36.7109375" style="14" customWidth="1"/>
    <col min="15875" max="15875" width="12.7109375" style="14" customWidth="1"/>
    <col min="15876" max="15876" width="10.7109375" style="14" customWidth="1"/>
    <col min="15877" max="15877" width="12.7109375" style="14" customWidth="1"/>
    <col min="15878" max="15879" width="10.7109375" style="14" customWidth="1"/>
    <col min="15880" max="15886" width="11.42578125" style="14"/>
    <col min="15887" max="15887" width="13.28515625" style="14" customWidth="1"/>
    <col min="15888" max="16129" width="11.42578125" style="14"/>
    <col min="16130" max="16130" width="36.7109375" style="14" customWidth="1"/>
    <col min="16131" max="16131" width="12.7109375" style="14" customWidth="1"/>
    <col min="16132" max="16132" width="10.7109375" style="14" customWidth="1"/>
    <col min="16133" max="16133" width="12.7109375" style="14" customWidth="1"/>
    <col min="16134" max="16135" width="10.7109375" style="14" customWidth="1"/>
    <col min="16136" max="16142" width="11.42578125" style="14"/>
    <col min="16143" max="16143" width="13.28515625" style="14" customWidth="1"/>
    <col min="16144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62" t="s">
        <v>72</v>
      </c>
      <c r="C5" s="362"/>
      <c r="D5" s="362"/>
      <c r="E5" s="362"/>
      <c r="F5" s="362"/>
      <c r="G5" s="362"/>
    </row>
    <row r="6" spans="2:7" ht="30" customHeight="1" x14ac:dyDescent="0.25">
      <c r="B6" s="41" t="s">
        <v>73</v>
      </c>
      <c r="C6" s="42" t="str">
        <f>actualizaciones!A3</f>
        <v>I semestre 2013</v>
      </c>
      <c r="D6" s="43" t="s">
        <v>74</v>
      </c>
      <c r="E6" s="42" t="str">
        <f>actualizaciones!A2</f>
        <v xml:space="preserve">I semestre 2014 </v>
      </c>
      <c r="F6" s="43" t="s">
        <v>74</v>
      </c>
      <c r="G6" s="44" t="s">
        <v>75</v>
      </c>
    </row>
    <row r="7" spans="2:7" ht="15" customHeight="1" x14ac:dyDescent="0.2">
      <c r="B7" s="45" t="s">
        <v>76</v>
      </c>
      <c r="C7" s="46">
        <v>676360</v>
      </c>
      <c r="D7" s="47">
        <f>C7/C7</f>
        <v>1</v>
      </c>
      <c r="E7" s="46">
        <v>712118</v>
      </c>
      <c r="F7" s="47">
        <f>E7/E7</f>
        <v>1</v>
      </c>
      <c r="G7" s="47">
        <f>(E7-C7)/C7</f>
        <v>5.2868294990833287E-2</v>
      </c>
    </row>
    <row r="8" spans="2:7" ht="15" customHeight="1" x14ac:dyDescent="0.2">
      <c r="B8" s="48" t="s">
        <v>77</v>
      </c>
      <c r="C8" s="49">
        <v>335788</v>
      </c>
      <c r="D8" s="50">
        <f>C8/C7</f>
        <v>0.496463421846354</v>
      </c>
      <c r="E8" s="49">
        <v>359505</v>
      </c>
      <c r="F8" s="50">
        <f>E8/E7</f>
        <v>0.5048390856571523</v>
      </c>
      <c r="G8" s="51">
        <f>(E8-C8)/C8</f>
        <v>7.063087424208131E-2</v>
      </c>
    </row>
    <row r="9" spans="2:7" ht="15" customHeight="1" x14ac:dyDescent="0.2">
      <c r="B9" s="48" t="s">
        <v>78</v>
      </c>
      <c r="C9" s="49">
        <v>340572</v>
      </c>
      <c r="D9" s="50">
        <f>C9/C7</f>
        <v>0.50353657815364594</v>
      </c>
      <c r="E9" s="49">
        <v>352613</v>
      </c>
      <c r="F9" s="50">
        <f>E9/E7</f>
        <v>0.49516091434284765</v>
      </c>
      <c r="G9" s="51">
        <f>(E9-C9)/C9</f>
        <v>3.5355225914050478E-2</v>
      </c>
    </row>
    <row r="10" spans="2:7" ht="15" customHeight="1" x14ac:dyDescent="0.25">
      <c r="B10" s="363" t="s">
        <v>79</v>
      </c>
      <c r="C10" s="363"/>
      <c r="D10" s="363"/>
      <c r="E10" s="363"/>
      <c r="F10" s="363"/>
      <c r="G10" s="363"/>
    </row>
    <row r="12" spans="2:7" x14ac:dyDescent="0.2">
      <c r="B12" s="52"/>
      <c r="C12" s="52"/>
      <c r="D12" s="52"/>
      <c r="E12" s="52"/>
      <c r="F12" s="52"/>
    </row>
    <row r="23" spans="2:11" x14ac:dyDescent="0.25">
      <c r="B23" s="53"/>
      <c r="C23" s="53"/>
      <c r="D23" s="53"/>
      <c r="E23" s="53"/>
      <c r="F23" s="53"/>
      <c r="G23" s="53"/>
      <c r="H23" s="53"/>
      <c r="I23" s="53"/>
      <c r="J23" s="53"/>
      <c r="K23" s="53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P31" sqref="P31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6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3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23" customWidth="1"/>
    <col min="2" max="2" width="16.140625" style="223" customWidth="1"/>
    <col min="3" max="6" width="10.7109375" style="223" customWidth="1"/>
    <col min="7" max="7" width="12.5703125" style="223" bestFit="1" customWidth="1"/>
    <col min="8" max="8" width="10.7109375" style="223" customWidth="1"/>
    <col min="9" max="12" width="10.7109375" style="223" hidden="1" customWidth="1"/>
    <col min="13" max="14" width="10.7109375" style="223" customWidth="1"/>
    <col min="15" max="15" width="13" style="223" customWidth="1"/>
    <col min="16" max="18" width="10.7109375" style="223" customWidth="1"/>
    <col min="19" max="265" width="11.42578125" style="223"/>
    <col min="266" max="266" width="15.85546875" style="223" bestFit="1" customWidth="1"/>
    <col min="267" max="267" width="8.7109375" style="223" customWidth="1"/>
    <col min="268" max="268" width="11.28515625" style="223" customWidth="1"/>
    <col min="269" max="273" width="9.7109375" style="223" bestFit="1" customWidth="1"/>
    <col min="274" max="274" width="15.140625" style="223" customWidth="1"/>
    <col min="275" max="521" width="11.42578125" style="223"/>
    <col min="522" max="522" width="15.85546875" style="223" bestFit="1" customWidth="1"/>
    <col min="523" max="523" width="8.7109375" style="223" customWidth="1"/>
    <col min="524" max="524" width="11.28515625" style="223" customWidth="1"/>
    <col min="525" max="529" width="9.7109375" style="223" bestFit="1" customWidth="1"/>
    <col min="530" max="530" width="15.140625" style="223" customWidth="1"/>
    <col min="531" max="777" width="11.42578125" style="223"/>
    <col min="778" max="778" width="15.85546875" style="223" bestFit="1" customWidth="1"/>
    <col min="779" max="779" width="8.7109375" style="223" customWidth="1"/>
    <col min="780" max="780" width="11.28515625" style="223" customWidth="1"/>
    <col min="781" max="785" width="9.7109375" style="223" bestFit="1" customWidth="1"/>
    <col min="786" max="786" width="15.140625" style="223" customWidth="1"/>
    <col min="787" max="1033" width="11.42578125" style="223"/>
    <col min="1034" max="1034" width="15.85546875" style="223" bestFit="1" customWidth="1"/>
    <col min="1035" max="1035" width="8.7109375" style="223" customWidth="1"/>
    <col min="1036" max="1036" width="11.28515625" style="223" customWidth="1"/>
    <col min="1037" max="1041" width="9.7109375" style="223" bestFit="1" customWidth="1"/>
    <col min="1042" max="1042" width="15.140625" style="223" customWidth="1"/>
    <col min="1043" max="1289" width="11.42578125" style="223"/>
    <col min="1290" max="1290" width="15.85546875" style="223" bestFit="1" customWidth="1"/>
    <col min="1291" max="1291" width="8.7109375" style="223" customWidth="1"/>
    <col min="1292" max="1292" width="11.28515625" style="223" customWidth="1"/>
    <col min="1293" max="1297" width="9.7109375" style="223" bestFit="1" customWidth="1"/>
    <col min="1298" max="1298" width="15.140625" style="223" customWidth="1"/>
    <col min="1299" max="1545" width="11.42578125" style="223"/>
    <col min="1546" max="1546" width="15.85546875" style="223" bestFit="1" customWidth="1"/>
    <col min="1547" max="1547" width="8.7109375" style="223" customWidth="1"/>
    <col min="1548" max="1548" width="11.28515625" style="223" customWidth="1"/>
    <col min="1549" max="1553" width="9.7109375" style="223" bestFit="1" customWidth="1"/>
    <col min="1554" max="1554" width="15.140625" style="223" customWidth="1"/>
    <col min="1555" max="1801" width="11.42578125" style="223"/>
    <col min="1802" max="1802" width="15.85546875" style="223" bestFit="1" customWidth="1"/>
    <col min="1803" max="1803" width="8.7109375" style="223" customWidth="1"/>
    <col min="1804" max="1804" width="11.28515625" style="223" customWidth="1"/>
    <col min="1805" max="1809" width="9.7109375" style="223" bestFit="1" customWidth="1"/>
    <col min="1810" max="1810" width="15.140625" style="223" customWidth="1"/>
    <col min="1811" max="2057" width="11.42578125" style="223"/>
    <col min="2058" max="2058" width="15.85546875" style="223" bestFit="1" customWidth="1"/>
    <col min="2059" max="2059" width="8.7109375" style="223" customWidth="1"/>
    <col min="2060" max="2060" width="11.28515625" style="223" customWidth="1"/>
    <col min="2061" max="2065" width="9.7109375" style="223" bestFit="1" customWidth="1"/>
    <col min="2066" max="2066" width="15.140625" style="223" customWidth="1"/>
    <col min="2067" max="2313" width="11.42578125" style="223"/>
    <col min="2314" max="2314" width="15.85546875" style="223" bestFit="1" customWidth="1"/>
    <col min="2315" max="2315" width="8.7109375" style="223" customWidth="1"/>
    <col min="2316" max="2316" width="11.28515625" style="223" customWidth="1"/>
    <col min="2317" max="2321" width="9.7109375" style="223" bestFit="1" customWidth="1"/>
    <col min="2322" max="2322" width="15.140625" style="223" customWidth="1"/>
    <col min="2323" max="2569" width="11.42578125" style="223"/>
    <col min="2570" max="2570" width="15.85546875" style="223" bestFit="1" customWidth="1"/>
    <col min="2571" max="2571" width="8.7109375" style="223" customWidth="1"/>
    <col min="2572" max="2572" width="11.28515625" style="223" customWidth="1"/>
    <col min="2573" max="2577" width="9.7109375" style="223" bestFit="1" customWidth="1"/>
    <col min="2578" max="2578" width="15.140625" style="223" customWidth="1"/>
    <col min="2579" max="2825" width="11.42578125" style="223"/>
    <col min="2826" max="2826" width="15.85546875" style="223" bestFit="1" customWidth="1"/>
    <col min="2827" max="2827" width="8.7109375" style="223" customWidth="1"/>
    <col min="2828" max="2828" width="11.28515625" style="223" customWidth="1"/>
    <col min="2829" max="2833" width="9.7109375" style="223" bestFit="1" customWidth="1"/>
    <col min="2834" max="2834" width="15.140625" style="223" customWidth="1"/>
    <col min="2835" max="3081" width="11.42578125" style="223"/>
    <col min="3082" max="3082" width="15.85546875" style="223" bestFit="1" customWidth="1"/>
    <col min="3083" max="3083" width="8.7109375" style="223" customWidth="1"/>
    <col min="3084" max="3084" width="11.28515625" style="223" customWidth="1"/>
    <col min="3085" max="3089" width="9.7109375" style="223" bestFit="1" customWidth="1"/>
    <col min="3090" max="3090" width="15.140625" style="223" customWidth="1"/>
    <col min="3091" max="3337" width="11.42578125" style="223"/>
    <col min="3338" max="3338" width="15.85546875" style="223" bestFit="1" customWidth="1"/>
    <col min="3339" max="3339" width="8.7109375" style="223" customWidth="1"/>
    <col min="3340" max="3340" width="11.28515625" style="223" customWidth="1"/>
    <col min="3341" max="3345" width="9.7109375" style="223" bestFit="1" customWidth="1"/>
    <col min="3346" max="3346" width="15.140625" style="223" customWidth="1"/>
    <col min="3347" max="3593" width="11.42578125" style="223"/>
    <col min="3594" max="3594" width="15.85546875" style="223" bestFit="1" customWidth="1"/>
    <col min="3595" max="3595" width="8.7109375" style="223" customWidth="1"/>
    <col min="3596" max="3596" width="11.28515625" style="223" customWidth="1"/>
    <col min="3597" max="3601" width="9.7109375" style="223" bestFit="1" customWidth="1"/>
    <col min="3602" max="3602" width="15.140625" style="223" customWidth="1"/>
    <col min="3603" max="3849" width="11.42578125" style="223"/>
    <col min="3850" max="3850" width="15.85546875" style="223" bestFit="1" customWidth="1"/>
    <col min="3851" max="3851" width="8.7109375" style="223" customWidth="1"/>
    <col min="3852" max="3852" width="11.28515625" style="223" customWidth="1"/>
    <col min="3853" max="3857" width="9.7109375" style="223" bestFit="1" customWidth="1"/>
    <col min="3858" max="3858" width="15.140625" style="223" customWidth="1"/>
    <col min="3859" max="4105" width="11.42578125" style="223"/>
    <col min="4106" max="4106" width="15.85546875" style="223" bestFit="1" customWidth="1"/>
    <col min="4107" max="4107" width="8.7109375" style="223" customWidth="1"/>
    <col min="4108" max="4108" width="11.28515625" style="223" customWidth="1"/>
    <col min="4109" max="4113" width="9.7109375" style="223" bestFit="1" customWidth="1"/>
    <col min="4114" max="4114" width="15.140625" style="223" customWidth="1"/>
    <col min="4115" max="4361" width="11.42578125" style="223"/>
    <col min="4362" max="4362" width="15.85546875" style="223" bestFit="1" customWidth="1"/>
    <col min="4363" max="4363" width="8.7109375" style="223" customWidth="1"/>
    <col min="4364" max="4364" width="11.28515625" style="223" customWidth="1"/>
    <col min="4365" max="4369" width="9.7109375" style="223" bestFit="1" customWidth="1"/>
    <col min="4370" max="4370" width="15.140625" style="223" customWidth="1"/>
    <col min="4371" max="4617" width="11.42578125" style="223"/>
    <col min="4618" max="4618" width="15.85546875" style="223" bestFit="1" customWidth="1"/>
    <col min="4619" max="4619" width="8.7109375" style="223" customWidth="1"/>
    <col min="4620" max="4620" width="11.28515625" style="223" customWidth="1"/>
    <col min="4621" max="4625" width="9.7109375" style="223" bestFit="1" customWidth="1"/>
    <col min="4626" max="4626" width="15.140625" style="223" customWidth="1"/>
    <col min="4627" max="4873" width="11.42578125" style="223"/>
    <col min="4874" max="4874" width="15.85546875" style="223" bestFit="1" customWidth="1"/>
    <col min="4875" max="4875" width="8.7109375" style="223" customWidth="1"/>
    <col min="4876" max="4876" width="11.28515625" style="223" customWidth="1"/>
    <col min="4877" max="4881" width="9.7109375" style="223" bestFit="1" customWidth="1"/>
    <col min="4882" max="4882" width="15.140625" style="223" customWidth="1"/>
    <col min="4883" max="5129" width="11.42578125" style="223"/>
    <col min="5130" max="5130" width="15.85546875" style="223" bestFit="1" customWidth="1"/>
    <col min="5131" max="5131" width="8.7109375" style="223" customWidth="1"/>
    <col min="5132" max="5132" width="11.28515625" style="223" customWidth="1"/>
    <col min="5133" max="5137" width="9.7109375" style="223" bestFit="1" customWidth="1"/>
    <col min="5138" max="5138" width="15.140625" style="223" customWidth="1"/>
    <col min="5139" max="5385" width="11.42578125" style="223"/>
    <col min="5386" max="5386" width="15.85546875" style="223" bestFit="1" customWidth="1"/>
    <col min="5387" max="5387" width="8.7109375" style="223" customWidth="1"/>
    <col min="5388" max="5388" width="11.28515625" style="223" customWidth="1"/>
    <col min="5389" max="5393" width="9.7109375" style="223" bestFit="1" customWidth="1"/>
    <col min="5394" max="5394" width="15.140625" style="223" customWidth="1"/>
    <col min="5395" max="5641" width="11.42578125" style="223"/>
    <col min="5642" max="5642" width="15.85546875" style="223" bestFit="1" customWidth="1"/>
    <col min="5643" max="5643" width="8.7109375" style="223" customWidth="1"/>
    <col min="5644" max="5644" width="11.28515625" style="223" customWidth="1"/>
    <col min="5645" max="5649" width="9.7109375" style="223" bestFit="1" customWidth="1"/>
    <col min="5650" max="5650" width="15.140625" style="223" customWidth="1"/>
    <col min="5651" max="5897" width="11.42578125" style="223"/>
    <col min="5898" max="5898" width="15.85546875" style="223" bestFit="1" customWidth="1"/>
    <col min="5899" max="5899" width="8.7109375" style="223" customWidth="1"/>
    <col min="5900" max="5900" width="11.28515625" style="223" customWidth="1"/>
    <col min="5901" max="5905" width="9.7109375" style="223" bestFit="1" customWidth="1"/>
    <col min="5906" max="5906" width="15.140625" style="223" customWidth="1"/>
    <col min="5907" max="6153" width="11.42578125" style="223"/>
    <col min="6154" max="6154" width="15.85546875" style="223" bestFit="1" customWidth="1"/>
    <col min="6155" max="6155" width="8.7109375" style="223" customWidth="1"/>
    <col min="6156" max="6156" width="11.28515625" style="223" customWidth="1"/>
    <col min="6157" max="6161" width="9.7109375" style="223" bestFit="1" customWidth="1"/>
    <col min="6162" max="6162" width="15.140625" style="223" customWidth="1"/>
    <col min="6163" max="6409" width="11.42578125" style="223"/>
    <col min="6410" max="6410" width="15.85546875" style="223" bestFit="1" customWidth="1"/>
    <col min="6411" max="6411" width="8.7109375" style="223" customWidth="1"/>
    <col min="6412" max="6412" width="11.28515625" style="223" customWidth="1"/>
    <col min="6413" max="6417" width="9.7109375" style="223" bestFit="1" customWidth="1"/>
    <col min="6418" max="6418" width="15.140625" style="223" customWidth="1"/>
    <col min="6419" max="6665" width="11.42578125" style="223"/>
    <col min="6666" max="6666" width="15.85546875" style="223" bestFit="1" customWidth="1"/>
    <col min="6667" max="6667" width="8.7109375" style="223" customWidth="1"/>
    <col min="6668" max="6668" width="11.28515625" style="223" customWidth="1"/>
    <col min="6669" max="6673" width="9.7109375" style="223" bestFit="1" customWidth="1"/>
    <col min="6674" max="6674" width="15.140625" style="223" customWidth="1"/>
    <col min="6675" max="6921" width="11.42578125" style="223"/>
    <col min="6922" max="6922" width="15.85546875" style="223" bestFit="1" customWidth="1"/>
    <col min="6923" max="6923" width="8.7109375" style="223" customWidth="1"/>
    <col min="6924" max="6924" width="11.28515625" style="223" customWidth="1"/>
    <col min="6925" max="6929" width="9.7109375" style="223" bestFit="1" customWidth="1"/>
    <col min="6930" max="6930" width="15.140625" style="223" customWidth="1"/>
    <col min="6931" max="7177" width="11.42578125" style="223"/>
    <col min="7178" max="7178" width="15.85546875" style="223" bestFit="1" customWidth="1"/>
    <col min="7179" max="7179" width="8.7109375" style="223" customWidth="1"/>
    <col min="7180" max="7180" width="11.28515625" style="223" customWidth="1"/>
    <col min="7181" max="7185" width="9.7109375" style="223" bestFit="1" customWidth="1"/>
    <col min="7186" max="7186" width="15.140625" style="223" customWidth="1"/>
    <col min="7187" max="7433" width="11.42578125" style="223"/>
    <col min="7434" max="7434" width="15.85546875" style="223" bestFit="1" customWidth="1"/>
    <col min="7435" max="7435" width="8.7109375" style="223" customWidth="1"/>
    <col min="7436" max="7436" width="11.28515625" style="223" customWidth="1"/>
    <col min="7437" max="7441" width="9.7109375" style="223" bestFit="1" customWidth="1"/>
    <col min="7442" max="7442" width="15.140625" style="223" customWidth="1"/>
    <col min="7443" max="7689" width="11.42578125" style="223"/>
    <col min="7690" max="7690" width="15.85546875" style="223" bestFit="1" customWidth="1"/>
    <col min="7691" max="7691" width="8.7109375" style="223" customWidth="1"/>
    <col min="7692" max="7692" width="11.28515625" style="223" customWidth="1"/>
    <col min="7693" max="7697" width="9.7109375" style="223" bestFit="1" customWidth="1"/>
    <col min="7698" max="7698" width="15.140625" style="223" customWidth="1"/>
    <col min="7699" max="7945" width="11.42578125" style="223"/>
    <col min="7946" max="7946" width="15.85546875" style="223" bestFit="1" customWidth="1"/>
    <col min="7947" max="7947" width="8.7109375" style="223" customWidth="1"/>
    <col min="7948" max="7948" width="11.28515625" style="223" customWidth="1"/>
    <col min="7949" max="7953" width="9.7109375" style="223" bestFit="1" customWidth="1"/>
    <col min="7954" max="7954" width="15.140625" style="223" customWidth="1"/>
    <col min="7955" max="8201" width="11.42578125" style="223"/>
    <col min="8202" max="8202" width="15.85546875" style="223" bestFit="1" customWidth="1"/>
    <col min="8203" max="8203" width="8.7109375" style="223" customWidth="1"/>
    <col min="8204" max="8204" width="11.28515625" style="223" customWidth="1"/>
    <col min="8205" max="8209" width="9.7109375" style="223" bestFit="1" customWidth="1"/>
    <col min="8210" max="8210" width="15.140625" style="223" customWidth="1"/>
    <col min="8211" max="8457" width="11.42578125" style="223"/>
    <col min="8458" max="8458" width="15.85546875" style="223" bestFit="1" customWidth="1"/>
    <col min="8459" max="8459" width="8.7109375" style="223" customWidth="1"/>
    <col min="8460" max="8460" width="11.28515625" style="223" customWidth="1"/>
    <col min="8461" max="8465" width="9.7109375" style="223" bestFit="1" customWidth="1"/>
    <col min="8466" max="8466" width="15.140625" style="223" customWidth="1"/>
    <col min="8467" max="8713" width="11.42578125" style="223"/>
    <col min="8714" max="8714" width="15.85546875" style="223" bestFit="1" customWidth="1"/>
    <col min="8715" max="8715" width="8.7109375" style="223" customWidth="1"/>
    <col min="8716" max="8716" width="11.28515625" style="223" customWidth="1"/>
    <col min="8717" max="8721" width="9.7109375" style="223" bestFit="1" customWidth="1"/>
    <col min="8722" max="8722" width="15.140625" style="223" customWidth="1"/>
    <col min="8723" max="8969" width="11.42578125" style="223"/>
    <col min="8970" max="8970" width="15.85546875" style="223" bestFit="1" customWidth="1"/>
    <col min="8971" max="8971" width="8.7109375" style="223" customWidth="1"/>
    <col min="8972" max="8972" width="11.28515625" style="223" customWidth="1"/>
    <col min="8973" max="8977" width="9.7109375" style="223" bestFit="1" customWidth="1"/>
    <col min="8978" max="8978" width="15.140625" style="223" customWidth="1"/>
    <col min="8979" max="9225" width="11.42578125" style="223"/>
    <col min="9226" max="9226" width="15.85546875" style="223" bestFit="1" customWidth="1"/>
    <col min="9227" max="9227" width="8.7109375" style="223" customWidth="1"/>
    <col min="9228" max="9228" width="11.28515625" style="223" customWidth="1"/>
    <col min="9229" max="9233" width="9.7109375" style="223" bestFit="1" customWidth="1"/>
    <col min="9234" max="9234" width="15.140625" style="223" customWidth="1"/>
    <col min="9235" max="9481" width="11.42578125" style="223"/>
    <col min="9482" max="9482" width="15.85546875" style="223" bestFit="1" customWidth="1"/>
    <col min="9483" max="9483" width="8.7109375" style="223" customWidth="1"/>
    <col min="9484" max="9484" width="11.28515625" style="223" customWidth="1"/>
    <col min="9485" max="9489" width="9.7109375" style="223" bestFit="1" customWidth="1"/>
    <col min="9490" max="9490" width="15.140625" style="223" customWidth="1"/>
    <col min="9491" max="9737" width="11.42578125" style="223"/>
    <col min="9738" max="9738" width="15.85546875" style="223" bestFit="1" customWidth="1"/>
    <col min="9739" max="9739" width="8.7109375" style="223" customWidth="1"/>
    <col min="9740" max="9740" width="11.28515625" style="223" customWidth="1"/>
    <col min="9741" max="9745" width="9.7109375" style="223" bestFit="1" customWidth="1"/>
    <col min="9746" max="9746" width="15.140625" style="223" customWidth="1"/>
    <col min="9747" max="9993" width="11.42578125" style="223"/>
    <col min="9994" max="9994" width="15.85546875" style="223" bestFit="1" customWidth="1"/>
    <col min="9995" max="9995" width="8.7109375" style="223" customWidth="1"/>
    <col min="9996" max="9996" width="11.28515625" style="223" customWidth="1"/>
    <col min="9997" max="10001" width="9.7109375" style="223" bestFit="1" customWidth="1"/>
    <col min="10002" max="10002" width="15.140625" style="223" customWidth="1"/>
    <col min="10003" max="10249" width="11.42578125" style="223"/>
    <col min="10250" max="10250" width="15.85546875" style="223" bestFit="1" customWidth="1"/>
    <col min="10251" max="10251" width="8.7109375" style="223" customWidth="1"/>
    <col min="10252" max="10252" width="11.28515625" style="223" customWidth="1"/>
    <col min="10253" max="10257" width="9.7109375" style="223" bestFit="1" customWidth="1"/>
    <col min="10258" max="10258" width="15.140625" style="223" customWidth="1"/>
    <col min="10259" max="10505" width="11.42578125" style="223"/>
    <col min="10506" max="10506" width="15.85546875" style="223" bestFit="1" customWidth="1"/>
    <col min="10507" max="10507" width="8.7109375" style="223" customWidth="1"/>
    <col min="10508" max="10508" width="11.28515625" style="223" customWidth="1"/>
    <col min="10509" max="10513" width="9.7109375" style="223" bestFit="1" customWidth="1"/>
    <col min="10514" max="10514" width="15.140625" style="223" customWidth="1"/>
    <col min="10515" max="10761" width="11.42578125" style="223"/>
    <col min="10762" max="10762" width="15.85546875" style="223" bestFit="1" customWidth="1"/>
    <col min="10763" max="10763" width="8.7109375" style="223" customWidth="1"/>
    <col min="10764" max="10764" width="11.28515625" style="223" customWidth="1"/>
    <col min="10765" max="10769" width="9.7109375" style="223" bestFit="1" customWidth="1"/>
    <col min="10770" max="10770" width="15.140625" style="223" customWidth="1"/>
    <col min="10771" max="11017" width="11.42578125" style="223"/>
    <col min="11018" max="11018" width="15.85546875" style="223" bestFit="1" customWidth="1"/>
    <col min="11019" max="11019" width="8.7109375" style="223" customWidth="1"/>
    <col min="11020" max="11020" width="11.28515625" style="223" customWidth="1"/>
    <col min="11021" max="11025" width="9.7109375" style="223" bestFit="1" customWidth="1"/>
    <col min="11026" max="11026" width="15.140625" style="223" customWidth="1"/>
    <col min="11027" max="11273" width="11.42578125" style="223"/>
    <col min="11274" max="11274" width="15.85546875" style="223" bestFit="1" customWidth="1"/>
    <col min="11275" max="11275" width="8.7109375" style="223" customWidth="1"/>
    <col min="11276" max="11276" width="11.28515625" style="223" customWidth="1"/>
    <col min="11277" max="11281" width="9.7109375" style="223" bestFit="1" customWidth="1"/>
    <col min="11282" max="11282" width="15.140625" style="223" customWidth="1"/>
    <col min="11283" max="11529" width="11.42578125" style="223"/>
    <col min="11530" max="11530" width="15.85546875" style="223" bestFit="1" customWidth="1"/>
    <col min="11531" max="11531" width="8.7109375" style="223" customWidth="1"/>
    <col min="11532" max="11532" width="11.28515625" style="223" customWidth="1"/>
    <col min="11533" max="11537" width="9.7109375" style="223" bestFit="1" customWidth="1"/>
    <col min="11538" max="11538" width="15.140625" style="223" customWidth="1"/>
    <col min="11539" max="11785" width="11.42578125" style="223"/>
    <col min="11786" max="11786" width="15.85546875" style="223" bestFit="1" customWidth="1"/>
    <col min="11787" max="11787" width="8.7109375" style="223" customWidth="1"/>
    <col min="11788" max="11788" width="11.28515625" style="223" customWidth="1"/>
    <col min="11789" max="11793" width="9.7109375" style="223" bestFit="1" customWidth="1"/>
    <col min="11794" max="11794" width="15.140625" style="223" customWidth="1"/>
    <col min="11795" max="12041" width="11.42578125" style="223"/>
    <col min="12042" max="12042" width="15.85546875" style="223" bestFit="1" customWidth="1"/>
    <col min="12043" max="12043" width="8.7109375" style="223" customWidth="1"/>
    <col min="12044" max="12044" width="11.28515625" style="223" customWidth="1"/>
    <col min="12045" max="12049" width="9.7109375" style="223" bestFit="1" customWidth="1"/>
    <col min="12050" max="12050" width="15.140625" style="223" customWidth="1"/>
    <col min="12051" max="12297" width="11.42578125" style="223"/>
    <col min="12298" max="12298" width="15.85546875" style="223" bestFit="1" customWidth="1"/>
    <col min="12299" max="12299" width="8.7109375" style="223" customWidth="1"/>
    <col min="12300" max="12300" width="11.28515625" style="223" customWidth="1"/>
    <col min="12301" max="12305" width="9.7109375" style="223" bestFit="1" customWidth="1"/>
    <col min="12306" max="12306" width="15.140625" style="223" customWidth="1"/>
    <col min="12307" max="12553" width="11.42578125" style="223"/>
    <col min="12554" max="12554" width="15.85546875" style="223" bestFit="1" customWidth="1"/>
    <col min="12555" max="12555" width="8.7109375" style="223" customWidth="1"/>
    <col min="12556" max="12556" width="11.28515625" style="223" customWidth="1"/>
    <col min="12557" max="12561" width="9.7109375" style="223" bestFit="1" customWidth="1"/>
    <col min="12562" max="12562" width="15.140625" style="223" customWidth="1"/>
    <col min="12563" max="12809" width="11.42578125" style="223"/>
    <col min="12810" max="12810" width="15.85546875" style="223" bestFit="1" customWidth="1"/>
    <col min="12811" max="12811" width="8.7109375" style="223" customWidth="1"/>
    <col min="12812" max="12812" width="11.28515625" style="223" customWidth="1"/>
    <col min="12813" max="12817" width="9.7109375" style="223" bestFit="1" customWidth="1"/>
    <col min="12818" max="12818" width="15.140625" style="223" customWidth="1"/>
    <col min="12819" max="13065" width="11.42578125" style="223"/>
    <col min="13066" max="13066" width="15.85546875" style="223" bestFit="1" customWidth="1"/>
    <col min="13067" max="13067" width="8.7109375" style="223" customWidth="1"/>
    <col min="13068" max="13068" width="11.28515625" style="223" customWidth="1"/>
    <col min="13069" max="13073" width="9.7109375" style="223" bestFit="1" customWidth="1"/>
    <col min="13074" max="13074" width="15.140625" style="223" customWidth="1"/>
    <col min="13075" max="13321" width="11.42578125" style="223"/>
    <col min="13322" max="13322" width="15.85546875" style="223" bestFit="1" customWidth="1"/>
    <col min="13323" max="13323" width="8.7109375" style="223" customWidth="1"/>
    <col min="13324" max="13324" width="11.28515625" style="223" customWidth="1"/>
    <col min="13325" max="13329" width="9.7109375" style="223" bestFit="1" customWidth="1"/>
    <col min="13330" max="13330" width="15.140625" style="223" customWidth="1"/>
    <col min="13331" max="13577" width="11.42578125" style="223"/>
    <col min="13578" max="13578" width="15.85546875" style="223" bestFit="1" customWidth="1"/>
    <col min="13579" max="13579" width="8.7109375" style="223" customWidth="1"/>
    <col min="13580" max="13580" width="11.28515625" style="223" customWidth="1"/>
    <col min="13581" max="13585" width="9.7109375" style="223" bestFit="1" customWidth="1"/>
    <col min="13586" max="13586" width="15.140625" style="223" customWidth="1"/>
    <col min="13587" max="13833" width="11.42578125" style="223"/>
    <col min="13834" max="13834" width="15.85546875" style="223" bestFit="1" customWidth="1"/>
    <col min="13835" max="13835" width="8.7109375" style="223" customWidth="1"/>
    <col min="13836" max="13836" width="11.28515625" style="223" customWidth="1"/>
    <col min="13837" max="13841" width="9.7109375" style="223" bestFit="1" customWidth="1"/>
    <col min="13842" max="13842" width="15.140625" style="223" customWidth="1"/>
    <col min="13843" max="14089" width="11.42578125" style="223"/>
    <col min="14090" max="14090" width="15.85546875" style="223" bestFit="1" customWidth="1"/>
    <col min="14091" max="14091" width="8.7109375" style="223" customWidth="1"/>
    <col min="14092" max="14092" width="11.28515625" style="223" customWidth="1"/>
    <col min="14093" max="14097" width="9.7109375" style="223" bestFit="1" customWidth="1"/>
    <col min="14098" max="14098" width="15.140625" style="223" customWidth="1"/>
    <col min="14099" max="14345" width="11.42578125" style="223"/>
    <col min="14346" max="14346" width="15.85546875" style="223" bestFit="1" customWidth="1"/>
    <col min="14347" max="14347" width="8.7109375" style="223" customWidth="1"/>
    <col min="14348" max="14348" width="11.28515625" style="223" customWidth="1"/>
    <col min="14349" max="14353" width="9.7109375" style="223" bestFit="1" customWidth="1"/>
    <col min="14354" max="14354" width="15.140625" style="223" customWidth="1"/>
    <col min="14355" max="14601" width="11.42578125" style="223"/>
    <col min="14602" max="14602" width="15.85546875" style="223" bestFit="1" customWidth="1"/>
    <col min="14603" max="14603" width="8.7109375" style="223" customWidth="1"/>
    <col min="14604" max="14604" width="11.28515625" style="223" customWidth="1"/>
    <col min="14605" max="14609" width="9.7109375" style="223" bestFit="1" customWidth="1"/>
    <col min="14610" max="14610" width="15.140625" style="223" customWidth="1"/>
    <col min="14611" max="14857" width="11.42578125" style="223"/>
    <col min="14858" max="14858" width="15.85546875" style="223" bestFit="1" customWidth="1"/>
    <col min="14859" max="14859" width="8.7109375" style="223" customWidth="1"/>
    <col min="14860" max="14860" width="11.28515625" style="223" customWidth="1"/>
    <col min="14861" max="14865" width="9.7109375" style="223" bestFit="1" customWidth="1"/>
    <col min="14866" max="14866" width="15.140625" style="223" customWidth="1"/>
    <col min="14867" max="15113" width="11.42578125" style="223"/>
    <col min="15114" max="15114" width="15.85546875" style="223" bestFit="1" customWidth="1"/>
    <col min="15115" max="15115" width="8.7109375" style="223" customWidth="1"/>
    <col min="15116" max="15116" width="11.28515625" style="223" customWidth="1"/>
    <col min="15117" max="15121" width="9.7109375" style="223" bestFit="1" customWidth="1"/>
    <col min="15122" max="15122" width="15.140625" style="223" customWidth="1"/>
    <col min="15123" max="15369" width="11.42578125" style="223"/>
    <col min="15370" max="15370" width="15.85546875" style="223" bestFit="1" customWidth="1"/>
    <col min="15371" max="15371" width="8.7109375" style="223" customWidth="1"/>
    <col min="15372" max="15372" width="11.28515625" style="223" customWidth="1"/>
    <col min="15373" max="15377" width="9.7109375" style="223" bestFit="1" customWidth="1"/>
    <col min="15378" max="15378" width="15.140625" style="223" customWidth="1"/>
    <col min="15379" max="15625" width="11.42578125" style="223"/>
    <col min="15626" max="15626" width="15.85546875" style="223" bestFit="1" customWidth="1"/>
    <col min="15627" max="15627" width="8.7109375" style="223" customWidth="1"/>
    <col min="15628" max="15628" width="11.28515625" style="223" customWidth="1"/>
    <col min="15629" max="15633" width="9.7109375" style="223" bestFit="1" customWidth="1"/>
    <col min="15634" max="15634" width="15.140625" style="223" customWidth="1"/>
    <col min="15635" max="15881" width="11.42578125" style="223"/>
    <col min="15882" max="15882" width="15.85546875" style="223" bestFit="1" customWidth="1"/>
    <col min="15883" max="15883" width="8.7109375" style="223" customWidth="1"/>
    <col min="15884" max="15884" width="11.28515625" style="223" customWidth="1"/>
    <col min="15885" max="15889" width="9.7109375" style="223" bestFit="1" customWidth="1"/>
    <col min="15890" max="15890" width="15.140625" style="223" customWidth="1"/>
    <col min="15891" max="16137" width="11.42578125" style="223"/>
    <col min="16138" max="16138" width="15.85546875" style="223" bestFit="1" customWidth="1"/>
    <col min="16139" max="16139" width="8.7109375" style="223" customWidth="1"/>
    <col min="16140" max="16140" width="11.28515625" style="223" customWidth="1"/>
    <col min="16141" max="16145" width="9.7109375" style="223" bestFit="1" customWidth="1"/>
    <col min="16146" max="16146" width="15.140625" style="223" customWidth="1"/>
    <col min="16147" max="16384" width="11.42578125" style="223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97" t="s">
        <v>237</v>
      </c>
      <c r="C5" s="397"/>
      <c r="D5" s="397"/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7"/>
      <c r="R5" s="397"/>
    </row>
    <row r="6" spans="2:18" ht="15" customHeight="1" x14ac:dyDescent="0.25">
      <c r="B6" s="387" t="str">
        <f>actualizaciones!A2</f>
        <v xml:space="preserve">I semestre 2014 </v>
      </c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  <c r="Q6" s="387"/>
      <c r="R6" s="387"/>
    </row>
    <row r="7" spans="2:18" ht="15" customHeight="1" x14ac:dyDescent="0.25">
      <c r="B7" s="398" t="s">
        <v>205</v>
      </c>
      <c r="C7" s="399" t="s">
        <v>83</v>
      </c>
      <c r="D7" s="399" t="s">
        <v>85</v>
      </c>
      <c r="E7" s="400" t="s">
        <v>238</v>
      </c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399" t="s">
        <v>103</v>
      </c>
      <c r="R7" s="399" t="s">
        <v>85</v>
      </c>
    </row>
    <row r="8" spans="2:18" ht="15" customHeight="1" x14ac:dyDescent="0.25">
      <c r="B8" s="398"/>
      <c r="C8" s="399"/>
      <c r="D8" s="399"/>
      <c r="E8" s="114" t="s">
        <v>81</v>
      </c>
      <c r="F8" s="114" t="s">
        <v>239</v>
      </c>
      <c r="G8" s="115" t="s">
        <v>240</v>
      </c>
      <c r="H8" s="115" t="s">
        <v>239</v>
      </c>
      <c r="I8" s="115" t="s">
        <v>241</v>
      </c>
      <c r="J8" s="115" t="s">
        <v>239</v>
      </c>
      <c r="K8" s="114" t="s">
        <v>242</v>
      </c>
      <c r="L8" s="114" t="s">
        <v>239</v>
      </c>
      <c r="M8" s="114" t="s">
        <v>243</v>
      </c>
      <c r="N8" s="114" t="s">
        <v>239</v>
      </c>
      <c r="O8" s="115" t="s">
        <v>244</v>
      </c>
      <c r="P8" s="115" t="s">
        <v>239</v>
      </c>
      <c r="Q8" s="399"/>
      <c r="R8" s="399"/>
    </row>
    <row r="9" spans="2:18" ht="15" customHeight="1" x14ac:dyDescent="0.2">
      <c r="B9" s="107" t="str">
        <f>'Nacionalidades '!B7</f>
        <v>Reino Unido</v>
      </c>
      <c r="C9" s="224">
        <v>310095</v>
      </c>
      <c r="D9" s="225">
        <v>6.1311310454820855E-2</v>
      </c>
      <c r="E9" s="226">
        <v>150953</v>
      </c>
      <c r="F9" s="227">
        <v>0.11935605863989274</v>
      </c>
      <c r="G9" s="224">
        <v>104927</v>
      </c>
      <c r="H9" s="225">
        <v>0.1627806467341919</v>
      </c>
      <c r="I9" s="224">
        <v>13623</v>
      </c>
      <c r="J9" s="225">
        <v>-1.3112141408287425E-2</v>
      </c>
      <c r="K9" s="226">
        <v>91304</v>
      </c>
      <c r="L9" s="227">
        <v>0.19454692937697882</v>
      </c>
      <c r="M9" s="226">
        <v>44450</v>
      </c>
      <c r="N9" s="227">
        <v>3.4996623745546795E-2</v>
      </c>
      <c r="O9" s="224">
        <v>1576</v>
      </c>
      <c r="P9" s="225">
        <v>-5.7416267942583699E-2</v>
      </c>
      <c r="Q9" s="224">
        <v>159142</v>
      </c>
      <c r="R9" s="225">
        <v>1.1555770257557718E-2</v>
      </c>
    </row>
    <row r="10" spans="2:18" ht="15" customHeight="1" x14ac:dyDescent="0.2">
      <c r="B10" s="107" t="str">
        <f>'Nacionalidades '!B8</f>
        <v>Países Nórdicos</v>
      </c>
      <c r="C10" s="224">
        <v>125926</v>
      </c>
      <c r="D10" s="225">
        <v>8.9023799640238099E-2</v>
      </c>
      <c r="E10" s="226">
        <v>35329</v>
      </c>
      <c r="F10" s="227">
        <v>0.14630110317975342</v>
      </c>
      <c r="G10" s="224">
        <v>18840</v>
      </c>
      <c r="H10" s="225">
        <v>0.10940996349075482</v>
      </c>
      <c r="I10" s="224">
        <v>2994</v>
      </c>
      <c r="J10" s="225">
        <v>-0.16157938952674322</v>
      </c>
      <c r="K10" s="226">
        <v>15846</v>
      </c>
      <c r="L10" s="227">
        <v>0.18156737006934609</v>
      </c>
      <c r="M10" s="226">
        <v>16023</v>
      </c>
      <c r="N10" s="227">
        <v>0.18688888888888888</v>
      </c>
      <c r="O10" s="224">
        <v>466</v>
      </c>
      <c r="P10" s="225">
        <v>0.37869822485207094</v>
      </c>
      <c r="Q10" s="224">
        <v>90597</v>
      </c>
      <c r="R10" s="225">
        <v>6.8209687308399714E-2</v>
      </c>
    </row>
    <row r="11" spans="2:18" ht="15" customHeight="1" x14ac:dyDescent="0.2">
      <c r="B11" s="107" t="str">
        <f>'Nacionalidades '!B9</f>
        <v>Suecia</v>
      </c>
      <c r="C11" s="224">
        <v>44390</v>
      </c>
      <c r="D11" s="225">
        <v>8.0732336758046364E-2</v>
      </c>
      <c r="E11" s="226">
        <v>11212</v>
      </c>
      <c r="F11" s="227">
        <v>0.25427900212551746</v>
      </c>
      <c r="G11" s="224">
        <v>6063</v>
      </c>
      <c r="H11" s="225">
        <v>0.22857142857142865</v>
      </c>
      <c r="I11" s="224">
        <v>859</v>
      </c>
      <c r="J11" s="225">
        <v>-0.19038642789820925</v>
      </c>
      <c r="K11" s="226">
        <v>5204</v>
      </c>
      <c r="L11" s="227">
        <v>0.34331440371708832</v>
      </c>
      <c r="M11" s="226">
        <v>5002</v>
      </c>
      <c r="N11" s="227">
        <v>0.27407030056036685</v>
      </c>
      <c r="O11" s="224">
        <v>147</v>
      </c>
      <c r="P11" s="225">
        <v>0.88461538461538458</v>
      </c>
      <c r="Q11" s="224">
        <v>33178</v>
      </c>
      <c r="R11" s="225">
        <v>3.2456822778901495E-2</v>
      </c>
    </row>
    <row r="12" spans="2:18" ht="15" customHeight="1" x14ac:dyDescent="0.2">
      <c r="B12" s="107" t="str">
        <f>'Nacionalidades '!B10</f>
        <v>Noruega</v>
      </c>
      <c r="C12" s="224">
        <v>35523</v>
      </c>
      <c r="D12" s="225">
        <v>0.14916537267080754</v>
      </c>
      <c r="E12" s="226">
        <v>11007</v>
      </c>
      <c r="F12" s="227">
        <v>0.29250821982151254</v>
      </c>
      <c r="G12" s="224">
        <v>5743</v>
      </c>
      <c r="H12" s="225">
        <v>0.20828950136755742</v>
      </c>
      <c r="I12" s="224">
        <v>1220</v>
      </c>
      <c r="J12" s="225">
        <v>-6.9412662090007626E-2</v>
      </c>
      <c r="K12" s="226">
        <v>4523</v>
      </c>
      <c r="L12" s="227">
        <v>0.31406159209761775</v>
      </c>
      <c r="M12" s="226">
        <v>5128</v>
      </c>
      <c r="N12" s="227">
        <v>0.39007861208999728</v>
      </c>
      <c r="O12" s="224">
        <v>136</v>
      </c>
      <c r="P12" s="225">
        <v>0.83783783783783794</v>
      </c>
      <c r="Q12" s="224">
        <v>24516</v>
      </c>
      <c r="R12" s="225">
        <v>9.4659760671548465E-2</v>
      </c>
    </row>
    <row r="13" spans="2:18" ht="15" customHeight="1" x14ac:dyDescent="0.2">
      <c r="B13" s="107" t="str">
        <f>'Nacionalidades '!B11</f>
        <v>Finlandia</v>
      </c>
      <c r="C13" s="224">
        <v>24024</v>
      </c>
      <c r="D13" s="225">
        <v>5.2115266707541297E-2</v>
      </c>
      <c r="E13" s="226">
        <v>7112</v>
      </c>
      <c r="F13" s="227">
        <v>-4.0610558745274306E-3</v>
      </c>
      <c r="G13" s="224">
        <v>3944</v>
      </c>
      <c r="H13" s="225">
        <v>4.5045045045045029E-2</v>
      </c>
      <c r="I13" s="224">
        <v>441</v>
      </c>
      <c r="J13" s="225">
        <v>-0.24226804123711343</v>
      </c>
      <c r="K13" s="226">
        <v>3503</v>
      </c>
      <c r="L13" s="227">
        <v>9.7431077694235535E-2</v>
      </c>
      <c r="M13" s="226">
        <v>3111</v>
      </c>
      <c r="N13" s="227">
        <v>-6.2669478758662245E-2</v>
      </c>
      <c r="O13" s="224">
        <v>57</v>
      </c>
      <c r="P13" s="225">
        <v>0.1875</v>
      </c>
      <c r="Q13" s="224">
        <v>16912</v>
      </c>
      <c r="R13" s="225">
        <v>7.7677945580832297E-2</v>
      </c>
    </row>
    <row r="14" spans="2:18" ht="15" customHeight="1" x14ac:dyDescent="0.2">
      <c r="B14" s="107" t="str">
        <f>'Nacionalidades '!B12</f>
        <v>Dinamarca</v>
      </c>
      <c r="C14" s="224">
        <v>21989</v>
      </c>
      <c r="D14" s="225">
        <v>5.6553911205073915E-2</v>
      </c>
      <c r="E14" s="226">
        <v>5998</v>
      </c>
      <c r="F14" s="227">
        <v>-3.6311053984575792E-2</v>
      </c>
      <c r="G14" s="224">
        <v>3090</v>
      </c>
      <c r="H14" s="225">
        <v>-0.12215909090909094</v>
      </c>
      <c r="I14" s="224">
        <v>474</v>
      </c>
      <c r="J14" s="225">
        <v>-0.2317666126418152</v>
      </c>
      <c r="K14" s="226">
        <v>2616</v>
      </c>
      <c r="L14" s="227">
        <v>-9.8863244919049298E-2</v>
      </c>
      <c r="M14" s="226">
        <v>2782</v>
      </c>
      <c r="N14" s="227">
        <v>8.4177708495713155E-2</v>
      </c>
      <c r="O14" s="224">
        <v>126</v>
      </c>
      <c r="P14" s="225">
        <v>-8.6956521739130488E-2</v>
      </c>
      <c r="Q14" s="224">
        <v>15991</v>
      </c>
      <c r="R14" s="225">
        <v>9.6174938305456648E-2</v>
      </c>
    </row>
    <row r="15" spans="2:18" ht="15" customHeight="1" x14ac:dyDescent="0.2">
      <c r="B15" s="107" t="str">
        <f>'Nacionalidades '!B13</f>
        <v>España</v>
      </c>
      <c r="C15" s="224">
        <v>67348</v>
      </c>
      <c r="D15" s="225">
        <v>-6.0566327242293161E-2</v>
      </c>
      <c r="E15" s="226">
        <v>40638</v>
      </c>
      <c r="F15" s="227">
        <v>-4.408167105758376E-2</v>
      </c>
      <c r="G15" s="224">
        <v>30179</v>
      </c>
      <c r="H15" s="225">
        <v>-5.1958659252976491E-2</v>
      </c>
      <c r="I15" s="224">
        <v>5628</v>
      </c>
      <c r="J15" s="225">
        <v>-0.35168759359520796</v>
      </c>
      <c r="K15" s="226">
        <v>24551</v>
      </c>
      <c r="L15" s="227">
        <v>6.042674498963363E-2</v>
      </c>
      <c r="M15" s="226">
        <v>9243</v>
      </c>
      <c r="N15" s="227">
        <v>-3.6083011784336261E-2</v>
      </c>
      <c r="O15" s="224">
        <v>1216</v>
      </c>
      <c r="P15" s="225">
        <v>0.11559633027522942</v>
      </c>
      <c r="Q15" s="224">
        <v>26710</v>
      </c>
      <c r="R15" s="225">
        <v>-8.4584275824251098E-2</v>
      </c>
    </row>
    <row r="16" spans="2:18" ht="15" customHeight="1" x14ac:dyDescent="0.2">
      <c r="B16" s="107" t="str">
        <f>'Nacionalidades '!B14</f>
        <v>Alemania</v>
      </c>
      <c r="C16" s="224">
        <v>39385</v>
      </c>
      <c r="D16" s="225">
        <v>0.10433490354419028</v>
      </c>
      <c r="E16" s="226">
        <v>25948</v>
      </c>
      <c r="F16" s="227">
        <v>4.175365344467652E-2</v>
      </c>
      <c r="G16" s="224">
        <v>17154</v>
      </c>
      <c r="H16" s="225">
        <v>5.1682913371344563E-2</v>
      </c>
      <c r="I16" s="224">
        <v>2066</v>
      </c>
      <c r="J16" s="225">
        <v>-0.28388214904679376</v>
      </c>
      <c r="K16" s="226">
        <v>15088</v>
      </c>
      <c r="L16" s="227">
        <v>0.12378966185014151</v>
      </c>
      <c r="M16" s="226">
        <v>7797</v>
      </c>
      <c r="N16" s="227">
        <v>-2.3666416228399711E-2</v>
      </c>
      <c r="O16" s="224">
        <v>997</v>
      </c>
      <c r="P16" s="225">
        <v>0.63175122749590829</v>
      </c>
      <c r="Q16" s="224">
        <v>13437</v>
      </c>
      <c r="R16" s="225">
        <v>0.24925622908144285</v>
      </c>
    </row>
    <row r="17" spans="2:18" ht="15" customHeight="1" x14ac:dyDescent="0.2">
      <c r="B17" s="107" t="str">
        <f>'Nacionalidades '!B15</f>
        <v>Holanda</v>
      </c>
      <c r="C17" s="224">
        <v>26216</v>
      </c>
      <c r="D17" s="225">
        <v>-5.87728431407748E-2</v>
      </c>
      <c r="E17" s="226">
        <v>12969</v>
      </c>
      <c r="F17" s="227">
        <v>2.3114547175765221E-2</v>
      </c>
      <c r="G17" s="224">
        <v>11015</v>
      </c>
      <c r="H17" s="225">
        <v>4.6158229651438898E-2</v>
      </c>
      <c r="I17" s="224">
        <v>760</v>
      </c>
      <c r="J17" s="225">
        <v>-0.11318553092182027</v>
      </c>
      <c r="K17" s="226">
        <v>10255</v>
      </c>
      <c r="L17" s="227">
        <v>6.0277088502894927E-2</v>
      </c>
      <c r="M17" s="226">
        <v>1792</v>
      </c>
      <c r="N17" s="227">
        <v>-0.10801393728222997</v>
      </c>
      <c r="O17" s="224">
        <v>162</v>
      </c>
      <c r="P17" s="225">
        <v>0.17391304347826098</v>
      </c>
      <c r="Q17" s="224">
        <v>13247</v>
      </c>
      <c r="R17" s="225">
        <v>-0.12716610660868422</v>
      </c>
    </row>
    <row r="18" spans="2:18" ht="15" customHeight="1" x14ac:dyDescent="0.2">
      <c r="B18" s="107" t="str">
        <f>'Nacionalidades '!B16</f>
        <v>Bélgica</v>
      </c>
      <c r="C18" s="224">
        <v>24567</v>
      </c>
      <c r="D18" s="225">
        <v>-4.0988406136549971E-2</v>
      </c>
      <c r="E18" s="226">
        <v>19121</v>
      </c>
      <c r="F18" s="227">
        <v>-5.6312308755305462E-2</v>
      </c>
      <c r="G18" s="224">
        <v>16445</v>
      </c>
      <c r="H18" s="225">
        <v>-7.9021057347670287E-2</v>
      </c>
      <c r="I18" s="224">
        <v>1294</v>
      </c>
      <c r="J18" s="225">
        <v>-0.15203145478374835</v>
      </c>
      <c r="K18" s="226">
        <v>15151</v>
      </c>
      <c r="L18" s="227">
        <v>-7.2198407838334311E-2</v>
      </c>
      <c r="M18" s="226">
        <v>2502</v>
      </c>
      <c r="N18" s="227">
        <v>0.11150599733451805</v>
      </c>
      <c r="O18" s="224">
        <v>174</v>
      </c>
      <c r="P18" s="225">
        <v>0.1225806451612903</v>
      </c>
      <c r="Q18" s="224">
        <v>5446</v>
      </c>
      <c r="R18" s="225">
        <v>1.6993464052287521E-2</v>
      </c>
    </row>
    <row r="19" spans="2:18" ht="15" customHeight="1" x14ac:dyDescent="0.2">
      <c r="B19" s="107" t="str">
        <f>'Nacionalidades '!B18</f>
        <v>Irlanda</v>
      </c>
      <c r="C19" s="224">
        <v>20178</v>
      </c>
      <c r="D19" s="225">
        <v>7.352628218769941E-2</v>
      </c>
      <c r="E19" s="226">
        <v>10882</v>
      </c>
      <c r="F19" s="227">
        <v>8.3432895260852291E-2</v>
      </c>
      <c r="G19" s="224">
        <v>7303</v>
      </c>
      <c r="H19" s="225">
        <v>0.14520934608750191</v>
      </c>
      <c r="I19" s="224">
        <v>1530</v>
      </c>
      <c r="J19" s="225">
        <v>-0.12521440823327612</v>
      </c>
      <c r="K19" s="226">
        <v>5773</v>
      </c>
      <c r="L19" s="227">
        <v>0.24740708729472782</v>
      </c>
      <c r="M19" s="226">
        <v>3421</v>
      </c>
      <c r="N19" s="227">
        <v>-7.8306264501160072E-3</v>
      </c>
      <c r="O19" s="224">
        <v>158</v>
      </c>
      <c r="P19" s="225">
        <v>-0.27853881278538817</v>
      </c>
      <c r="Q19" s="224">
        <v>9296</v>
      </c>
      <c r="R19" s="225">
        <v>6.2157221206581292E-2</v>
      </c>
    </row>
    <row r="20" spans="2:18" ht="15" customHeight="1" x14ac:dyDescent="0.2">
      <c r="B20" s="107" t="str">
        <f>'Nacionalidades '!B17</f>
        <v>Italia</v>
      </c>
      <c r="C20" s="224">
        <v>20350</v>
      </c>
      <c r="D20" s="225">
        <v>0.33206781436145838</v>
      </c>
      <c r="E20" s="226">
        <v>15032</v>
      </c>
      <c r="F20" s="227">
        <v>0.29944674965421858</v>
      </c>
      <c r="G20" s="224">
        <v>9345</v>
      </c>
      <c r="H20" s="225">
        <v>0.2845360824742269</v>
      </c>
      <c r="I20" s="224">
        <v>1262</v>
      </c>
      <c r="J20" s="225">
        <v>4.2975206611570282E-2</v>
      </c>
      <c r="K20" s="226">
        <v>8083</v>
      </c>
      <c r="L20" s="227">
        <v>0.33272877164056069</v>
      </c>
      <c r="M20" s="226">
        <v>5394</v>
      </c>
      <c r="N20" s="227">
        <v>0.33746590627324569</v>
      </c>
      <c r="O20" s="224">
        <v>293</v>
      </c>
      <c r="P20" s="225">
        <v>0.12692307692307692</v>
      </c>
      <c r="Q20" s="224">
        <v>5318</v>
      </c>
      <c r="R20" s="225">
        <v>0.43380965219735779</v>
      </c>
    </row>
    <row r="21" spans="2:18" ht="15" customHeight="1" x14ac:dyDescent="0.2">
      <c r="B21" s="107" t="str">
        <f>'Nacionalidades '!B19</f>
        <v>Rusia</v>
      </c>
      <c r="C21" s="224">
        <v>18035</v>
      </c>
      <c r="D21" s="225">
        <v>-9.1206853111615027E-2</v>
      </c>
      <c r="E21" s="226">
        <v>11994</v>
      </c>
      <c r="F21" s="227">
        <v>-0.15831578947368419</v>
      </c>
      <c r="G21" s="224">
        <v>10347</v>
      </c>
      <c r="H21" s="225">
        <v>-0.14275062137531069</v>
      </c>
      <c r="I21" s="224">
        <v>3270</v>
      </c>
      <c r="J21" s="225">
        <v>-0.41492216854535691</v>
      </c>
      <c r="K21" s="226">
        <v>7077</v>
      </c>
      <c r="L21" s="227">
        <v>9.1961117111556856E-2</v>
      </c>
      <c r="M21" s="226">
        <v>1525</v>
      </c>
      <c r="N21" s="227">
        <v>-0.274500475737393</v>
      </c>
      <c r="O21" s="224">
        <v>122</v>
      </c>
      <c r="P21" s="225">
        <v>0.5641025641025641</v>
      </c>
      <c r="Q21" s="224">
        <v>6041</v>
      </c>
      <c r="R21" s="225">
        <v>7.9714030384271606E-2</v>
      </c>
    </row>
    <row r="22" spans="2:18" ht="15" customHeight="1" x14ac:dyDescent="0.2">
      <c r="B22" s="107" t="str">
        <f>'Nacionalidades '!B20</f>
        <v>Francia</v>
      </c>
      <c r="C22" s="224">
        <v>17204</v>
      </c>
      <c r="D22" s="225">
        <v>0.1132392907984987</v>
      </c>
      <c r="E22" s="226">
        <v>10228</v>
      </c>
      <c r="F22" s="227">
        <v>0.11805859204197633</v>
      </c>
      <c r="G22" s="224">
        <v>4895</v>
      </c>
      <c r="H22" s="225">
        <v>0.12193444877377946</v>
      </c>
      <c r="I22" s="224">
        <v>566</v>
      </c>
      <c r="J22" s="225">
        <v>-0.25819134993446924</v>
      </c>
      <c r="K22" s="226">
        <v>4329</v>
      </c>
      <c r="L22" s="227">
        <v>0.2024999999999999</v>
      </c>
      <c r="M22" s="226">
        <v>1488</v>
      </c>
      <c r="N22" s="227">
        <v>-8.767627222562846E-2</v>
      </c>
      <c r="O22" s="224">
        <v>3845</v>
      </c>
      <c r="P22" s="225">
        <v>0.21908687381103364</v>
      </c>
      <c r="Q22" s="224">
        <v>6976</v>
      </c>
      <c r="R22" s="225">
        <v>0.10624801776086268</v>
      </c>
    </row>
    <row r="23" spans="2:18" ht="15" customHeight="1" x14ac:dyDescent="0.2">
      <c r="B23" s="107" t="str">
        <f>'Nacionalidades '!B21</f>
        <v>Países del Este</v>
      </c>
      <c r="C23" s="224">
        <v>11649</v>
      </c>
      <c r="D23" s="225">
        <v>0.38152277039848204</v>
      </c>
      <c r="E23" s="226">
        <v>5334</v>
      </c>
      <c r="F23" s="227">
        <v>0.1272189349112427</v>
      </c>
      <c r="G23" s="224">
        <v>2961</v>
      </c>
      <c r="H23" s="225">
        <v>0.15845070422535201</v>
      </c>
      <c r="I23" s="224">
        <v>666</v>
      </c>
      <c r="J23" s="225">
        <v>-0.16957605985037405</v>
      </c>
      <c r="K23" s="226">
        <v>2295</v>
      </c>
      <c r="L23" s="227">
        <v>0.30843785632839227</v>
      </c>
      <c r="M23" s="226">
        <v>1742</v>
      </c>
      <c r="N23" s="227">
        <v>0.22503516174402249</v>
      </c>
      <c r="O23" s="224">
        <v>631</v>
      </c>
      <c r="P23" s="225">
        <v>-0.16312997347480107</v>
      </c>
      <c r="Q23" s="224">
        <v>6315</v>
      </c>
      <c r="R23" s="225">
        <v>0.70675675675675675</v>
      </c>
    </row>
    <row r="24" spans="2:18" ht="15" customHeight="1" x14ac:dyDescent="0.2">
      <c r="B24" s="107" t="str">
        <f>'Nacionalidades '!B22</f>
        <v>Suiza</v>
      </c>
      <c r="C24" s="224">
        <v>5429</v>
      </c>
      <c r="D24" s="225">
        <v>0.15240925493525781</v>
      </c>
      <c r="E24" s="226">
        <v>3697</v>
      </c>
      <c r="F24" s="227">
        <v>0.26393162393162384</v>
      </c>
      <c r="G24" s="224">
        <v>2957</v>
      </c>
      <c r="H24" s="225">
        <v>0.33318304779080243</v>
      </c>
      <c r="I24" s="224">
        <v>670</v>
      </c>
      <c r="J24" s="225">
        <v>-0.10427807486631013</v>
      </c>
      <c r="K24" s="226">
        <v>2287</v>
      </c>
      <c r="L24" s="227">
        <v>0.55578231292517</v>
      </c>
      <c r="M24" s="226">
        <v>676</v>
      </c>
      <c r="N24" s="227">
        <v>5.1321928460342114E-2</v>
      </c>
      <c r="O24" s="224">
        <v>64</v>
      </c>
      <c r="P24" s="225">
        <v>0</v>
      </c>
      <c r="Q24" s="224">
        <v>1732</v>
      </c>
      <c r="R24" s="225">
        <v>-3.023516237402013E-2</v>
      </c>
    </row>
    <row r="25" spans="2:18" ht="15" customHeight="1" x14ac:dyDescent="0.2">
      <c r="B25" s="107" t="str">
        <f>'Nacionalidades '!B23</f>
        <v>Austria</v>
      </c>
      <c r="C25" s="224">
        <v>4483</v>
      </c>
      <c r="D25" s="225">
        <v>0.12525100401606415</v>
      </c>
      <c r="E25" s="226">
        <v>3025</v>
      </c>
      <c r="F25" s="227">
        <v>0.17521367521367526</v>
      </c>
      <c r="G25" s="224">
        <v>2489</v>
      </c>
      <c r="H25" s="225">
        <v>0.15498839907192585</v>
      </c>
      <c r="I25" s="224">
        <v>334</v>
      </c>
      <c r="J25" s="225">
        <v>-7.2222222222222188E-2</v>
      </c>
      <c r="K25" s="226">
        <v>2155</v>
      </c>
      <c r="L25" s="227">
        <v>0.20055710306406693</v>
      </c>
      <c r="M25" s="226">
        <v>468</v>
      </c>
      <c r="N25" s="227">
        <v>0.18181818181818188</v>
      </c>
      <c r="O25" s="224">
        <v>68</v>
      </c>
      <c r="P25" s="225">
        <v>1.9565217391304346</v>
      </c>
      <c r="Q25" s="224">
        <v>1458</v>
      </c>
      <c r="R25" s="225">
        <v>3.4042553191489411E-2</v>
      </c>
    </row>
    <row r="26" spans="2:18" ht="15" customHeight="1" x14ac:dyDescent="0.2">
      <c r="B26" s="107" t="str">
        <f>'Nacionalidades '!B24</f>
        <v>Resto de Europa</v>
      </c>
      <c r="C26" s="224">
        <v>9382</v>
      </c>
      <c r="D26" s="225">
        <v>-0.15378371065211505</v>
      </c>
      <c r="E26" s="226">
        <v>5114</v>
      </c>
      <c r="F26" s="227">
        <v>-0.2418087472201631</v>
      </c>
      <c r="G26" s="224">
        <v>3253</v>
      </c>
      <c r="H26" s="225">
        <v>-5.2432274978153171E-2</v>
      </c>
      <c r="I26" s="224">
        <v>756</v>
      </c>
      <c r="J26" s="225">
        <v>-0.44329896907216493</v>
      </c>
      <c r="K26" s="226">
        <v>2497</v>
      </c>
      <c r="L26" s="227">
        <v>0.20337349397590354</v>
      </c>
      <c r="M26" s="226">
        <v>1817</v>
      </c>
      <c r="N26" s="227">
        <v>-0.44212465459011363</v>
      </c>
      <c r="O26" s="224">
        <v>44</v>
      </c>
      <c r="P26" s="225">
        <v>-0.19999999999999996</v>
      </c>
      <c r="Q26" s="224">
        <v>4268</v>
      </c>
      <c r="R26" s="225">
        <v>-1.7042837402118871E-2</v>
      </c>
    </row>
    <row r="27" spans="2:18" ht="15" customHeight="1" x14ac:dyDescent="0.2">
      <c r="B27" s="107" t="str">
        <f>'Nacionalidades '!B25</f>
        <v>Usa</v>
      </c>
      <c r="C27" s="224">
        <v>1144</v>
      </c>
      <c r="D27" s="225">
        <v>-1.7452006980802626E-3</v>
      </c>
      <c r="E27" s="226">
        <v>578</v>
      </c>
      <c r="F27" s="227">
        <v>-0.12688821752265866</v>
      </c>
      <c r="G27" s="224">
        <v>417</v>
      </c>
      <c r="H27" s="225">
        <v>-5.65610859728507E-2</v>
      </c>
      <c r="I27" s="224">
        <v>145</v>
      </c>
      <c r="J27" s="225">
        <v>-0.23684210526315785</v>
      </c>
      <c r="K27" s="226">
        <v>272</v>
      </c>
      <c r="L27" s="227">
        <v>7.9365079365079305E-2</v>
      </c>
      <c r="M27" s="226">
        <v>141</v>
      </c>
      <c r="N27" s="227">
        <v>-0.32211538461538458</v>
      </c>
      <c r="O27" s="224">
        <v>20</v>
      </c>
      <c r="P27" s="225">
        <v>0.66666666666666674</v>
      </c>
      <c r="Q27" s="224">
        <v>566</v>
      </c>
      <c r="R27" s="225">
        <v>0.16942148760330578</v>
      </c>
    </row>
    <row r="28" spans="2:18" ht="15" customHeight="1" x14ac:dyDescent="0.2">
      <c r="B28" s="107" t="str">
        <f>'Nacionalidades '!B26</f>
        <v>Resto de América</v>
      </c>
      <c r="C28" s="224">
        <v>1164</v>
      </c>
      <c r="D28" s="225">
        <v>3.0088495575221197E-2</v>
      </c>
      <c r="E28" s="226">
        <v>643</v>
      </c>
      <c r="F28" s="227">
        <v>1.7405063291139333E-2</v>
      </c>
      <c r="G28" s="224">
        <v>382</v>
      </c>
      <c r="H28" s="225">
        <v>9.4555873925501466E-2</v>
      </c>
      <c r="I28" s="224">
        <v>97</v>
      </c>
      <c r="J28" s="225">
        <v>-0.35333333333333339</v>
      </c>
      <c r="K28" s="226">
        <v>285</v>
      </c>
      <c r="L28" s="227">
        <v>0.4321608040201006</v>
      </c>
      <c r="M28" s="226">
        <v>197</v>
      </c>
      <c r="N28" s="227">
        <v>-1.0050251256281451E-2</v>
      </c>
      <c r="O28" s="224">
        <v>64</v>
      </c>
      <c r="P28" s="225">
        <v>-0.23809523809523814</v>
      </c>
      <c r="Q28" s="224">
        <v>521</v>
      </c>
      <c r="R28" s="225">
        <v>4.6184738955823201E-2</v>
      </c>
    </row>
    <row r="29" spans="2:18" ht="15" customHeight="1" x14ac:dyDescent="0.2">
      <c r="B29" s="107" t="str">
        <f>'Nacionalidades '!B27</f>
        <v>Resto del Mundo</v>
      </c>
      <c r="C29" s="224">
        <v>9563</v>
      </c>
      <c r="D29" s="225">
        <v>0.21651189416104821</v>
      </c>
      <c r="E29" s="226">
        <v>8020</v>
      </c>
      <c r="F29" s="227">
        <v>0.23899273906998308</v>
      </c>
      <c r="G29" s="224">
        <v>6913</v>
      </c>
      <c r="H29" s="225">
        <v>0.10431309904153352</v>
      </c>
      <c r="I29" s="224">
        <v>803</v>
      </c>
      <c r="J29" s="225">
        <v>-0.5009322560596644</v>
      </c>
      <c r="K29" s="226">
        <v>6110</v>
      </c>
      <c r="L29" s="227">
        <v>0.31369597935927751</v>
      </c>
      <c r="M29" s="226">
        <v>1047</v>
      </c>
      <c r="N29" s="227">
        <v>5.2694610778443112</v>
      </c>
      <c r="O29" s="224">
        <v>60</v>
      </c>
      <c r="P29" s="225">
        <v>0.30434782608695654</v>
      </c>
      <c r="Q29" s="224">
        <v>1543</v>
      </c>
      <c r="R29" s="225">
        <v>0.11167146974063402</v>
      </c>
    </row>
    <row r="30" spans="2:18" ht="15" customHeight="1" x14ac:dyDescent="0.25">
      <c r="B30" s="228" t="str">
        <f>'Nacionalidades '!B28</f>
        <v>Turismo extranjero</v>
      </c>
      <c r="C30" s="229">
        <v>644770</v>
      </c>
      <c r="D30" s="230">
        <v>6.6317164734483347E-2</v>
      </c>
      <c r="E30" s="229">
        <v>318867</v>
      </c>
      <c r="F30" s="230">
        <v>8.7259100642398391E-2</v>
      </c>
      <c r="G30" s="229">
        <v>219643</v>
      </c>
      <c r="H30" s="230">
        <v>0.10144222572136363</v>
      </c>
      <c r="I30" s="229">
        <v>36464</v>
      </c>
      <c r="J30" s="230">
        <v>-0.17042855989884587</v>
      </c>
      <c r="K30" s="229">
        <v>213358</v>
      </c>
      <c r="L30" s="230">
        <v>0.16372971407086911</v>
      </c>
      <c r="M30" s="229">
        <v>90480</v>
      </c>
      <c r="N30" s="230">
        <v>4.9664149236070099E-2</v>
      </c>
      <c r="O30" s="229">
        <v>8744</v>
      </c>
      <c r="P30" s="230">
        <v>0.14106746704945849</v>
      </c>
      <c r="Q30" s="229">
        <v>325903</v>
      </c>
      <c r="R30" s="230">
        <v>4.6593704438749661E-2</v>
      </c>
    </row>
    <row r="31" spans="2:18" ht="15" customHeight="1" x14ac:dyDescent="0.25">
      <c r="B31" s="231" t="str">
        <f>'Nacionalidades '!B29</f>
        <v>Total</v>
      </c>
      <c r="C31" s="232">
        <v>712118</v>
      </c>
      <c r="D31" s="233">
        <v>5.2868294990833231E-2</v>
      </c>
      <c r="E31" s="232">
        <v>359505</v>
      </c>
      <c r="F31" s="233">
        <v>7.0630874242081365E-2</v>
      </c>
      <c r="G31" s="232">
        <v>249822</v>
      </c>
      <c r="H31" s="233">
        <v>8.0325366383131369E-2</v>
      </c>
      <c r="I31" s="232">
        <v>36464</v>
      </c>
      <c r="J31" s="233">
        <v>-0.20474570356800137</v>
      </c>
      <c r="K31" s="232">
        <v>213358</v>
      </c>
      <c r="L31" s="233">
        <v>0.15082931039132652</v>
      </c>
      <c r="M31" s="232">
        <v>99723</v>
      </c>
      <c r="N31" s="233">
        <v>4.1080302334321583E-2</v>
      </c>
      <c r="O31" s="232">
        <v>9960</v>
      </c>
      <c r="P31" s="233">
        <v>0.13789557865874547</v>
      </c>
      <c r="Q31" s="232">
        <v>352613</v>
      </c>
      <c r="R31" s="233">
        <v>3.5355225914050381E-2</v>
      </c>
    </row>
    <row r="32" spans="2:18" ht="15" customHeight="1" x14ac:dyDescent="0.25">
      <c r="B32" s="395" t="s">
        <v>67</v>
      </c>
      <c r="C32" s="395"/>
      <c r="D32" s="395"/>
      <c r="E32" s="395"/>
      <c r="F32" s="395"/>
      <c r="G32" s="395"/>
      <c r="H32" s="395"/>
      <c r="I32" s="395"/>
      <c r="J32" s="395"/>
      <c r="K32" s="395"/>
      <c r="L32" s="395"/>
      <c r="M32" s="395"/>
      <c r="N32" s="395"/>
      <c r="O32" s="395"/>
      <c r="P32" s="395"/>
      <c r="Q32" s="395"/>
      <c r="R32" s="234"/>
    </row>
    <row r="33" spans="3:4" ht="12.75" x14ac:dyDescent="0.25">
      <c r="C33" s="218"/>
      <c r="D33" s="218"/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J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140625" customWidth="1"/>
    <col min="3" max="4" width="10.7109375" customWidth="1"/>
    <col min="5" max="5" width="12.5703125" bestFit="1" customWidth="1"/>
    <col min="6" max="7" width="10.7109375" hidden="1" customWidth="1"/>
    <col min="8" max="8" width="10.7109375" customWidth="1"/>
    <col min="9" max="9" width="13.140625" customWidth="1"/>
    <col min="10" max="10" width="12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401" t="s">
        <v>245</v>
      </c>
      <c r="C5" s="402"/>
      <c r="D5" s="402"/>
      <c r="E5" s="402"/>
      <c r="F5" s="402"/>
      <c r="G5" s="402"/>
      <c r="H5" s="402"/>
      <c r="I5" s="402"/>
      <c r="J5" s="402"/>
    </row>
    <row r="6" spans="2:10" ht="18" customHeight="1" x14ac:dyDescent="0.25">
      <c r="B6" s="402" t="str">
        <f>actualizaciones!A2</f>
        <v xml:space="preserve">I semestre 2014 </v>
      </c>
      <c r="C6" s="402"/>
      <c r="D6" s="402"/>
      <c r="E6" s="402"/>
      <c r="F6" s="402"/>
      <c r="G6" s="402"/>
      <c r="H6" s="402"/>
      <c r="I6" s="402"/>
      <c r="J6" s="402"/>
    </row>
    <row r="7" spans="2:10" ht="15" customHeight="1" x14ac:dyDescent="0.25">
      <c r="B7" s="398" t="s">
        <v>205</v>
      </c>
      <c r="C7" s="399" t="s">
        <v>83</v>
      </c>
      <c r="D7" s="399" t="s">
        <v>238</v>
      </c>
      <c r="E7" s="399"/>
      <c r="F7" s="399"/>
      <c r="G7" s="399"/>
      <c r="H7" s="399"/>
      <c r="I7" s="399"/>
      <c r="J7" s="399" t="s">
        <v>145</v>
      </c>
    </row>
    <row r="8" spans="2:10" ht="15" customHeight="1" x14ac:dyDescent="0.25">
      <c r="B8" s="398"/>
      <c r="C8" s="399"/>
      <c r="D8" s="114" t="s">
        <v>81</v>
      </c>
      <c r="E8" s="114" t="s">
        <v>240</v>
      </c>
      <c r="F8" s="114" t="s">
        <v>241</v>
      </c>
      <c r="G8" s="114" t="s">
        <v>242</v>
      </c>
      <c r="H8" s="114" t="s">
        <v>243</v>
      </c>
      <c r="I8" s="114" t="s">
        <v>246</v>
      </c>
      <c r="J8" s="399"/>
    </row>
    <row r="9" spans="2:10" x14ac:dyDescent="0.25">
      <c r="B9" s="107" t="str">
        <f>'Nacionalidad-Alojamiento(datos)'!B9</f>
        <v>Reino Unido</v>
      </c>
      <c r="C9" s="225">
        <f>'Nacionalidad-Alojamiento(datos)'!D9</f>
        <v>6.1311310454820855E-2</v>
      </c>
      <c r="D9" s="227">
        <f>'Nacionalidad-Alojamiento(datos)'!F9</f>
        <v>0.11935605863989274</v>
      </c>
      <c r="E9" s="227">
        <f>'Nacionalidad-Alojamiento(datos)'!H9</f>
        <v>0.1627806467341919</v>
      </c>
      <c r="F9" s="227">
        <f>'Nacionalidad-Alojamiento(datos)'!J9</f>
        <v>-1.3112141408287425E-2</v>
      </c>
      <c r="G9" s="227">
        <f>'Nacionalidad-Alojamiento(datos)'!L9</f>
        <v>0.19454692937697882</v>
      </c>
      <c r="H9" s="227">
        <f>'Nacionalidad-Alojamiento(datos)'!N9</f>
        <v>3.4996623745546795E-2</v>
      </c>
      <c r="I9" s="227">
        <f>'Nacionalidad-Alojamiento(datos)'!P9</f>
        <v>-5.7416267942583699E-2</v>
      </c>
      <c r="J9" s="225">
        <f>'Nacionalidad-Alojamiento(datos)'!R9</f>
        <v>1.1555770257557718E-2</v>
      </c>
    </row>
    <row r="10" spans="2:10" x14ac:dyDescent="0.25">
      <c r="B10" s="107" t="str">
        <f>'Nacionalidad-Alojamiento(datos)'!B10</f>
        <v>Países Nórdicos</v>
      </c>
      <c r="C10" s="225">
        <f>'Nacionalidad-Alojamiento(datos)'!D10</f>
        <v>8.9023799640238099E-2</v>
      </c>
      <c r="D10" s="227">
        <f>'Nacionalidad-Alojamiento(datos)'!F10</f>
        <v>0.14630110317975342</v>
      </c>
      <c r="E10" s="227">
        <f>'Nacionalidad-Alojamiento(datos)'!H10</f>
        <v>0.10940996349075482</v>
      </c>
      <c r="F10" s="227">
        <f>'Nacionalidad-Alojamiento(datos)'!J10</f>
        <v>-0.16157938952674322</v>
      </c>
      <c r="G10" s="227">
        <f>'Nacionalidad-Alojamiento(datos)'!L10</f>
        <v>0.18156737006934609</v>
      </c>
      <c r="H10" s="227">
        <f>'Nacionalidad-Alojamiento(datos)'!N10</f>
        <v>0.18688888888888888</v>
      </c>
      <c r="I10" s="227">
        <f>'Nacionalidad-Alojamiento(datos)'!P10</f>
        <v>0.37869822485207094</v>
      </c>
      <c r="J10" s="225">
        <f>'Nacionalidad-Alojamiento(datos)'!R10</f>
        <v>6.8209687308399714E-2</v>
      </c>
    </row>
    <row r="11" spans="2:10" x14ac:dyDescent="0.25">
      <c r="B11" s="107" t="str">
        <f>'Nacionalidad-Alojamiento(datos)'!B11</f>
        <v>Suecia</v>
      </c>
      <c r="C11" s="225">
        <f>'Nacionalidad-Alojamiento(datos)'!D11</f>
        <v>8.0732336758046364E-2</v>
      </c>
      <c r="D11" s="227">
        <f>'Nacionalidad-Alojamiento(datos)'!F11</f>
        <v>0.25427900212551746</v>
      </c>
      <c r="E11" s="227">
        <f>'Nacionalidad-Alojamiento(datos)'!H11</f>
        <v>0.22857142857142865</v>
      </c>
      <c r="F11" s="227">
        <f>'Nacionalidad-Alojamiento(datos)'!J11</f>
        <v>-0.19038642789820925</v>
      </c>
      <c r="G11" s="227">
        <f>'Nacionalidad-Alojamiento(datos)'!L11</f>
        <v>0.34331440371708832</v>
      </c>
      <c r="H11" s="227">
        <f>'Nacionalidad-Alojamiento(datos)'!N11</f>
        <v>0.27407030056036685</v>
      </c>
      <c r="I11" s="227">
        <f>'Nacionalidad-Alojamiento(datos)'!P11</f>
        <v>0.88461538461538458</v>
      </c>
      <c r="J11" s="225">
        <f>'Nacionalidad-Alojamiento(datos)'!R11</f>
        <v>3.2456822778901495E-2</v>
      </c>
    </row>
    <row r="12" spans="2:10" x14ac:dyDescent="0.25">
      <c r="B12" s="107" t="str">
        <f>'Nacionalidad-Alojamiento(datos)'!B12</f>
        <v>Noruega</v>
      </c>
      <c r="C12" s="225">
        <f>'Nacionalidad-Alojamiento(datos)'!D12</f>
        <v>0.14916537267080754</v>
      </c>
      <c r="D12" s="227">
        <f>'Nacionalidad-Alojamiento(datos)'!F12</f>
        <v>0.29250821982151254</v>
      </c>
      <c r="E12" s="227">
        <f>'Nacionalidad-Alojamiento(datos)'!H12</f>
        <v>0.20828950136755742</v>
      </c>
      <c r="F12" s="227">
        <f>'Nacionalidad-Alojamiento(datos)'!J12</f>
        <v>-6.9412662090007626E-2</v>
      </c>
      <c r="G12" s="227">
        <f>'Nacionalidad-Alojamiento(datos)'!L12</f>
        <v>0.31406159209761775</v>
      </c>
      <c r="H12" s="227">
        <f>'Nacionalidad-Alojamiento(datos)'!N12</f>
        <v>0.39007861208999728</v>
      </c>
      <c r="I12" s="227">
        <f>'Nacionalidad-Alojamiento(datos)'!P12</f>
        <v>0.83783783783783794</v>
      </c>
      <c r="J12" s="225">
        <f>'Nacionalidad-Alojamiento(datos)'!R12</f>
        <v>9.4659760671548465E-2</v>
      </c>
    </row>
    <row r="13" spans="2:10" x14ac:dyDescent="0.25">
      <c r="B13" s="107" t="str">
        <f>'Nacionalidad-Alojamiento(datos)'!B13</f>
        <v>Finlandia</v>
      </c>
      <c r="C13" s="225">
        <f>'Nacionalidad-Alojamiento(datos)'!D13</f>
        <v>5.2115266707541297E-2</v>
      </c>
      <c r="D13" s="227">
        <f>'Nacionalidad-Alojamiento(datos)'!F13</f>
        <v>-4.0610558745274306E-3</v>
      </c>
      <c r="E13" s="227">
        <f>'Nacionalidad-Alojamiento(datos)'!H13</f>
        <v>4.5045045045045029E-2</v>
      </c>
      <c r="F13" s="227">
        <f>'Nacionalidad-Alojamiento(datos)'!J13</f>
        <v>-0.24226804123711343</v>
      </c>
      <c r="G13" s="227">
        <f>'Nacionalidad-Alojamiento(datos)'!L13</f>
        <v>9.7431077694235535E-2</v>
      </c>
      <c r="H13" s="227">
        <f>'Nacionalidad-Alojamiento(datos)'!N13</f>
        <v>-6.2669478758662245E-2</v>
      </c>
      <c r="I13" s="227">
        <f>'Nacionalidad-Alojamiento(datos)'!P13</f>
        <v>0.1875</v>
      </c>
      <c r="J13" s="225">
        <f>'Nacionalidad-Alojamiento(datos)'!R13</f>
        <v>7.7677945580832297E-2</v>
      </c>
    </row>
    <row r="14" spans="2:10" x14ac:dyDescent="0.25">
      <c r="B14" s="107" t="str">
        <f>'Nacionalidad-Alojamiento(datos)'!B14</f>
        <v>Dinamarca</v>
      </c>
      <c r="C14" s="225">
        <f>'Nacionalidad-Alojamiento(datos)'!D14</f>
        <v>5.6553911205073915E-2</v>
      </c>
      <c r="D14" s="227">
        <f>'Nacionalidad-Alojamiento(datos)'!F14</f>
        <v>-3.6311053984575792E-2</v>
      </c>
      <c r="E14" s="227">
        <f>'Nacionalidad-Alojamiento(datos)'!H14</f>
        <v>-0.12215909090909094</v>
      </c>
      <c r="F14" s="227">
        <f>'Nacionalidad-Alojamiento(datos)'!J14</f>
        <v>-0.2317666126418152</v>
      </c>
      <c r="G14" s="227">
        <f>'Nacionalidad-Alojamiento(datos)'!L14</f>
        <v>-9.8863244919049298E-2</v>
      </c>
      <c r="H14" s="227">
        <f>'Nacionalidad-Alojamiento(datos)'!N14</f>
        <v>8.4177708495713155E-2</v>
      </c>
      <c r="I14" s="227">
        <f>'Nacionalidad-Alojamiento(datos)'!P14</f>
        <v>-8.6956521739130488E-2</v>
      </c>
      <c r="J14" s="225">
        <f>'Nacionalidad-Alojamiento(datos)'!R14</f>
        <v>9.6174938305456648E-2</v>
      </c>
    </row>
    <row r="15" spans="2:10" x14ac:dyDescent="0.25">
      <c r="B15" s="107" t="str">
        <f>'Nacionalidad-Alojamiento(datos)'!B15</f>
        <v>España</v>
      </c>
      <c r="C15" s="225">
        <f>'Nacionalidad-Alojamiento(datos)'!D15</f>
        <v>-6.0566327242293161E-2</v>
      </c>
      <c r="D15" s="227">
        <f>'Nacionalidad-Alojamiento(datos)'!F15</f>
        <v>-4.408167105758376E-2</v>
      </c>
      <c r="E15" s="227">
        <f>'Nacionalidad-Alojamiento(datos)'!H15</f>
        <v>-5.1958659252976491E-2</v>
      </c>
      <c r="F15" s="227">
        <f>'Nacionalidad-Alojamiento(datos)'!J15</f>
        <v>-0.35168759359520796</v>
      </c>
      <c r="G15" s="227">
        <f>'Nacionalidad-Alojamiento(datos)'!L15</f>
        <v>6.042674498963363E-2</v>
      </c>
      <c r="H15" s="227">
        <f>'Nacionalidad-Alojamiento(datos)'!N15</f>
        <v>-3.6083011784336261E-2</v>
      </c>
      <c r="I15" s="227">
        <f>'Nacionalidad-Alojamiento(datos)'!P15</f>
        <v>0.11559633027522942</v>
      </c>
      <c r="J15" s="225">
        <f>'Nacionalidad-Alojamiento(datos)'!R15</f>
        <v>-8.4584275824251098E-2</v>
      </c>
    </row>
    <row r="16" spans="2:10" x14ac:dyDescent="0.25">
      <c r="B16" s="107" t="str">
        <f>'Nacionalidad-Alojamiento(datos)'!B16</f>
        <v>Alemania</v>
      </c>
      <c r="C16" s="225">
        <f>'Nacionalidad-Alojamiento(datos)'!D16</f>
        <v>0.10433490354419028</v>
      </c>
      <c r="D16" s="227">
        <f>'Nacionalidad-Alojamiento(datos)'!F16</f>
        <v>4.175365344467652E-2</v>
      </c>
      <c r="E16" s="227">
        <f>'Nacionalidad-Alojamiento(datos)'!H16</f>
        <v>5.1682913371344563E-2</v>
      </c>
      <c r="F16" s="227">
        <f>'Nacionalidad-Alojamiento(datos)'!J16</f>
        <v>-0.28388214904679376</v>
      </c>
      <c r="G16" s="227">
        <f>'Nacionalidad-Alojamiento(datos)'!L16</f>
        <v>0.12378966185014151</v>
      </c>
      <c r="H16" s="227">
        <f>'Nacionalidad-Alojamiento(datos)'!N16</f>
        <v>-2.3666416228399711E-2</v>
      </c>
      <c r="I16" s="227">
        <f>'Nacionalidad-Alojamiento(datos)'!P16</f>
        <v>0.63175122749590829</v>
      </c>
      <c r="J16" s="225">
        <f>'Nacionalidad-Alojamiento(datos)'!R16</f>
        <v>0.24925622908144285</v>
      </c>
    </row>
    <row r="17" spans="2:10" x14ac:dyDescent="0.25">
      <c r="B17" s="107" t="str">
        <f>'Nacionalidad-Alojamiento(datos)'!B17</f>
        <v>Holanda</v>
      </c>
      <c r="C17" s="225">
        <f>'Nacionalidad-Alojamiento(datos)'!D17</f>
        <v>-5.87728431407748E-2</v>
      </c>
      <c r="D17" s="227">
        <f>'Nacionalidad-Alojamiento(datos)'!F17</f>
        <v>2.3114547175765221E-2</v>
      </c>
      <c r="E17" s="227">
        <f>'Nacionalidad-Alojamiento(datos)'!H17</f>
        <v>4.6158229651438898E-2</v>
      </c>
      <c r="F17" s="227">
        <f>'Nacionalidad-Alojamiento(datos)'!J17</f>
        <v>-0.11318553092182027</v>
      </c>
      <c r="G17" s="227">
        <f>'Nacionalidad-Alojamiento(datos)'!L17</f>
        <v>6.0277088502894927E-2</v>
      </c>
      <c r="H17" s="227">
        <f>'Nacionalidad-Alojamiento(datos)'!N17</f>
        <v>-0.10801393728222997</v>
      </c>
      <c r="I17" s="227">
        <f>'Nacionalidad-Alojamiento(datos)'!P17</f>
        <v>0.17391304347826098</v>
      </c>
      <c r="J17" s="225">
        <f>'Nacionalidad-Alojamiento(datos)'!R17</f>
        <v>-0.12716610660868422</v>
      </c>
    </row>
    <row r="18" spans="2:10" x14ac:dyDescent="0.25">
      <c r="B18" s="107" t="str">
        <f>'Nacionalidad-Alojamiento(datos)'!B18</f>
        <v>Bélgica</v>
      </c>
      <c r="C18" s="225">
        <f>'Nacionalidad-Alojamiento(datos)'!D18</f>
        <v>-4.0988406136549971E-2</v>
      </c>
      <c r="D18" s="227">
        <f>'Nacionalidad-Alojamiento(datos)'!F18</f>
        <v>-5.6312308755305462E-2</v>
      </c>
      <c r="E18" s="227">
        <f>'Nacionalidad-Alojamiento(datos)'!H18</f>
        <v>-7.9021057347670287E-2</v>
      </c>
      <c r="F18" s="227">
        <f>'Nacionalidad-Alojamiento(datos)'!J18</f>
        <v>-0.15203145478374835</v>
      </c>
      <c r="G18" s="227">
        <f>'Nacionalidad-Alojamiento(datos)'!L18</f>
        <v>-7.2198407838334311E-2</v>
      </c>
      <c r="H18" s="227">
        <f>'Nacionalidad-Alojamiento(datos)'!N18</f>
        <v>0.11150599733451805</v>
      </c>
      <c r="I18" s="227">
        <f>'Nacionalidad-Alojamiento(datos)'!P18</f>
        <v>0.1225806451612903</v>
      </c>
      <c r="J18" s="225">
        <f>'Nacionalidad-Alojamiento(datos)'!R18</f>
        <v>1.6993464052287521E-2</v>
      </c>
    </row>
    <row r="19" spans="2:10" x14ac:dyDescent="0.25">
      <c r="B19" s="107" t="str">
        <f>'Nacionalidad-Alojamiento(datos)'!B20</f>
        <v>Italia</v>
      </c>
      <c r="C19" s="225">
        <f>'Nacionalidad-Alojamiento(datos)'!D20</f>
        <v>0.33206781436145838</v>
      </c>
      <c r="D19" s="227">
        <f>'Nacionalidad-Alojamiento(datos)'!F20</f>
        <v>0.29944674965421858</v>
      </c>
      <c r="E19" s="227">
        <f>'Nacionalidad-Alojamiento(datos)'!H19</f>
        <v>0.14520934608750191</v>
      </c>
      <c r="F19" s="227">
        <f>'Nacionalidad-Alojamiento(datos)'!J20</f>
        <v>4.2975206611570282E-2</v>
      </c>
      <c r="G19" s="227">
        <f>'Nacionalidad-Alojamiento(datos)'!L20</f>
        <v>0.33272877164056069</v>
      </c>
      <c r="H19" s="227">
        <f>'Nacionalidad-Alojamiento(datos)'!N20</f>
        <v>0.33746590627324569</v>
      </c>
      <c r="I19" s="227">
        <f>'Nacionalidad-Alojamiento(datos)'!P20</f>
        <v>0.12692307692307692</v>
      </c>
      <c r="J19" s="225">
        <f>'Nacionalidad-Alojamiento(datos)'!R20</f>
        <v>0.43380965219735779</v>
      </c>
    </row>
    <row r="20" spans="2:10" x14ac:dyDescent="0.25">
      <c r="B20" s="107" t="str">
        <f>'Nacionalidad-Alojamiento(datos)'!B19</f>
        <v>Irlanda</v>
      </c>
      <c r="C20" s="225">
        <f>'Nacionalidad-Alojamiento(datos)'!D19</f>
        <v>7.352628218769941E-2</v>
      </c>
      <c r="D20" s="227">
        <f>'Nacionalidad-Alojamiento(datos)'!F19</f>
        <v>8.3432895260852291E-2</v>
      </c>
      <c r="E20" s="227">
        <f>'Nacionalidad-Alojamiento(datos)'!H20</f>
        <v>0.2845360824742269</v>
      </c>
      <c r="F20" s="227">
        <f>'Nacionalidad-Alojamiento(datos)'!J19</f>
        <v>-0.12521440823327612</v>
      </c>
      <c r="G20" s="227">
        <f>'Nacionalidad-Alojamiento(datos)'!L19</f>
        <v>0.24740708729472782</v>
      </c>
      <c r="H20" s="227">
        <f>'Nacionalidad-Alojamiento(datos)'!N19</f>
        <v>-7.8306264501160072E-3</v>
      </c>
      <c r="I20" s="227">
        <f>'Nacionalidad-Alojamiento(datos)'!P19</f>
        <v>-0.27853881278538817</v>
      </c>
      <c r="J20" s="225">
        <f>'Nacionalidad-Alojamiento(datos)'!R19</f>
        <v>6.2157221206581292E-2</v>
      </c>
    </row>
    <row r="21" spans="2:10" x14ac:dyDescent="0.25">
      <c r="B21" s="107" t="str">
        <f>'Nacionalidad-Alojamiento(datos)'!B21</f>
        <v>Rusia</v>
      </c>
      <c r="C21" s="225">
        <f>'Nacionalidad-Alojamiento(datos)'!D21</f>
        <v>-9.1206853111615027E-2</v>
      </c>
      <c r="D21" s="227">
        <f>'Nacionalidad-Alojamiento(datos)'!F21</f>
        <v>-0.15831578947368419</v>
      </c>
      <c r="E21" s="227">
        <f>'Nacionalidad-Alojamiento(datos)'!H21</f>
        <v>-0.14275062137531069</v>
      </c>
      <c r="F21" s="227">
        <f>'Nacionalidad-Alojamiento(datos)'!J21</f>
        <v>-0.41492216854535691</v>
      </c>
      <c r="G21" s="227">
        <f>'Nacionalidad-Alojamiento(datos)'!L21</f>
        <v>9.1961117111556856E-2</v>
      </c>
      <c r="H21" s="227">
        <f>'Nacionalidad-Alojamiento(datos)'!N21</f>
        <v>-0.274500475737393</v>
      </c>
      <c r="I21" s="227">
        <f>'Nacionalidad-Alojamiento(datos)'!P21</f>
        <v>0.5641025641025641</v>
      </c>
      <c r="J21" s="225">
        <f>'Nacionalidad-Alojamiento(datos)'!R21</f>
        <v>7.9714030384271606E-2</v>
      </c>
    </row>
    <row r="22" spans="2:10" x14ac:dyDescent="0.25">
      <c r="B22" s="107" t="str">
        <f>'Nacionalidad-Alojamiento(datos)'!B22</f>
        <v>Francia</v>
      </c>
      <c r="C22" s="225">
        <f>'Nacionalidad-Alojamiento(datos)'!D22</f>
        <v>0.1132392907984987</v>
      </c>
      <c r="D22" s="227">
        <f>'Nacionalidad-Alojamiento(datos)'!F22</f>
        <v>0.11805859204197633</v>
      </c>
      <c r="E22" s="227">
        <f>'Nacionalidad-Alojamiento(datos)'!H22</f>
        <v>0.12193444877377946</v>
      </c>
      <c r="F22" s="227">
        <f>'Nacionalidad-Alojamiento(datos)'!J22</f>
        <v>-0.25819134993446924</v>
      </c>
      <c r="G22" s="227">
        <f>'Nacionalidad-Alojamiento(datos)'!L22</f>
        <v>0.2024999999999999</v>
      </c>
      <c r="H22" s="227">
        <f>'Nacionalidad-Alojamiento(datos)'!N22</f>
        <v>-8.767627222562846E-2</v>
      </c>
      <c r="I22" s="227">
        <f>'Nacionalidad-Alojamiento(datos)'!P22</f>
        <v>0.21908687381103364</v>
      </c>
      <c r="J22" s="225">
        <f>'Nacionalidad-Alojamiento(datos)'!R22</f>
        <v>0.10624801776086268</v>
      </c>
    </row>
    <row r="23" spans="2:10" x14ac:dyDescent="0.25">
      <c r="B23" s="107" t="str">
        <f>'Nacionalidad-Alojamiento(datos)'!B23</f>
        <v>Países del Este</v>
      </c>
      <c r="C23" s="225">
        <f>'Nacionalidad-Alojamiento(datos)'!D23</f>
        <v>0.38152277039848204</v>
      </c>
      <c r="D23" s="227">
        <f>'Nacionalidad-Alojamiento(datos)'!F23</f>
        <v>0.1272189349112427</v>
      </c>
      <c r="E23" s="227">
        <f>'Nacionalidad-Alojamiento(datos)'!H23</f>
        <v>0.15845070422535201</v>
      </c>
      <c r="F23" s="227">
        <f>'Nacionalidad-Alojamiento(datos)'!J23</f>
        <v>-0.16957605985037405</v>
      </c>
      <c r="G23" s="227">
        <f>'Nacionalidad-Alojamiento(datos)'!L23</f>
        <v>0.30843785632839227</v>
      </c>
      <c r="H23" s="227">
        <f>'Nacionalidad-Alojamiento(datos)'!N23</f>
        <v>0.22503516174402249</v>
      </c>
      <c r="I23" s="227">
        <f>'Nacionalidad-Alojamiento(datos)'!P23</f>
        <v>-0.16312997347480107</v>
      </c>
      <c r="J23" s="225">
        <f>'Nacionalidad-Alojamiento(datos)'!R23</f>
        <v>0.70675675675675675</v>
      </c>
    </row>
    <row r="24" spans="2:10" x14ac:dyDescent="0.25">
      <c r="B24" s="107" t="str">
        <f>'Nacionalidad-Alojamiento(datos)'!B24</f>
        <v>Suiza</v>
      </c>
      <c r="C24" s="225">
        <f>'Nacionalidad-Alojamiento(datos)'!D24</f>
        <v>0.15240925493525781</v>
      </c>
      <c r="D24" s="227">
        <f>'Nacionalidad-Alojamiento(datos)'!F24</f>
        <v>0.26393162393162384</v>
      </c>
      <c r="E24" s="227">
        <f>'Nacionalidad-Alojamiento(datos)'!H24</f>
        <v>0.33318304779080243</v>
      </c>
      <c r="F24" s="227">
        <f>'Nacionalidad-Alojamiento(datos)'!J24</f>
        <v>-0.10427807486631013</v>
      </c>
      <c r="G24" s="227">
        <f>'Nacionalidad-Alojamiento(datos)'!L24</f>
        <v>0.55578231292517</v>
      </c>
      <c r="H24" s="227">
        <f>'Nacionalidad-Alojamiento(datos)'!N24</f>
        <v>5.1321928460342114E-2</v>
      </c>
      <c r="I24" s="227">
        <f>'Nacionalidad-Alojamiento(datos)'!P24</f>
        <v>0</v>
      </c>
      <c r="J24" s="225">
        <f>'Nacionalidad-Alojamiento(datos)'!R24</f>
        <v>-3.023516237402013E-2</v>
      </c>
    </row>
    <row r="25" spans="2:10" x14ac:dyDescent="0.25">
      <c r="B25" s="107" t="str">
        <f>'Nacionalidad-Alojamiento(datos)'!B25</f>
        <v>Austria</v>
      </c>
      <c r="C25" s="225">
        <f>'Nacionalidad-Alojamiento(datos)'!D25</f>
        <v>0.12525100401606415</v>
      </c>
      <c r="D25" s="227">
        <f>'Nacionalidad-Alojamiento(datos)'!F25</f>
        <v>0.17521367521367526</v>
      </c>
      <c r="E25" s="227">
        <f>'Nacionalidad-Alojamiento(datos)'!H25</f>
        <v>0.15498839907192585</v>
      </c>
      <c r="F25" s="227">
        <f>'Nacionalidad-Alojamiento(datos)'!J25</f>
        <v>-7.2222222222222188E-2</v>
      </c>
      <c r="G25" s="227">
        <f>'Nacionalidad-Alojamiento(datos)'!L25</f>
        <v>0.20055710306406693</v>
      </c>
      <c r="H25" s="227">
        <f>'Nacionalidad-Alojamiento(datos)'!N25</f>
        <v>0.18181818181818188</v>
      </c>
      <c r="I25" s="227">
        <f>'Nacionalidad-Alojamiento(datos)'!P25</f>
        <v>1.9565217391304346</v>
      </c>
      <c r="J25" s="225">
        <f>'Nacionalidad-Alojamiento(datos)'!R25</f>
        <v>3.4042553191489411E-2</v>
      </c>
    </row>
    <row r="26" spans="2:10" x14ac:dyDescent="0.25">
      <c r="B26" s="107" t="str">
        <f>'Nacionalidad-Alojamiento(datos)'!B26</f>
        <v>Resto de Europa</v>
      </c>
      <c r="C26" s="225">
        <f>'Nacionalidad-Alojamiento(datos)'!D26</f>
        <v>-0.15378371065211505</v>
      </c>
      <c r="D26" s="227">
        <f>'Nacionalidad-Alojamiento(datos)'!F26</f>
        <v>-0.2418087472201631</v>
      </c>
      <c r="E26" s="227">
        <f>'Nacionalidad-Alojamiento(datos)'!H26</f>
        <v>-5.2432274978153171E-2</v>
      </c>
      <c r="F26" s="227">
        <f>'Nacionalidad-Alojamiento(datos)'!J26</f>
        <v>-0.44329896907216493</v>
      </c>
      <c r="G26" s="227">
        <f>'Nacionalidad-Alojamiento(datos)'!L26</f>
        <v>0.20337349397590354</v>
      </c>
      <c r="H26" s="227">
        <f>'Nacionalidad-Alojamiento(datos)'!N26</f>
        <v>-0.44212465459011363</v>
      </c>
      <c r="I26" s="227">
        <f>'Nacionalidad-Alojamiento(datos)'!P26</f>
        <v>-0.19999999999999996</v>
      </c>
      <c r="J26" s="225">
        <f>'Nacionalidad-Alojamiento(datos)'!R26</f>
        <v>-1.7042837402118871E-2</v>
      </c>
    </row>
    <row r="27" spans="2:10" x14ac:dyDescent="0.25">
      <c r="B27" s="107" t="str">
        <f>'Nacionalidad-Alojamiento(datos)'!B27</f>
        <v>Usa</v>
      </c>
      <c r="C27" s="225">
        <f>'Nacionalidad-Alojamiento(datos)'!D27</f>
        <v>-1.7452006980802626E-3</v>
      </c>
      <c r="D27" s="227">
        <f>'Nacionalidad-Alojamiento(datos)'!F27</f>
        <v>-0.12688821752265866</v>
      </c>
      <c r="E27" s="227">
        <f>'Nacionalidad-Alojamiento(datos)'!H27</f>
        <v>-5.65610859728507E-2</v>
      </c>
      <c r="F27" s="227">
        <f>'Nacionalidad-Alojamiento(datos)'!J27</f>
        <v>-0.23684210526315785</v>
      </c>
      <c r="G27" s="227">
        <f>'Nacionalidad-Alojamiento(datos)'!L27</f>
        <v>7.9365079365079305E-2</v>
      </c>
      <c r="H27" s="227">
        <f>'Nacionalidad-Alojamiento(datos)'!N27</f>
        <v>-0.32211538461538458</v>
      </c>
      <c r="I27" s="227">
        <f>'Nacionalidad-Alojamiento(datos)'!P27</f>
        <v>0.66666666666666674</v>
      </c>
      <c r="J27" s="225">
        <f>'Nacionalidad-Alojamiento(datos)'!R27</f>
        <v>0.16942148760330578</v>
      </c>
    </row>
    <row r="28" spans="2:10" x14ac:dyDescent="0.25">
      <c r="B28" s="107" t="str">
        <f>'Nacionalidad-Alojamiento(datos)'!B28</f>
        <v>Resto de América</v>
      </c>
      <c r="C28" s="225">
        <f>'Nacionalidad-Alojamiento(datos)'!D28</f>
        <v>3.0088495575221197E-2</v>
      </c>
      <c r="D28" s="227">
        <f>'Nacionalidad-Alojamiento(datos)'!F28</f>
        <v>1.7405063291139333E-2</v>
      </c>
      <c r="E28" s="227">
        <f>'Nacionalidad-Alojamiento(datos)'!H28</f>
        <v>9.4555873925501466E-2</v>
      </c>
      <c r="F28" s="227">
        <f>'Nacionalidad-Alojamiento(datos)'!J28</f>
        <v>-0.35333333333333339</v>
      </c>
      <c r="G28" s="227">
        <f>'Nacionalidad-Alojamiento(datos)'!L28</f>
        <v>0.4321608040201006</v>
      </c>
      <c r="H28" s="227">
        <f>'Nacionalidad-Alojamiento(datos)'!N28</f>
        <v>-1.0050251256281451E-2</v>
      </c>
      <c r="I28" s="227">
        <f>'Nacionalidad-Alojamiento(datos)'!P28</f>
        <v>-0.23809523809523814</v>
      </c>
      <c r="J28" s="225">
        <f>'Nacionalidad-Alojamiento(datos)'!R28</f>
        <v>4.6184738955823201E-2</v>
      </c>
    </row>
    <row r="29" spans="2:10" x14ac:dyDescent="0.25">
      <c r="B29" s="107" t="str">
        <f>'Nacionalidad-Alojamiento(datos)'!B29</f>
        <v>Resto del Mundo</v>
      </c>
      <c r="C29" s="225">
        <f>'Nacionalidad-Alojamiento(datos)'!D29</f>
        <v>0.21651189416104821</v>
      </c>
      <c r="D29" s="227">
        <f>'Nacionalidad-Alojamiento(datos)'!F29</f>
        <v>0.23899273906998308</v>
      </c>
      <c r="E29" s="227">
        <f>'Nacionalidad-Alojamiento(datos)'!H29</f>
        <v>0.10431309904153352</v>
      </c>
      <c r="F29" s="227">
        <f>'Nacionalidad-Alojamiento(datos)'!J29</f>
        <v>-0.5009322560596644</v>
      </c>
      <c r="G29" s="227">
        <f>'Nacionalidad-Alojamiento(datos)'!L29</f>
        <v>0.31369597935927751</v>
      </c>
      <c r="H29" s="227">
        <f>'Nacionalidad-Alojamiento(datos)'!N29</f>
        <v>5.2694610778443112</v>
      </c>
      <c r="I29" s="227">
        <f>'Nacionalidad-Alojamiento(datos)'!P29</f>
        <v>0.30434782608695654</v>
      </c>
      <c r="J29" s="225">
        <f>'Nacionalidad-Alojamiento(datos)'!R29</f>
        <v>0.11167146974063402</v>
      </c>
    </row>
    <row r="30" spans="2:10" x14ac:dyDescent="0.25">
      <c r="B30" s="228" t="str">
        <f>'Nacionalidad-Alojamiento(datos)'!B30</f>
        <v>Turismo extranjero</v>
      </c>
      <c r="C30" s="230">
        <f>'Nacionalidad-Alojamiento(datos)'!D30</f>
        <v>6.6317164734483347E-2</v>
      </c>
      <c r="D30" s="230">
        <f>'Nacionalidad-Alojamiento(datos)'!F30</f>
        <v>8.7259100642398391E-2</v>
      </c>
      <c r="E30" s="230">
        <f>'Nacionalidad-Alojamiento(datos)'!H30</f>
        <v>0.10144222572136363</v>
      </c>
      <c r="F30" s="230">
        <f>'Nacionalidad-Alojamiento(datos)'!J30</f>
        <v>-0.17042855989884587</v>
      </c>
      <c r="G30" s="230">
        <f>'Nacionalidad-Alojamiento(datos)'!L30</f>
        <v>0.16372971407086911</v>
      </c>
      <c r="H30" s="230">
        <f>'Nacionalidad-Alojamiento(datos)'!N30</f>
        <v>4.9664149236070099E-2</v>
      </c>
      <c r="I30" s="230">
        <f>'Nacionalidad-Alojamiento(datos)'!P30</f>
        <v>0.14106746704945849</v>
      </c>
      <c r="J30" s="230">
        <f>'Nacionalidad-Alojamiento(datos)'!R30</f>
        <v>4.6593704438749661E-2</v>
      </c>
    </row>
    <row r="31" spans="2:10" x14ac:dyDescent="0.25">
      <c r="B31" s="231" t="s">
        <v>83</v>
      </c>
      <c r="C31" s="233">
        <f>'Nacionalidad-Alojamiento(datos)'!D31</f>
        <v>5.2868294990833231E-2</v>
      </c>
      <c r="D31" s="233">
        <f>'Nacionalidad-Alojamiento(datos)'!F31</f>
        <v>7.0630874242081365E-2</v>
      </c>
      <c r="E31" s="233">
        <f>'Nacionalidad-Alojamiento(datos)'!H31</f>
        <v>8.0325366383131369E-2</v>
      </c>
      <c r="F31" s="233">
        <f>'Nacionalidad-Alojamiento(datos)'!J31</f>
        <v>-0.20474570356800137</v>
      </c>
      <c r="G31" s="233">
        <f>'Nacionalidad-Alojamiento(datos)'!L31</f>
        <v>0.15082931039132652</v>
      </c>
      <c r="H31" s="233">
        <f>'Nacionalidad-Alojamiento(datos)'!N31</f>
        <v>4.1080302334321583E-2</v>
      </c>
      <c r="I31" s="233">
        <f>'Nacionalidad-Alojamiento(datos)'!P31</f>
        <v>0.13789557865874547</v>
      </c>
      <c r="J31" s="233">
        <f>'Nacionalidad-Alojamiento(datos)'!R31</f>
        <v>3.5355225914050381E-2</v>
      </c>
    </row>
    <row r="32" spans="2:10" ht="15" customHeight="1" x14ac:dyDescent="0.25">
      <c r="B32" s="395" t="s">
        <v>67</v>
      </c>
      <c r="C32" s="395"/>
      <c r="D32" s="395"/>
      <c r="E32" s="395"/>
      <c r="F32" s="395"/>
      <c r="G32" s="395"/>
      <c r="H32" s="395"/>
      <c r="I32" s="395"/>
      <c r="J32" s="395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J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1" width="15.7109375" customWidth="1"/>
    <col min="2" max="2" width="16.140625" customWidth="1"/>
    <col min="3" max="4" width="10.7109375" customWidth="1"/>
    <col min="5" max="5" width="12.5703125" bestFit="1" customWidth="1"/>
    <col min="6" max="7" width="10.7109375" hidden="1" customWidth="1"/>
    <col min="8" max="8" width="10.7109375" customWidth="1"/>
    <col min="9" max="9" width="13" customWidth="1"/>
    <col min="10" max="10" width="12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97" t="s">
        <v>247</v>
      </c>
      <c r="C5" s="387"/>
      <c r="D5" s="387"/>
      <c r="E5" s="387"/>
      <c r="F5" s="387"/>
      <c r="G5" s="387"/>
      <c r="H5" s="387"/>
      <c r="I5" s="387"/>
      <c r="J5" s="387"/>
    </row>
    <row r="6" spans="2:10" ht="18" customHeight="1" x14ac:dyDescent="0.25">
      <c r="B6" s="387" t="str">
        <f>actualizaciones!A2</f>
        <v xml:space="preserve">I semestre 2014 </v>
      </c>
      <c r="C6" s="387"/>
      <c r="D6" s="387"/>
      <c r="E6" s="387"/>
      <c r="F6" s="387"/>
      <c r="G6" s="387"/>
      <c r="H6" s="387"/>
      <c r="I6" s="387"/>
      <c r="J6" s="387"/>
    </row>
    <row r="7" spans="2:10" ht="15" customHeight="1" x14ac:dyDescent="0.25">
      <c r="B7" s="398" t="s">
        <v>205</v>
      </c>
      <c r="C7" s="399" t="s">
        <v>83</v>
      </c>
      <c r="D7" s="399" t="s">
        <v>238</v>
      </c>
      <c r="E7" s="399"/>
      <c r="F7" s="399"/>
      <c r="G7" s="399"/>
      <c r="H7" s="399"/>
      <c r="I7" s="399"/>
      <c r="J7" s="399" t="s">
        <v>145</v>
      </c>
    </row>
    <row r="8" spans="2:10" ht="15" customHeight="1" x14ac:dyDescent="0.25">
      <c r="B8" s="398"/>
      <c r="C8" s="399"/>
      <c r="D8" s="114" t="s">
        <v>81</v>
      </c>
      <c r="E8" s="114" t="s">
        <v>240</v>
      </c>
      <c r="F8" s="114" t="s">
        <v>241</v>
      </c>
      <c r="G8" s="114" t="s">
        <v>242</v>
      </c>
      <c r="H8" s="114" t="s">
        <v>243</v>
      </c>
      <c r="I8" s="114" t="s">
        <v>246</v>
      </c>
      <c r="J8" s="399"/>
    </row>
    <row r="9" spans="2:10" ht="15" customHeight="1" x14ac:dyDescent="0.25">
      <c r="B9" s="107" t="str">
        <f>'Nacionalidad-Alojamiento(datos)'!B9</f>
        <v>Reino Unido</v>
      </c>
      <c r="C9" s="235">
        <f>'Nacionalidad-Alojamiento(datos)'!C9/'Nacionalidad-Alojamiento(datos)'!C9</f>
        <v>1</v>
      </c>
      <c r="D9" s="236">
        <f>'Nacionalidad-Alojamiento(datos)'!E9/'Nacionalidad-Alojamiento(datos)'!$C9</f>
        <v>0.48679598187652173</v>
      </c>
      <c r="E9" s="236">
        <f>'Nacionalidad-Alojamiento(datos)'!G9/'Nacionalidad-Alojamiento(datos)'!$C9</f>
        <v>0.33837049936309843</v>
      </c>
      <c r="F9" s="236">
        <f>'Nacionalidad-Alojamiento(datos)'!I9/'Nacionalidad-Alojamiento(datos)'!$C9</f>
        <v>4.3931698350505491E-2</v>
      </c>
      <c r="G9" s="236">
        <f>'Nacionalidad-Alojamiento(datos)'!K9/'Nacionalidad-Alojamiento(datos)'!$C9</f>
        <v>0.2944388010125929</v>
      </c>
      <c r="H9" s="236">
        <f>'Nacionalidad-Alojamiento(datos)'!M9/'Nacionalidad-Alojamiento(datos)'!$C9</f>
        <v>0.143343169028846</v>
      </c>
      <c r="I9" s="236">
        <f>'Nacionalidad-Alojamiento(datos)'!O9/'Nacionalidad-Alojamiento(datos)'!$C9</f>
        <v>5.0823134845773069E-3</v>
      </c>
      <c r="J9" s="235">
        <f>'Nacionalidad-Alojamiento(datos)'!Q9/'Nacionalidad-Alojamiento(datos)'!$C9</f>
        <v>0.51320401812347827</v>
      </c>
    </row>
    <row r="10" spans="2:10" ht="15" customHeight="1" x14ac:dyDescent="0.25">
      <c r="B10" s="107" t="str">
        <f>'Nacionalidad-Alojamiento(datos)'!B10</f>
        <v>Países Nórdicos</v>
      </c>
      <c r="C10" s="235">
        <f>'Nacionalidad-Alojamiento(datos)'!C10/'Nacionalidad-Alojamiento(datos)'!C10</f>
        <v>1</v>
      </c>
      <c r="D10" s="236">
        <f>'Nacionalidad-Alojamiento(datos)'!E10/'Nacionalidad-Alojamiento(datos)'!$C10</f>
        <v>0.28055365849784797</v>
      </c>
      <c r="E10" s="236">
        <f>'Nacionalidad-Alojamiento(datos)'!G10/'Nacionalidad-Alojamiento(datos)'!$C10</f>
        <v>0.14961167669901371</v>
      </c>
      <c r="F10" s="236">
        <f>'Nacionalidad-Alojamiento(datos)'!I10/'Nacionalidad-Alojamiento(datos)'!$C10</f>
        <v>2.3775868367136254E-2</v>
      </c>
      <c r="G10" s="236">
        <f>'Nacionalidad-Alojamiento(datos)'!K10/'Nacionalidad-Alojamiento(datos)'!$C10</f>
        <v>0.12583580833187746</v>
      </c>
      <c r="H10" s="236">
        <f>'Nacionalidad-Alojamiento(datos)'!M10/'Nacionalidad-Alojamiento(datos)'!$C10</f>
        <v>0.12724139574035545</v>
      </c>
      <c r="I10" s="236">
        <f>'Nacionalidad-Alojamiento(datos)'!O10/'Nacionalidad-Alojamiento(datos)'!$C10</f>
        <v>3.7005860584787892E-3</v>
      </c>
      <c r="J10" s="235">
        <f>'Nacionalidad-Alojamiento(datos)'!Q10/'Nacionalidad-Alojamiento(datos)'!$C10</f>
        <v>0.71944634150215203</v>
      </c>
    </row>
    <row r="11" spans="2:10" ht="15" customHeight="1" x14ac:dyDescent="0.25">
      <c r="B11" s="107" t="str">
        <f>'Nacionalidad-Alojamiento(datos)'!B11</f>
        <v>Suecia</v>
      </c>
      <c r="C11" s="235">
        <f>'Nacionalidad-Alojamiento(datos)'!C11/'Nacionalidad-Alojamiento(datos)'!C11</f>
        <v>1</v>
      </c>
      <c r="D11" s="236">
        <f>'Nacionalidad-Alojamiento(datos)'!E11/'Nacionalidad-Alojamiento(datos)'!$C11</f>
        <v>0.25257940977697679</v>
      </c>
      <c r="E11" s="236">
        <f>'Nacionalidad-Alojamiento(datos)'!G11/'Nacionalidad-Alojamiento(datos)'!$C11</f>
        <v>0.1365848164000901</v>
      </c>
      <c r="F11" s="236">
        <f>'Nacionalidad-Alojamiento(datos)'!I11/'Nacionalidad-Alojamiento(datos)'!$C11</f>
        <v>1.9351205226402345E-2</v>
      </c>
      <c r="G11" s="236">
        <f>'Nacionalidad-Alojamiento(datos)'!K11/'Nacionalidad-Alojamiento(datos)'!$C11</f>
        <v>0.11723361117368777</v>
      </c>
      <c r="H11" s="236">
        <f>'Nacionalidad-Alojamiento(datos)'!M11/'Nacionalidad-Alojamiento(datos)'!$C11</f>
        <v>0.11268303671998198</v>
      </c>
      <c r="I11" s="236">
        <f>'Nacionalidad-Alojamiento(datos)'!O11/'Nacionalidad-Alojamiento(datos)'!$C11</f>
        <v>3.3115566569047084E-3</v>
      </c>
      <c r="J11" s="235">
        <f>'Nacionalidad-Alojamiento(datos)'!Q11/'Nacionalidad-Alojamiento(datos)'!$C11</f>
        <v>0.74742059022302321</v>
      </c>
    </row>
    <row r="12" spans="2:10" ht="15" customHeight="1" x14ac:dyDescent="0.25">
      <c r="B12" s="107" t="str">
        <f>'Nacionalidad-Alojamiento(datos)'!B12</f>
        <v>Noruega</v>
      </c>
      <c r="C12" s="235">
        <f>'Nacionalidad-Alojamiento(datos)'!C12/'Nacionalidad-Alojamiento(datos)'!C12</f>
        <v>1</v>
      </c>
      <c r="D12" s="236">
        <f>'Nacionalidad-Alojamiento(datos)'!E12/'Nacionalidad-Alojamiento(datos)'!$C12</f>
        <v>0.30985558652140865</v>
      </c>
      <c r="E12" s="236">
        <f>'Nacionalidad-Alojamiento(datos)'!G12/'Nacionalidad-Alojamiento(datos)'!$C12</f>
        <v>0.16166990400585537</v>
      </c>
      <c r="F12" s="236">
        <f>'Nacionalidad-Alojamiento(datos)'!I12/'Nacionalidad-Alojamiento(datos)'!$C12</f>
        <v>3.4343946175717142E-2</v>
      </c>
      <c r="G12" s="236">
        <f>'Nacionalidad-Alojamiento(datos)'!K12/'Nacionalidad-Alojamiento(datos)'!$C12</f>
        <v>0.12732595783013823</v>
      </c>
      <c r="H12" s="236">
        <f>'Nacionalidad-Alojamiento(datos)'!M12/'Nacionalidad-Alojamiento(datos)'!$C12</f>
        <v>0.14435717704022746</v>
      </c>
      <c r="I12" s="236">
        <f>'Nacionalidad-Alojamiento(datos)'!O12/'Nacionalidad-Alojamiento(datos)'!$C12</f>
        <v>3.8285054753258454E-3</v>
      </c>
      <c r="J12" s="235">
        <f>'Nacionalidad-Alojamiento(datos)'!Q12/'Nacionalidad-Alojamiento(datos)'!$C12</f>
        <v>0.69014441347859135</v>
      </c>
    </row>
    <row r="13" spans="2:10" ht="15" customHeight="1" x14ac:dyDescent="0.25">
      <c r="B13" s="107" t="str">
        <f>'Nacionalidad-Alojamiento(datos)'!B13</f>
        <v>Finlandia</v>
      </c>
      <c r="C13" s="235">
        <f>'Nacionalidad-Alojamiento(datos)'!C13/'Nacionalidad-Alojamiento(datos)'!C13</f>
        <v>1</v>
      </c>
      <c r="D13" s="236">
        <f>'Nacionalidad-Alojamiento(datos)'!E13/'Nacionalidad-Alojamiento(datos)'!$C13</f>
        <v>0.29603729603729606</v>
      </c>
      <c r="E13" s="236">
        <f>'Nacionalidad-Alojamiento(datos)'!G13/'Nacionalidad-Alojamiento(datos)'!$C13</f>
        <v>0.16416916416916416</v>
      </c>
      <c r="F13" s="236">
        <f>'Nacionalidad-Alojamiento(datos)'!I13/'Nacionalidad-Alojamiento(datos)'!$C13</f>
        <v>1.8356643356643356E-2</v>
      </c>
      <c r="G13" s="236">
        <f>'Nacionalidad-Alojamiento(datos)'!K13/'Nacionalidad-Alojamiento(datos)'!$C13</f>
        <v>0.1458125208125208</v>
      </c>
      <c r="H13" s="236">
        <f>'Nacionalidad-Alojamiento(datos)'!M13/'Nacionalidad-Alojamiento(datos)'!$C13</f>
        <v>0.12949550449550448</v>
      </c>
      <c r="I13" s="236">
        <f>'Nacionalidad-Alojamiento(datos)'!O13/'Nacionalidad-Alojamiento(datos)'!$C13</f>
        <v>2.3726273726273725E-3</v>
      </c>
      <c r="J13" s="235">
        <f>'Nacionalidad-Alojamiento(datos)'!Q13/'Nacionalidad-Alojamiento(datos)'!$C13</f>
        <v>0.703962703962704</v>
      </c>
    </row>
    <row r="14" spans="2:10" ht="15" customHeight="1" x14ac:dyDescent="0.25">
      <c r="B14" s="107" t="str">
        <f>'Nacionalidad-Alojamiento(datos)'!B14</f>
        <v>Dinamarca</v>
      </c>
      <c r="C14" s="235">
        <f>'Nacionalidad-Alojamiento(datos)'!C14/'Nacionalidad-Alojamiento(datos)'!C14</f>
        <v>1</v>
      </c>
      <c r="D14" s="236">
        <f>'Nacionalidad-Alojamiento(datos)'!E14/'Nacionalidad-Alojamiento(datos)'!$C14</f>
        <v>0.2727727500113693</v>
      </c>
      <c r="E14" s="236">
        <f>'Nacionalidad-Alojamiento(datos)'!G14/'Nacionalidad-Alojamiento(datos)'!$C14</f>
        <v>0.14052480785847468</v>
      </c>
      <c r="F14" s="236">
        <f>'Nacionalidad-Alojamiento(datos)'!I14/'Nacionalidad-Alojamiento(datos)'!$C14</f>
        <v>2.1556232661785437E-2</v>
      </c>
      <c r="G14" s="236">
        <f>'Nacionalidad-Alojamiento(datos)'!K14/'Nacionalidad-Alojamiento(datos)'!$C14</f>
        <v>0.11896857519668926</v>
      </c>
      <c r="H14" s="236">
        <f>'Nacionalidad-Alojamiento(datos)'!M14/'Nacionalidad-Alojamiento(datos)'!$C14</f>
        <v>0.12651780435672383</v>
      </c>
      <c r="I14" s="236">
        <f>'Nacionalidad-Alojamiento(datos)'!O14/'Nacionalidad-Alojamiento(datos)'!$C14</f>
        <v>5.730137796170813E-3</v>
      </c>
      <c r="J14" s="235">
        <f>'Nacionalidad-Alojamiento(datos)'!Q14/'Nacionalidad-Alojamiento(datos)'!$C14</f>
        <v>0.72722724998863064</v>
      </c>
    </row>
    <row r="15" spans="2:10" ht="15" customHeight="1" x14ac:dyDescent="0.25">
      <c r="B15" s="107" t="str">
        <f>'Nacionalidad-Alojamiento(datos)'!B15</f>
        <v>España</v>
      </c>
      <c r="C15" s="235">
        <f>'Nacionalidad-Alojamiento(datos)'!C15/'Nacionalidad-Alojamiento(datos)'!C15</f>
        <v>1</v>
      </c>
      <c r="D15" s="236">
        <f>'Nacionalidad-Alojamiento(datos)'!E15/'Nacionalidad-Alojamiento(datos)'!$C15</f>
        <v>0.60340321910078998</v>
      </c>
      <c r="E15" s="236">
        <f>'Nacionalidad-Alojamiento(datos)'!G15/'Nacionalidad-Alojamiento(datos)'!$C15</f>
        <v>0.44810536318821642</v>
      </c>
      <c r="F15" s="236">
        <f>'Nacionalidad-Alojamiento(datos)'!I15/'Nacionalidad-Alojamiento(datos)'!$C15</f>
        <v>8.35659559303914E-2</v>
      </c>
      <c r="G15" s="236">
        <f>'Nacionalidad-Alojamiento(datos)'!K15/'Nacionalidad-Alojamiento(datos)'!$C15</f>
        <v>0.36453940725782502</v>
      </c>
      <c r="H15" s="236">
        <f>'Nacionalidad-Alojamiento(datos)'!M15/'Nacionalidad-Alojamiento(datos)'!$C15</f>
        <v>0.13724238284730059</v>
      </c>
      <c r="I15" s="236">
        <f>'Nacionalidad-Alojamiento(datos)'!O15/'Nacionalidad-Alojamiento(datos)'!$C15</f>
        <v>1.8055473065272911E-2</v>
      </c>
      <c r="J15" s="235">
        <f>'Nacionalidad-Alojamiento(datos)'!Q15/'Nacionalidad-Alojamiento(datos)'!$C15</f>
        <v>0.39659678089921008</v>
      </c>
    </row>
    <row r="16" spans="2:10" ht="15" customHeight="1" x14ac:dyDescent="0.25">
      <c r="B16" s="107" t="str">
        <f>'Nacionalidad-Alojamiento(datos)'!B16</f>
        <v>Alemania</v>
      </c>
      <c r="C16" s="235">
        <f>'Nacionalidad-Alojamiento(datos)'!C16/'Nacionalidad-Alojamiento(datos)'!C16</f>
        <v>1</v>
      </c>
      <c r="D16" s="236">
        <f>'Nacionalidad-Alojamiento(datos)'!E16/'Nacionalidad-Alojamiento(datos)'!$C16</f>
        <v>0.65882950361812875</v>
      </c>
      <c r="E16" s="236">
        <f>'Nacionalidad-Alojamiento(datos)'!G16/'Nacionalidad-Alojamiento(datos)'!$C16</f>
        <v>0.43554652786593878</v>
      </c>
      <c r="F16" s="236">
        <f>'Nacionalidad-Alojamiento(datos)'!I16/'Nacionalidad-Alojamiento(datos)'!$C16</f>
        <v>5.2456518979306845E-2</v>
      </c>
      <c r="G16" s="236">
        <f>'Nacionalidad-Alojamiento(datos)'!K16/'Nacionalidad-Alojamiento(datos)'!$C16</f>
        <v>0.38309000888663197</v>
      </c>
      <c r="H16" s="236">
        <f>'Nacionalidad-Alojamiento(datos)'!M16/'Nacionalidad-Alojamiento(datos)'!$C16</f>
        <v>0.19796876983623207</v>
      </c>
      <c r="I16" s="236">
        <f>'Nacionalidad-Alojamiento(datos)'!O16/'Nacionalidad-Alojamiento(datos)'!$C16</f>
        <v>2.5314205915957851E-2</v>
      </c>
      <c r="J16" s="235">
        <f>'Nacionalidad-Alojamiento(datos)'!Q16/'Nacionalidad-Alojamiento(datos)'!$C16</f>
        <v>0.34117049638187125</v>
      </c>
    </row>
    <row r="17" spans="2:10" ht="15" customHeight="1" x14ac:dyDescent="0.25">
      <c r="B17" s="107" t="str">
        <f>'Nacionalidad-Alojamiento(datos)'!B17</f>
        <v>Holanda</v>
      </c>
      <c r="C17" s="235">
        <f>'Nacionalidad-Alojamiento(datos)'!C17/'Nacionalidad-Alojamiento(datos)'!C17</f>
        <v>1</v>
      </c>
      <c r="D17" s="236">
        <f>'Nacionalidad-Alojamiento(datos)'!E17/'Nacionalidad-Alojamiento(datos)'!$C17</f>
        <v>0.49469789441562406</v>
      </c>
      <c r="E17" s="236">
        <f>'Nacionalidad-Alojamiento(datos)'!G17/'Nacionalidad-Alojamiento(datos)'!$C17</f>
        <v>0.42016325907842539</v>
      </c>
      <c r="F17" s="236">
        <f>'Nacionalidad-Alojamiento(datos)'!I17/'Nacionalidad-Alojamiento(datos)'!$C17</f>
        <v>2.8989929813854134E-2</v>
      </c>
      <c r="G17" s="236">
        <f>'Nacionalidad-Alojamiento(datos)'!K17/'Nacionalidad-Alojamiento(datos)'!$C17</f>
        <v>0.39117332926457127</v>
      </c>
      <c r="H17" s="236">
        <f>'Nacionalidad-Alojamiento(datos)'!M17/'Nacionalidad-Alojamiento(datos)'!$C17</f>
        <v>6.8355202929508696E-2</v>
      </c>
      <c r="I17" s="236">
        <f>'Nacionalidad-Alojamiento(datos)'!O17/'Nacionalidad-Alojamiento(datos)'!$C17</f>
        <v>6.1794324076899602E-3</v>
      </c>
      <c r="J17" s="235">
        <f>'Nacionalidad-Alojamiento(datos)'!Q17/'Nacionalidad-Alojamiento(datos)'!$C17</f>
        <v>0.50530210558437594</v>
      </c>
    </row>
    <row r="18" spans="2:10" ht="15" customHeight="1" x14ac:dyDescent="0.25">
      <c r="B18" s="107" t="str">
        <f>'Nacionalidad-Alojamiento(datos)'!B18</f>
        <v>Bélgica</v>
      </c>
      <c r="C18" s="235">
        <f>'Nacionalidad-Alojamiento(datos)'!C18/'Nacionalidad-Alojamiento(datos)'!C18</f>
        <v>1</v>
      </c>
      <c r="D18" s="236">
        <f>'Nacionalidad-Alojamiento(datos)'!E18/'Nacionalidad-Alojamiento(datos)'!$C18</f>
        <v>0.77832051125493551</v>
      </c>
      <c r="E18" s="236">
        <f>'Nacionalidad-Alojamiento(datos)'!G18/'Nacionalidad-Alojamiento(datos)'!$C18</f>
        <v>0.66939390238938412</v>
      </c>
      <c r="F18" s="236">
        <f>'Nacionalidad-Alojamiento(datos)'!I18/'Nacionalidad-Alojamiento(datos)'!$C18</f>
        <v>5.267228395815525E-2</v>
      </c>
      <c r="G18" s="236">
        <f>'Nacionalidad-Alojamiento(datos)'!K18/'Nacionalidad-Alojamiento(datos)'!$C18</f>
        <v>0.61672161843122886</v>
      </c>
      <c r="H18" s="236">
        <f>'Nacionalidad-Alojamiento(datos)'!M18/'Nacionalidad-Alojamiento(datos)'!$C18</f>
        <v>0.1018439369886433</v>
      </c>
      <c r="I18" s="236">
        <f>'Nacionalidad-Alojamiento(datos)'!O18/'Nacionalidad-Alojamiento(datos)'!$C18</f>
        <v>7.0826718769080475E-3</v>
      </c>
      <c r="J18" s="235">
        <f>'Nacionalidad-Alojamiento(datos)'!Q18/'Nacionalidad-Alojamiento(datos)'!$C18</f>
        <v>0.22167948874506452</v>
      </c>
    </row>
    <row r="19" spans="2:10" ht="15" customHeight="1" x14ac:dyDescent="0.25">
      <c r="B19" s="107" t="str">
        <f>'Nacionalidad-Alojamiento(datos)'!B20</f>
        <v>Italia</v>
      </c>
      <c r="C19" s="235">
        <f>'Nacionalidad-Alojamiento(datos)'!C20/'Nacionalidad-Alojamiento(datos)'!C20</f>
        <v>1</v>
      </c>
      <c r="D19" s="236">
        <f>'Nacionalidad-Alojamiento(datos)'!E20/'Nacionalidad-Alojamiento(datos)'!$C20</f>
        <v>0.73867321867321867</v>
      </c>
      <c r="E19" s="236">
        <f>'Nacionalidad-Alojamiento(datos)'!G20/'Nacionalidad-Alojamiento(datos)'!$C20</f>
        <v>0.45921375921375923</v>
      </c>
      <c r="F19" s="236">
        <f>'Nacionalidad-Alojamiento(datos)'!I20/'Nacionalidad-Alojamiento(datos)'!$C20</f>
        <v>6.2014742014742018E-2</v>
      </c>
      <c r="G19" s="236">
        <f>'Nacionalidad-Alojamiento(datos)'!K20/'Nacionalidad-Alojamiento(datos)'!$C20</f>
        <v>0.39719901719901718</v>
      </c>
      <c r="H19" s="236">
        <f>'Nacionalidad-Alojamiento(datos)'!M20/'Nacionalidad-Alojamiento(datos)'!$C20</f>
        <v>0.26506142506142505</v>
      </c>
      <c r="I19" s="236">
        <f>'Nacionalidad-Alojamiento(datos)'!O20/'Nacionalidad-Alojamiento(datos)'!$C20</f>
        <v>1.4398034398034398E-2</v>
      </c>
      <c r="J19" s="235">
        <f>'Nacionalidad-Alojamiento(datos)'!Q20/'Nacionalidad-Alojamiento(datos)'!$C20</f>
        <v>0.26132678132678133</v>
      </c>
    </row>
    <row r="20" spans="2:10" ht="15" customHeight="1" x14ac:dyDescent="0.25">
      <c r="B20" s="107" t="str">
        <f>'Nacionalidad-Alojamiento(datos)'!B19</f>
        <v>Irlanda</v>
      </c>
      <c r="C20" s="235">
        <f>'Nacionalidad-Alojamiento(datos)'!C19/'Nacionalidad-Alojamiento(datos)'!C19</f>
        <v>1</v>
      </c>
      <c r="D20" s="236">
        <f>'Nacionalidad-Alojamiento(datos)'!E19/'Nacionalidad-Alojamiento(datos)'!$C19</f>
        <v>0.53930022797105759</v>
      </c>
      <c r="E20" s="236">
        <f>'Nacionalidad-Alojamiento(datos)'!G19/'Nacionalidad-Alojamiento(datos)'!$C19</f>
        <v>0.36192883338289228</v>
      </c>
      <c r="F20" s="236">
        <f>'Nacionalidad-Alojamiento(datos)'!I19/'Nacionalidad-Alojamiento(datos)'!$C19</f>
        <v>7.5825156110615521E-2</v>
      </c>
      <c r="G20" s="236">
        <f>'Nacionalidad-Alojamiento(datos)'!K19/'Nacionalidad-Alojamiento(datos)'!$C19</f>
        <v>0.28610367727227676</v>
      </c>
      <c r="H20" s="236">
        <f>'Nacionalidad-Alojamiento(datos)'!M19/'Nacionalidad-Alojamiento(datos)'!$C19</f>
        <v>0.1695410843492913</v>
      </c>
      <c r="I20" s="236">
        <f>'Nacionalidad-Alojamiento(datos)'!O19/'Nacionalidad-Alojamiento(datos)'!$C19</f>
        <v>7.8303102388740213E-3</v>
      </c>
      <c r="J20" s="235">
        <f>'Nacionalidad-Alojamiento(datos)'!Q19/'Nacionalidad-Alojamiento(datos)'!$C19</f>
        <v>0.46069977202894241</v>
      </c>
    </row>
    <row r="21" spans="2:10" ht="15" customHeight="1" x14ac:dyDescent="0.25">
      <c r="B21" s="107" t="str">
        <f>'Nacionalidad-Alojamiento(datos)'!B21</f>
        <v>Rusia</v>
      </c>
      <c r="C21" s="235">
        <f>'Nacionalidad-Alojamiento(datos)'!C21/'Nacionalidad-Alojamiento(datos)'!C21</f>
        <v>1</v>
      </c>
      <c r="D21" s="236">
        <f>'Nacionalidad-Alojamiento(datos)'!E21/'Nacionalidad-Alojamiento(datos)'!$C21</f>
        <v>0.66504019961186578</v>
      </c>
      <c r="E21" s="236">
        <f>'Nacionalidad-Alojamiento(datos)'!G21/'Nacionalidad-Alojamiento(datos)'!$C21</f>
        <v>0.57371777100083177</v>
      </c>
      <c r="F21" s="236">
        <f>'Nacionalidad-Alojamiento(datos)'!I21/'Nacionalidad-Alojamiento(datos)'!$C21</f>
        <v>0.1813141114499584</v>
      </c>
      <c r="G21" s="236">
        <f>'Nacionalidad-Alojamiento(datos)'!K21/'Nacionalidad-Alojamiento(datos)'!$C21</f>
        <v>0.39240365955087331</v>
      </c>
      <c r="H21" s="236">
        <f>'Nacionalidad-Alojamiento(datos)'!M21/'Nacionalidad-Alojamiento(datos)'!$C21</f>
        <v>8.4557804269476025E-2</v>
      </c>
      <c r="I21" s="236">
        <f>'Nacionalidad-Alojamiento(datos)'!O21/'Nacionalidad-Alojamiento(datos)'!$C21</f>
        <v>6.7646243415580816E-3</v>
      </c>
      <c r="J21" s="235">
        <f>'Nacionalidad-Alojamiento(datos)'!Q21/'Nacionalidad-Alojamiento(datos)'!$C21</f>
        <v>0.33495980038813417</v>
      </c>
    </row>
    <row r="22" spans="2:10" ht="15" customHeight="1" x14ac:dyDescent="0.25">
      <c r="B22" s="107" t="str">
        <f>'Nacionalidad-Alojamiento(datos)'!B22</f>
        <v>Francia</v>
      </c>
      <c r="C22" s="235">
        <f>'Nacionalidad-Alojamiento(datos)'!C22/'Nacionalidad-Alojamiento(datos)'!C22</f>
        <v>1</v>
      </c>
      <c r="D22" s="236">
        <f>'Nacionalidad-Alojamiento(datos)'!E22/'Nacionalidad-Alojamiento(datos)'!$C22</f>
        <v>0.59451290397581957</v>
      </c>
      <c r="E22" s="236">
        <f>'Nacionalidad-Alojamiento(datos)'!G22/'Nacionalidad-Alojamiento(datos)'!$C22</f>
        <v>0.28452685421994883</v>
      </c>
      <c r="F22" s="236">
        <f>'Nacionalidad-Alojamiento(datos)'!I22/'Nacionalidad-Alojamiento(datos)'!$C22</f>
        <v>3.2899325738200418E-2</v>
      </c>
      <c r="G22" s="236">
        <f>'Nacionalidad-Alojamiento(datos)'!K22/'Nacionalidad-Alojamiento(datos)'!$C22</f>
        <v>0.25162752848174841</v>
      </c>
      <c r="H22" s="236">
        <f>'Nacionalidad-Alojamiento(datos)'!M22/'Nacionalidad-Alojamiento(datos)'!$C22</f>
        <v>8.6491513601488032E-2</v>
      </c>
      <c r="I22" s="236">
        <f>'Nacionalidad-Alojamiento(datos)'!O22/'Nacionalidad-Alojamiento(datos)'!$C22</f>
        <v>0.22349453615438269</v>
      </c>
      <c r="J22" s="235">
        <f>'Nacionalidad-Alojamiento(datos)'!Q22/'Nacionalidad-Alojamiento(datos)'!$C22</f>
        <v>0.40548709602418043</v>
      </c>
    </row>
    <row r="23" spans="2:10" ht="15" customHeight="1" x14ac:dyDescent="0.25">
      <c r="B23" s="107" t="str">
        <f>'Nacionalidad-Alojamiento(datos)'!B23</f>
        <v>Países del Este</v>
      </c>
      <c r="C23" s="235">
        <f>'Nacionalidad-Alojamiento(datos)'!C23/'Nacionalidad-Alojamiento(datos)'!C23</f>
        <v>1</v>
      </c>
      <c r="D23" s="236">
        <f>'Nacionalidad-Alojamiento(datos)'!E23/'Nacionalidad-Alojamiento(datos)'!$C23</f>
        <v>0.45789338140612929</v>
      </c>
      <c r="E23" s="236">
        <f>'Nacionalidad-Alojamiento(datos)'!G23/'Nacionalidad-Alojamiento(datos)'!$C23</f>
        <v>0.25418490857584342</v>
      </c>
      <c r="F23" s="236">
        <f>'Nacionalidad-Alojamiento(datos)'!I23/'Nacionalidad-Alojamiento(datos)'!$C23</f>
        <v>5.7172289466907028E-2</v>
      </c>
      <c r="G23" s="236">
        <f>'Nacionalidad-Alojamiento(datos)'!K23/'Nacionalidad-Alojamiento(datos)'!$C23</f>
        <v>0.19701261910893639</v>
      </c>
      <c r="H23" s="236">
        <f>'Nacionalidad-Alojamiento(datos)'!M23/'Nacionalidad-Alojamiento(datos)'!$C23</f>
        <v>0.14954073311013821</v>
      </c>
      <c r="I23" s="236">
        <f>'Nacionalidad-Alojamiento(datos)'!O23/'Nacionalidad-Alojamiento(datos)'!$C23</f>
        <v>5.4167739720147649E-2</v>
      </c>
      <c r="J23" s="235">
        <f>'Nacionalidad-Alojamiento(datos)'!Q23/'Nacionalidad-Alojamiento(datos)'!$C23</f>
        <v>0.54210661859387077</v>
      </c>
    </row>
    <row r="24" spans="2:10" ht="15" customHeight="1" x14ac:dyDescent="0.25">
      <c r="B24" s="107" t="str">
        <f>'Nacionalidad-Alojamiento(datos)'!B24</f>
        <v>Suiza</v>
      </c>
      <c r="C24" s="235">
        <f>'Nacionalidad-Alojamiento(datos)'!C24/'Nacionalidad-Alojamiento(datos)'!C24</f>
        <v>1</v>
      </c>
      <c r="D24" s="236">
        <f>'Nacionalidad-Alojamiento(datos)'!E24/'Nacionalidad-Alojamiento(datos)'!$C24</f>
        <v>0.68097255479830543</v>
      </c>
      <c r="E24" s="236">
        <f>'Nacionalidad-Alojamiento(datos)'!G24/'Nacionalidad-Alojamiento(datos)'!$C24</f>
        <v>0.5446675262479278</v>
      </c>
      <c r="F24" s="236">
        <f>'Nacionalidad-Alojamiento(datos)'!I24/'Nacionalidad-Alojamiento(datos)'!$C24</f>
        <v>0.12341130963345</v>
      </c>
      <c r="G24" s="236">
        <f>'Nacionalidad-Alojamiento(datos)'!K24/'Nacionalidad-Alojamiento(datos)'!$C24</f>
        <v>0.42125621661447782</v>
      </c>
      <c r="H24" s="236">
        <f>'Nacionalidad-Alojamiento(datos)'!M24/'Nacionalidad-Alojamiento(datos)'!$C24</f>
        <v>0.12451648554061522</v>
      </c>
      <c r="I24" s="236">
        <f>'Nacionalidad-Alojamiento(datos)'!O24/'Nacionalidad-Alojamiento(datos)'!$C24</f>
        <v>1.1788543009762387E-2</v>
      </c>
      <c r="J24" s="235">
        <f>'Nacionalidad-Alojamiento(datos)'!Q24/'Nacionalidad-Alojamiento(datos)'!$C24</f>
        <v>0.31902744520169463</v>
      </c>
    </row>
    <row r="25" spans="2:10" ht="15" customHeight="1" x14ac:dyDescent="0.25">
      <c r="B25" s="107" t="str">
        <f>'Nacionalidad-Alojamiento(datos)'!B25</f>
        <v>Austria</v>
      </c>
      <c r="C25" s="235">
        <f>'Nacionalidad-Alojamiento(datos)'!C25/'Nacionalidad-Alojamiento(datos)'!C25</f>
        <v>1</v>
      </c>
      <c r="D25" s="236">
        <f>'Nacionalidad-Alojamiento(datos)'!E25/'Nacionalidad-Alojamiento(datos)'!$C25</f>
        <v>0.67477135846531344</v>
      </c>
      <c r="E25" s="236">
        <f>'Nacionalidad-Alojamiento(datos)'!G25/'Nacionalidad-Alojamiento(datos)'!$C25</f>
        <v>0.55520856569261656</v>
      </c>
      <c r="F25" s="236">
        <f>'Nacionalidad-Alojamiento(datos)'!I25/'Nacionalidad-Alojamiento(datos)'!$C25</f>
        <v>7.4503680571046171E-2</v>
      </c>
      <c r="G25" s="236">
        <f>'Nacionalidad-Alojamiento(datos)'!K25/'Nacionalidad-Alojamiento(datos)'!$C25</f>
        <v>0.48070488512157039</v>
      </c>
      <c r="H25" s="236">
        <f>'Nacionalidad-Alojamiento(datos)'!M25/'Nacionalidad-Alojamiento(datos)'!$C25</f>
        <v>0.10439437876422039</v>
      </c>
      <c r="I25" s="236">
        <f>'Nacionalidad-Alojamiento(datos)'!O25/'Nacionalidad-Alojamiento(datos)'!$C25</f>
        <v>1.5168414008476466E-2</v>
      </c>
      <c r="J25" s="235">
        <f>'Nacionalidad-Alojamiento(datos)'!Q25/'Nacionalidad-Alojamiento(datos)'!$C25</f>
        <v>0.32522864153468661</v>
      </c>
    </row>
    <row r="26" spans="2:10" ht="15" customHeight="1" x14ac:dyDescent="0.25">
      <c r="B26" s="107" t="str">
        <f>'Nacionalidad-Alojamiento(datos)'!B26</f>
        <v>Resto de Europa</v>
      </c>
      <c r="C26" s="235">
        <f>'Nacionalidad-Alojamiento(datos)'!C26/'Nacionalidad-Alojamiento(datos)'!C26</f>
        <v>1</v>
      </c>
      <c r="D26" s="236">
        <f>'Nacionalidad-Alojamiento(datos)'!E26/'Nacionalidad-Alojamiento(datos)'!$C26</f>
        <v>0.54508633553613306</v>
      </c>
      <c r="E26" s="236">
        <f>'Nacionalidad-Alojamiento(datos)'!G26/'Nacionalidad-Alojamiento(datos)'!$C26</f>
        <v>0.34672777659347687</v>
      </c>
      <c r="F26" s="236">
        <f>'Nacionalidad-Alojamiento(datos)'!I26/'Nacionalidad-Alojamiento(datos)'!$C26</f>
        <v>8.057983372415263E-2</v>
      </c>
      <c r="G26" s="236">
        <f>'Nacionalidad-Alojamiento(datos)'!K26/'Nacionalidad-Alojamiento(datos)'!$C26</f>
        <v>0.26614794286932425</v>
      </c>
      <c r="H26" s="236">
        <f>'Nacionalidad-Alojamiento(datos)'!M26/'Nacionalidad-Alojamiento(datos)'!$C26</f>
        <v>0.19366872735024515</v>
      </c>
      <c r="I26" s="236">
        <f>'Nacionalidad-Alojamiento(datos)'!O26/'Nacionalidad-Alojamiento(datos)'!$C26</f>
        <v>4.6898315924109998E-3</v>
      </c>
      <c r="J26" s="235">
        <f>'Nacionalidad-Alojamiento(datos)'!Q26/'Nacionalidad-Alojamiento(datos)'!$C26</f>
        <v>0.454913664463867</v>
      </c>
    </row>
    <row r="27" spans="2:10" ht="15" customHeight="1" x14ac:dyDescent="0.25">
      <c r="B27" s="107" t="str">
        <f>'Nacionalidad-Alojamiento(datos)'!B27</f>
        <v>Usa</v>
      </c>
      <c r="C27" s="235">
        <f>'Nacionalidad-Alojamiento(datos)'!C27/'Nacionalidad-Alojamiento(datos)'!C27</f>
        <v>1</v>
      </c>
      <c r="D27" s="236">
        <f>'Nacionalidad-Alojamiento(datos)'!E27/'Nacionalidad-Alojamiento(datos)'!$C27</f>
        <v>0.50524475524475521</v>
      </c>
      <c r="E27" s="236">
        <f>'Nacionalidad-Alojamiento(datos)'!G27/'Nacionalidad-Alojamiento(datos)'!$C27</f>
        <v>0.36451048951048953</v>
      </c>
      <c r="F27" s="236">
        <f>'Nacionalidad-Alojamiento(datos)'!I27/'Nacionalidad-Alojamiento(datos)'!$C27</f>
        <v>0.12674825174825174</v>
      </c>
      <c r="G27" s="236">
        <f>'Nacionalidad-Alojamiento(datos)'!K27/'Nacionalidad-Alojamiento(datos)'!$C27</f>
        <v>0.23776223776223776</v>
      </c>
      <c r="H27" s="236">
        <f>'Nacionalidad-Alojamiento(datos)'!M27/'Nacionalidad-Alojamiento(datos)'!$C27</f>
        <v>0.12325174825174826</v>
      </c>
      <c r="I27" s="236">
        <f>'Nacionalidad-Alojamiento(datos)'!O27/'Nacionalidad-Alojamiento(datos)'!$C27</f>
        <v>1.7482517482517484E-2</v>
      </c>
      <c r="J27" s="235">
        <f>'Nacionalidad-Alojamiento(datos)'!Q27/'Nacionalidad-Alojamiento(datos)'!$C27</f>
        <v>0.49475524475524474</v>
      </c>
    </row>
    <row r="28" spans="2:10" ht="15" customHeight="1" x14ac:dyDescent="0.25">
      <c r="B28" s="107" t="str">
        <f>'Nacionalidad-Alojamiento(datos)'!B28</f>
        <v>Resto de América</v>
      </c>
      <c r="C28" s="235">
        <f>'Nacionalidad-Alojamiento(datos)'!C28/'Nacionalidad-Alojamiento(datos)'!C28</f>
        <v>1</v>
      </c>
      <c r="D28" s="236">
        <f>'Nacionalidad-Alojamiento(datos)'!E28/'Nacionalidad-Alojamiento(datos)'!$C28</f>
        <v>0.55240549828178698</v>
      </c>
      <c r="E28" s="236">
        <f>'Nacionalidad-Alojamiento(datos)'!G28/'Nacionalidad-Alojamiento(datos)'!$C28</f>
        <v>0.3281786941580756</v>
      </c>
      <c r="F28" s="236">
        <f>'Nacionalidad-Alojamiento(datos)'!I28/'Nacionalidad-Alojamiento(datos)'!$C28</f>
        <v>8.3333333333333329E-2</v>
      </c>
      <c r="G28" s="236">
        <f>'Nacionalidad-Alojamiento(datos)'!K28/'Nacionalidad-Alojamiento(datos)'!$C28</f>
        <v>0.24484536082474226</v>
      </c>
      <c r="H28" s="236">
        <f>'Nacionalidad-Alojamiento(datos)'!M28/'Nacionalidad-Alojamiento(datos)'!$C28</f>
        <v>0.16924398625429554</v>
      </c>
      <c r="I28" s="236">
        <f>'Nacionalidad-Alojamiento(datos)'!O28/'Nacionalidad-Alojamiento(datos)'!$C28</f>
        <v>5.4982817869415807E-2</v>
      </c>
      <c r="J28" s="235">
        <f>'Nacionalidad-Alojamiento(datos)'!Q28/'Nacionalidad-Alojamiento(datos)'!$C28</f>
        <v>0.44759450171821308</v>
      </c>
    </row>
    <row r="29" spans="2:10" ht="15" customHeight="1" x14ac:dyDescent="0.25">
      <c r="B29" s="107" t="str">
        <f>'Nacionalidad-Alojamiento(datos)'!B29</f>
        <v>Resto del Mundo</v>
      </c>
      <c r="C29" s="235">
        <f>'Nacionalidad-Alojamiento(datos)'!C29/'Nacionalidad-Alojamiento(datos)'!C29</f>
        <v>1</v>
      </c>
      <c r="D29" s="236">
        <f>'Nacionalidad-Alojamiento(datos)'!E29/'Nacionalidad-Alojamiento(datos)'!$C29</f>
        <v>0.83864895953152774</v>
      </c>
      <c r="E29" s="236">
        <f>'Nacionalidad-Alojamiento(datos)'!G29/'Nacionalidad-Alojamiento(datos)'!$C29</f>
        <v>0.72289030638920837</v>
      </c>
      <c r="F29" s="236">
        <f>'Nacionalidad-Alojamiento(datos)'!I29/'Nacionalidad-Alojamiento(datos)'!$C29</f>
        <v>8.3969465648854963E-2</v>
      </c>
      <c r="G29" s="236">
        <f>'Nacionalidad-Alojamiento(datos)'!K29/'Nacionalidad-Alojamiento(datos)'!$C29</f>
        <v>0.63892084074035349</v>
      </c>
      <c r="H29" s="236">
        <f>'Nacionalidad-Alojamiento(datos)'!M29/'Nacionalidad-Alojamiento(datos)'!$C29</f>
        <v>0.10948447140018823</v>
      </c>
      <c r="I29" s="236">
        <f>'Nacionalidad-Alojamiento(datos)'!O29/'Nacionalidad-Alojamiento(datos)'!$C29</f>
        <v>6.2741817421311302E-3</v>
      </c>
      <c r="J29" s="235">
        <f>'Nacionalidad-Alojamiento(datos)'!Q29/'Nacionalidad-Alojamiento(datos)'!$C29</f>
        <v>0.16135104046847223</v>
      </c>
    </row>
    <row r="30" spans="2:10" ht="15" customHeight="1" x14ac:dyDescent="0.25">
      <c r="B30" s="228" t="str">
        <f>'Nacionalidad-Alojamiento(datos)'!B30</f>
        <v>Turismo extranjero</v>
      </c>
      <c r="C30" s="237">
        <f>'Nacionalidad-Alojamiento(datos)'!C30/'Nacionalidad-Alojamiento(datos)'!C30</f>
        <v>1</v>
      </c>
      <c r="D30" s="237">
        <f>'Nacionalidad-Alojamiento(datos)'!E30/'Nacionalidad-Alojamiento(datos)'!$C30</f>
        <v>0.49454379080912575</v>
      </c>
      <c r="E30" s="237">
        <f>'Nacionalidad-Alojamiento(datos)'!G30/'Nacionalidad-Alojamiento(datos)'!$C30</f>
        <v>0.34065325619988523</v>
      </c>
      <c r="F30" s="237">
        <f>'Nacionalidad-Alojamiento(datos)'!I30/'Nacionalidad-Alojamiento(datos)'!$C30</f>
        <v>5.6553499697566574E-2</v>
      </c>
      <c r="G30" s="237">
        <f>'Nacionalidad-Alojamiento(datos)'!K30/'Nacionalidad-Alojamiento(datos)'!$C30</f>
        <v>0.33090559424290833</v>
      </c>
      <c r="H30" s="237">
        <f>'Nacionalidad-Alojamiento(datos)'!M30/'Nacionalidad-Alojamiento(datos)'!$C30</f>
        <v>0.14032910960497541</v>
      </c>
      <c r="I30" s="237">
        <f>'Nacionalidad-Alojamiento(datos)'!O30/'Nacionalidad-Alojamiento(datos)'!$C30</f>
        <v>1.3561425004265087E-2</v>
      </c>
      <c r="J30" s="237">
        <f>'Nacionalidad-Alojamiento(datos)'!Q30/'Nacionalidad-Alojamiento(datos)'!$C30</f>
        <v>0.50545620919087431</v>
      </c>
    </row>
    <row r="31" spans="2:10" ht="15" customHeight="1" x14ac:dyDescent="0.25">
      <c r="B31" s="231" t="s">
        <v>83</v>
      </c>
      <c r="C31" s="238">
        <f>'Nacionalidad-Alojamiento(datos)'!C31/'Nacionalidad-Alojamiento(datos)'!C31</f>
        <v>1</v>
      </c>
      <c r="D31" s="238">
        <f>'Nacionalidad-Alojamiento(datos)'!E31/'Nacionalidad-Alojamiento(datos)'!$C31</f>
        <v>0.5048390856571523</v>
      </c>
      <c r="E31" s="238">
        <f>'Nacionalidad-Alojamiento(datos)'!G31/'Nacionalidad-Alojamiento(datos)'!$C31</f>
        <v>0.35081545474205117</v>
      </c>
      <c r="F31" s="238">
        <f>'Nacionalidad-Alojamiento(datos)'!I31/'Nacionalidad-Alojamiento(datos)'!$C31</f>
        <v>5.1204996924666978E-2</v>
      </c>
      <c r="G31" s="238">
        <f>'Nacionalidad-Alojamiento(datos)'!K31/'Nacionalidad-Alojamiento(datos)'!$C31</f>
        <v>0.29961045781738421</v>
      </c>
      <c r="H31" s="238">
        <f>'Nacionalidad-Alojamiento(datos)'!M31/'Nacionalidad-Alojamiento(datos)'!$C31</f>
        <v>0.14003718484857847</v>
      </c>
      <c r="I31" s="238">
        <f>'Nacionalidad-Alojamiento(datos)'!O31/'Nacionalidad-Alojamiento(datos)'!$C31</f>
        <v>1.3986446066522683E-2</v>
      </c>
      <c r="J31" s="238">
        <f>'Nacionalidad-Alojamiento(datos)'!Q31/'Nacionalidad-Alojamiento(datos)'!$C31</f>
        <v>0.49516091434284765</v>
      </c>
    </row>
    <row r="32" spans="2:10" ht="15" customHeight="1" x14ac:dyDescent="0.25">
      <c r="B32" s="395" t="s">
        <v>67</v>
      </c>
      <c r="C32" s="395"/>
      <c r="D32" s="395"/>
      <c r="E32" s="395"/>
      <c r="F32" s="395"/>
      <c r="G32" s="395"/>
      <c r="H32" s="395"/>
      <c r="I32" s="395"/>
      <c r="J32" s="395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L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23" customWidth="1"/>
    <col min="2" max="2" width="16.140625" style="223" customWidth="1"/>
    <col min="3" max="4" width="10.7109375" style="223" customWidth="1"/>
    <col min="5" max="5" width="12.5703125" style="223" bestFit="1" customWidth="1"/>
    <col min="6" max="7" width="10.7109375" style="223" hidden="1" customWidth="1"/>
    <col min="8" max="8" width="10.7109375" style="223" customWidth="1"/>
    <col min="9" max="9" width="13" style="223" customWidth="1"/>
    <col min="10" max="10" width="12.7109375" style="223" customWidth="1"/>
    <col min="11" max="257" width="11.42578125" style="223"/>
    <col min="258" max="258" width="15.85546875" style="223" bestFit="1" customWidth="1"/>
    <col min="259" max="259" width="8.7109375" style="223" customWidth="1"/>
    <col min="260" max="260" width="10.85546875" style="223" customWidth="1"/>
    <col min="261" max="265" width="9.7109375" style="223" bestFit="1" customWidth="1"/>
    <col min="266" max="266" width="16.5703125" style="223" customWidth="1"/>
    <col min="267" max="513" width="11.42578125" style="223"/>
    <col min="514" max="514" width="15.85546875" style="223" bestFit="1" customWidth="1"/>
    <col min="515" max="515" width="8.7109375" style="223" customWidth="1"/>
    <col min="516" max="516" width="10.85546875" style="223" customWidth="1"/>
    <col min="517" max="521" width="9.7109375" style="223" bestFit="1" customWidth="1"/>
    <col min="522" max="522" width="16.5703125" style="223" customWidth="1"/>
    <col min="523" max="769" width="11.42578125" style="223"/>
    <col min="770" max="770" width="15.85546875" style="223" bestFit="1" customWidth="1"/>
    <col min="771" max="771" width="8.7109375" style="223" customWidth="1"/>
    <col min="772" max="772" width="10.85546875" style="223" customWidth="1"/>
    <col min="773" max="777" width="9.7109375" style="223" bestFit="1" customWidth="1"/>
    <col min="778" max="778" width="16.5703125" style="223" customWidth="1"/>
    <col min="779" max="1025" width="11.42578125" style="223"/>
    <col min="1026" max="1026" width="15.85546875" style="223" bestFit="1" customWidth="1"/>
    <col min="1027" max="1027" width="8.7109375" style="223" customWidth="1"/>
    <col min="1028" max="1028" width="10.85546875" style="223" customWidth="1"/>
    <col min="1029" max="1033" width="9.7109375" style="223" bestFit="1" customWidth="1"/>
    <col min="1034" max="1034" width="16.5703125" style="223" customWidth="1"/>
    <col min="1035" max="1281" width="11.42578125" style="223"/>
    <col min="1282" max="1282" width="15.85546875" style="223" bestFit="1" customWidth="1"/>
    <col min="1283" max="1283" width="8.7109375" style="223" customWidth="1"/>
    <col min="1284" max="1284" width="10.85546875" style="223" customWidth="1"/>
    <col min="1285" max="1289" width="9.7109375" style="223" bestFit="1" customWidth="1"/>
    <col min="1290" max="1290" width="16.5703125" style="223" customWidth="1"/>
    <col min="1291" max="1537" width="11.42578125" style="223"/>
    <col min="1538" max="1538" width="15.85546875" style="223" bestFit="1" customWidth="1"/>
    <col min="1539" max="1539" width="8.7109375" style="223" customWidth="1"/>
    <col min="1540" max="1540" width="10.85546875" style="223" customWidth="1"/>
    <col min="1541" max="1545" width="9.7109375" style="223" bestFit="1" customWidth="1"/>
    <col min="1546" max="1546" width="16.5703125" style="223" customWidth="1"/>
    <col min="1547" max="1793" width="11.42578125" style="223"/>
    <col min="1794" max="1794" width="15.85546875" style="223" bestFit="1" customWidth="1"/>
    <col min="1795" max="1795" width="8.7109375" style="223" customWidth="1"/>
    <col min="1796" max="1796" width="10.85546875" style="223" customWidth="1"/>
    <col min="1797" max="1801" width="9.7109375" style="223" bestFit="1" customWidth="1"/>
    <col min="1802" max="1802" width="16.5703125" style="223" customWidth="1"/>
    <col min="1803" max="2049" width="11.42578125" style="223"/>
    <col min="2050" max="2050" width="15.85546875" style="223" bestFit="1" customWidth="1"/>
    <col min="2051" max="2051" width="8.7109375" style="223" customWidth="1"/>
    <col min="2052" max="2052" width="10.85546875" style="223" customWidth="1"/>
    <col min="2053" max="2057" width="9.7109375" style="223" bestFit="1" customWidth="1"/>
    <col min="2058" max="2058" width="16.5703125" style="223" customWidth="1"/>
    <col min="2059" max="2305" width="11.42578125" style="223"/>
    <col min="2306" max="2306" width="15.85546875" style="223" bestFit="1" customWidth="1"/>
    <col min="2307" max="2307" width="8.7109375" style="223" customWidth="1"/>
    <col min="2308" max="2308" width="10.85546875" style="223" customWidth="1"/>
    <col min="2309" max="2313" width="9.7109375" style="223" bestFit="1" customWidth="1"/>
    <col min="2314" max="2314" width="16.5703125" style="223" customWidth="1"/>
    <col min="2315" max="2561" width="11.42578125" style="223"/>
    <col min="2562" max="2562" width="15.85546875" style="223" bestFit="1" customWidth="1"/>
    <col min="2563" max="2563" width="8.7109375" style="223" customWidth="1"/>
    <col min="2564" max="2564" width="10.85546875" style="223" customWidth="1"/>
    <col min="2565" max="2569" width="9.7109375" style="223" bestFit="1" customWidth="1"/>
    <col min="2570" max="2570" width="16.5703125" style="223" customWidth="1"/>
    <col min="2571" max="2817" width="11.42578125" style="223"/>
    <col min="2818" max="2818" width="15.85546875" style="223" bestFit="1" customWidth="1"/>
    <col min="2819" max="2819" width="8.7109375" style="223" customWidth="1"/>
    <col min="2820" max="2820" width="10.85546875" style="223" customWidth="1"/>
    <col min="2821" max="2825" width="9.7109375" style="223" bestFit="1" customWidth="1"/>
    <col min="2826" max="2826" width="16.5703125" style="223" customWidth="1"/>
    <col min="2827" max="3073" width="11.42578125" style="223"/>
    <col min="3074" max="3074" width="15.85546875" style="223" bestFit="1" customWidth="1"/>
    <col min="3075" max="3075" width="8.7109375" style="223" customWidth="1"/>
    <col min="3076" max="3076" width="10.85546875" style="223" customWidth="1"/>
    <col min="3077" max="3081" width="9.7109375" style="223" bestFit="1" customWidth="1"/>
    <col min="3082" max="3082" width="16.5703125" style="223" customWidth="1"/>
    <col min="3083" max="3329" width="11.42578125" style="223"/>
    <col min="3330" max="3330" width="15.85546875" style="223" bestFit="1" customWidth="1"/>
    <col min="3331" max="3331" width="8.7109375" style="223" customWidth="1"/>
    <col min="3332" max="3332" width="10.85546875" style="223" customWidth="1"/>
    <col min="3333" max="3337" width="9.7109375" style="223" bestFit="1" customWidth="1"/>
    <col min="3338" max="3338" width="16.5703125" style="223" customWidth="1"/>
    <col min="3339" max="3585" width="11.42578125" style="223"/>
    <col min="3586" max="3586" width="15.85546875" style="223" bestFit="1" customWidth="1"/>
    <col min="3587" max="3587" width="8.7109375" style="223" customWidth="1"/>
    <col min="3588" max="3588" width="10.85546875" style="223" customWidth="1"/>
    <col min="3589" max="3593" width="9.7109375" style="223" bestFit="1" customWidth="1"/>
    <col min="3594" max="3594" width="16.5703125" style="223" customWidth="1"/>
    <col min="3595" max="3841" width="11.42578125" style="223"/>
    <col min="3842" max="3842" width="15.85546875" style="223" bestFit="1" customWidth="1"/>
    <col min="3843" max="3843" width="8.7109375" style="223" customWidth="1"/>
    <col min="3844" max="3844" width="10.85546875" style="223" customWidth="1"/>
    <col min="3845" max="3849" width="9.7109375" style="223" bestFit="1" customWidth="1"/>
    <col min="3850" max="3850" width="16.5703125" style="223" customWidth="1"/>
    <col min="3851" max="4097" width="11.42578125" style="223"/>
    <col min="4098" max="4098" width="15.85546875" style="223" bestFit="1" customWidth="1"/>
    <col min="4099" max="4099" width="8.7109375" style="223" customWidth="1"/>
    <col min="4100" max="4100" width="10.85546875" style="223" customWidth="1"/>
    <col min="4101" max="4105" width="9.7109375" style="223" bestFit="1" customWidth="1"/>
    <col min="4106" max="4106" width="16.5703125" style="223" customWidth="1"/>
    <col min="4107" max="4353" width="11.42578125" style="223"/>
    <col min="4354" max="4354" width="15.85546875" style="223" bestFit="1" customWidth="1"/>
    <col min="4355" max="4355" width="8.7109375" style="223" customWidth="1"/>
    <col min="4356" max="4356" width="10.85546875" style="223" customWidth="1"/>
    <col min="4357" max="4361" width="9.7109375" style="223" bestFit="1" customWidth="1"/>
    <col min="4362" max="4362" width="16.5703125" style="223" customWidth="1"/>
    <col min="4363" max="4609" width="11.42578125" style="223"/>
    <col min="4610" max="4610" width="15.85546875" style="223" bestFit="1" customWidth="1"/>
    <col min="4611" max="4611" width="8.7109375" style="223" customWidth="1"/>
    <col min="4612" max="4612" width="10.85546875" style="223" customWidth="1"/>
    <col min="4613" max="4617" width="9.7109375" style="223" bestFit="1" customWidth="1"/>
    <col min="4618" max="4618" width="16.5703125" style="223" customWidth="1"/>
    <col min="4619" max="4865" width="11.42578125" style="223"/>
    <col min="4866" max="4866" width="15.85546875" style="223" bestFit="1" customWidth="1"/>
    <col min="4867" max="4867" width="8.7109375" style="223" customWidth="1"/>
    <col min="4868" max="4868" width="10.85546875" style="223" customWidth="1"/>
    <col min="4869" max="4873" width="9.7109375" style="223" bestFit="1" customWidth="1"/>
    <col min="4874" max="4874" width="16.5703125" style="223" customWidth="1"/>
    <col min="4875" max="5121" width="11.42578125" style="223"/>
    <col min="5122" max="5122" width="15.85546875" style="223" bestFit="1" customWidth="1"/>
    <col min="5123" max="5123" width="8.7109375" style="223" customWidth="1"/>
    <col min="5124" max="5124" width="10.85546875" style="223" customWidth="1"/>
    <col min="5125" max="5129" width="9.7109375" style="223" bestFit="1" customWidth="1"/>
    <col min="5130" max="5130" width="16.5703125" style="223" customWidth="1"/>
    <col min="5131" max="5377" width="11.42578125" style="223"/>
    <col min="5378" max="5378" width="15.85546875" style="223" bestFit="1" customWidth="1"/>
    <col min="5379" max="5379" width="8.7109375" style="223" customWidth="1"/>
    <col min="5380" max="5380" width="10.85546875" style="223" customWidth="1"/>
    <col min="5381" max="5385" width="9.7109375" style="223" bestFit="1" customWidth="1"/>
    <col min="5386" max="5386" width="16.5703125" style="223" customWidth="1"/>
    <col min="5387" max="5633" width="11.42578125" style="223"/>
    <col min="5634" max="5634" width="15.85546875" style="223" bestFit="1" customWidth="1"/>
    <col min="5635" max="5635" width="8.7109375" style="223" customWidth="1"/>
    <col min="5636" max="5636" width="10.85546875" style="223" customWidth="1"/>
    <col min="5637" max="5641" width="9.7109375" style="223" bestFit="1" customWidth="1"/>
    <col min="5642" max="5642" width="16.5703125" style="223" customWidth="1"/>
    <col min="5643" max="5889" width="11.42578125" style="223"/>
    <col min="5890" max="5890" width="15.85546875" style="223" bestFit="1" customWidth="1"/>
    <col min="5891" max="5891" width="8.7109375" style="223" customWidth="1"/>
    <col min="5892" max="5892" width="10.85546875" style="223" customWidth="1"/>
    <col min="5893" max="5897" width="9.7109375" style="223" bestFit="1" customWidth="1"/>
    <col min="5898" max="5898" width="16.5703125" style="223" customWidth="1"/>
    <col min="5899" max="6145" width="11.42578125" style="223"/>
    <col min="6146" max="6146" width="15.85546875" style="223" bestFit="1" customWidth="1"/>
    <col min="6147" max="6147" width="8.7109375" style="223" customWidth="1"/>
    <col min="6148" max="6148" width="10.85546875" style="223" customWidth="1"/>
    <col min="6149" max="6153" width="9.7109375" style="223" bestFit="1" customWidth="1"/>
    <col min="6154" max="6154" width="16.5703125" style="223" customWidth="1"/>
    <col min="6155" max="6401" width="11.42578125" style="223"/>
    <col min="6402" max="6402" width="15.85546875" style="223" bestFit="1" customWidth="1"/>
    <col min="6403" max="6403" width="8.7109375" style="223" customWidth="1"/>
    <col min="6404" max="6404" width="10.85546875" style="223" customWidth="1"/>
    <col min="6405" max="6409" width="9.7109375" style="223" bestFit="1" customWidth="1"/>
    <col min="6410" max="6410" width="16.5703125" style="223" customWidth="1"/>
    <col min="6411" max="6657" width="11.42578125" style="223"/>
    <col min="6658" max="6658" width="15.85546875" style="223" bestFit="1" customWidth="1"/>
    <col min="6659" max="6659" width="8.7109375" style="223" customWidth="1"/>
    <col min="6660" max="6660" width="10.85546875" style="223" customWidth="1"/>
    <col min="6661" max="6665" width="9.7109375" style="223" bestFit="1" customWidth="1"/>
    <col min="6666" max="6666" width="16.5703125" style="223" customWidth="1"/>
    <col min="6667" max="6913" width="11.42578125" style="223"/>
    <col min="6914" max="6914" width="15.85546875" style="223" bestFit="1" customWidth="1"/>
    <col min="6915" max="6915" width="8.7109375" style="223" customWidth="1"/>
    <col min="6916" max="6916" width="10.85546875" style="223" customWidth="1"/>
    <col min="6917" max="6921" width="9.7109375" style="223" bestFit="1" customWidth="1"/>
    <col min="6922" max="6922" width="16.5703125" style="223" customWidth="1"/>
    <col min="6923" max="7169" width="11.42578125" style="223"/>
    <col min="7170" max="7170" width="15.85546875" style="223" bestFit="1" customWidth="1"/>
    <col min="7171" max="7171" width="8.7109375" style="223" customWidth="1"/>
    <col min="7172" max="7172" width="10.85546875" style="223" customWidth="1"/>
    <col min="7173" max="7177" width="9.7109375" style="223" bestFit="1" customWidth="1"/>
    <col min="7178" max="7178" width="16.5703125" style="223" customWidth="1"/>
    <col min="7179" max="7425" width="11.42578125" style="223"/>
    <col min="7426" max="7426" width="15.85546875" style="223" bestFit="1" customWidth="1"/>
    <col min="7427" max="7427" width="8.7109375" style="223" customWidth="1"/>
    <col min="7428" max="7428" width="10.85546875" style="223" customWidth="1"/>
    <col min="7429" max="7433" width="9.7109375" style="223" bestFit="1" customWidth="1"/>
    <col min="7434" max="7434" width="16.5703125" style="223" customWidth="1"/>
    <col min="7435" max="7681" width="11.42578125" style="223"/>
    <col min="7682" max="7682" width="15.85546875" style="223" bestFit="1" customWidth="1"/>
    <col min="7683" max="7683" width="8.7109375" style="223" customWidth="1"/>
    <col min="7684" max="7684" width="10.85546875" style="223" customWidth="1"/>
    <col min="7685" max="7689" width="9.7109375" style="223" bestFit="1" customWidth="1"/>
    <col min="7690" max="7690" width="16.5703125" style="223" customWidth="1"/>
    <col min="7691" max="7937" width="11.42578125" style="223"/>
    <col min="7938" max="7938" width="15.85546875" style="223" bestFit="1" customWidth="1"/>
    <col min="7939" max="7939" width="8.7109375" style="223" customWidth="1"/>
    <col min="7940" max="7940" width="10.85546875" style="223" customWidth="1"/>
    <col min="7941" max="7945" width="9.7109375" style="223" bestFit="1" customWidth="1"/>
    <col min="7946" max="7946" width="16.5703125" style="223" customWidth="1"/>
    <col min="7947" max="8193" width="11.42578125" style="223"/>
    <col min="8194" max="8194" width="15.85546875" style="223" bestFit="1" customWidth="1"/>
    <col min="8195" max="8195" width="8.7109375" style="223" customWidth="1"/>
    <col min="8196" max="8196" width="10.85546875" style="223" customWidth="1"/>
    <col min="8197" max="8201" width="9.7109375" style="223" bestFit="1" customWidth="1"/>
    <col min="8202" max="8202" width="16.5703125" style="223" customWidth="1"/>
    <col min="8203" max="8449" width="11.42578125" style="223"/>
    <col min="8450" max="8450" width="15.85546875" style="223" bestFit="1" customWidth="1"/>
    <col min="8451" max="8451" width="8.7109375" style="223" customWidth="1"/>
    <col min="8452" max="8452" width="10.85546875" style="223" customWidth="1"/>
    <col min="8453" max="8457" width="9.7109375" style="223" bestFit="1" customWidth="1"/>
    <col min="8458" max="8458" width="16.5703125" style="223" customWidth="1"/>
    <col min="8459" max="8705" width="11.42578125" style="223"/>
    <col min="8706" max="8706" width="15.85546875" style="223" bestFit="1" customWidth="1"/>
    <col min="8707" max="8707" width="8.7109375" style="223" customWidth="1"/>
    <col min="8708" max="8708" width="10.85546875" style="223" customWidth="1"/>
    <col min="8709" max="8713" width="9.7109375" style="223" bestFit="1" customWidth="1"/>
    <col min="8714" max="8714" width="16.5703125" style="223" customWidth="1"/>
    <col min="8715" max="8961" width="11.42578125" style="223"/>
    <col min="8962" max="8962" width="15.85546875" style="223" bestFit="1" customWidth="1"/>
    <col min="8963" max="8963" width="8.7109375" style="223" customWidth="1"/>
    <col min="8964" max="8964" width="10.85546875" style="223" customWidth="1"/>
    <col min="8965" max="8969" width="9.7109375" style="223" bestFit="1" customWidth="1"/>
    <col min="8970" max="8970" width="16.5703125" style="223" customWidth="1"/>
    <col min="8971" max="9217" width="11.42578125" style="223"/>
    <col min="9218" max="9218" width="15.85546875" style="223" bestFit="1" customWidth="1"/>
    <col min="9219" max="9219" width="8.7109375" style="223" customWidth="1"/>
    <col min="9220" max="9220" width="10.85546875" style="223" customWidth="1"/>
    <col min="9221" max="9225" width="9.7109375" style="223" bestFit="1" customWidth="1"/>
    <col min="9226" max="9226" width="16.5703125" style="223" customWidth="1"/>
    <col min="9227" max="9473" width="11.42578125" style="223"/>
    <col min="9474" max="9474" width="15.85546875" style="223" bestFit="1" customWidth="1"/>
    <col min="9475" max="9475" width="8.7109375" style="223" customWidth="1"/>
    <col min="9476" max="9476" width="10.85546875" style="223" customWidth="1"/>
    <col min="9477" max="9481" width="9.7109375" style="223" bestFit="1" customWidth="1"/>
    <col min="9482" max="9482" width="16.5703125" style="223" customWidth="1"/>
    <col min="9483" max="9729" width="11.42578125" style="223"/>
    <col min="9730" max="9730" width="15.85546875" style="223" bestFit="1" customWidth="1"/>
    <col min="9731" max="9731" width="8.7109375" style="223" customWidth="1"/>
    <col min="9732" max="9732" width="10.85546875" style="223" customWidth="1"/>
    <col min="9733" max="9737" width="9.7109375" style="223" bestFit="1" customWidth="1"/>
    <col min="9738" max="9738" width="16.5703125" style="223" customWidth="1"/>
    <col min="9739" max="9985" width="11.42578125" style="223"/>
    <col min="9986" max="9986" width="15.85546875" style="223" bestFit="1" customWidth="1"/>
    <col min="9987" max="9987" width="8.7109375" style="223" customWidth="1"/>
    <col min="9988" max="9988" width="10.85546875" style="223" customWidth="1"/>
    <col min="9989" max="9993" width="9.7109375" style="223" bestFit="1" customWidth="1"/>
    <col min="9994" max="9994" width="16.5703125" style="223" customWidth="1"/>
    <col min="9995" max="10241" width="11.42578125" style="223"/>
    <col min="10242" max="10242" width="15.85546875" style="223" bestFit="1" customWidth="1"/>
    <col min="10243" max="10243" width="8.7109375" style="223" customWidth="1"/>
    <col min="10244" max="10244" width="10.85546875" style="223" customWidth="1"/>
    <col min="10245" max="10249" width="9.7109375" style="223" bestFit="1" customWidth="1"/>
    <col min="10250" max="10250" width="16.5703125" style="223" customWidth="1"/>
    <col min="10251" max="10497" width="11.42578125" style="223"/>
    <col min="10498" max="10498" width="15.85546875" style="223" bestFit="1" customWidth="1"/>
    <col min="10499" max="10499" width="8.7109375" style="223" customWidth="1"/>
    <col min="10500" max="10500" width="10.85546875" style="223" customWidth="1"/>
    <col min="10501" max="10505" width="9.7109375" style="223" bestFit="1" customWidth="1"/>
    <col min="10506" max="10506" width="16.5703125" style="223" customWidth="1"/>
    <col min="10507" max="10753" width="11.42578125" style="223"/>
    <col min="10754" max="10754" width="15.85546875" style="223" bestFit="1" customWidth="1"/>
    <col min="10755" max="10755" width="8.7109375" style="223" customWidth="1"/>
    <col min="10756" max="10756" width="10.85546875" style="223" customWidth="1"/>
    <col min="10757" max="10761" width="9.7109375" style="223" bestFit="1" customWidth="1"/>
    <col min="10762" max="10762" width="16.5703125" style="223" customWidth="1"/>
    <col min="10763" max="11009" width="11.42578125" style="223"/>
    <col min="11010" max="11010" width="15.85546875" style="223" bestFit="1" customWidth="1"/>
    <col min="11011" max="11011" width="8.7109375" style="223" customWidth="1"/>
    <col min="11012" max="11012" width="10.85546875" style="223" customWidth="1"/>
    <col min="11013" max="11017" width="9.7109375" style="223" bestFit="1" customWidth="1"/>
    <col min="11018" max="11018" width="16.5703125" style="223" customWidth="1"/>
    <col min="11019" max="11265" width="11.42578125" style="223"/>
    <col min="11266" max="11266" width="15.85546875" style="223" bestFit="1" customWidth="1"/>
    <col min="11267" max="11267" width="8.7109375" style="223" customWidth="1"/>
    <col min="11268" max="11268" width="10.85546875" style="223" customWidth="1"/>
    <col min="11269" max="11273" width="9.7109375" style="223" bestFit="1" customWidth="1"/>
    <col min="11274" max="11274" width="16.5703125" style="223" customWidth="1"/>
    <col min="11275" max="11521" width="11.42578125" style="223"/>
    <col min="11522" max="11522" width="15.85546875" style="223" bestFit="1" customWidth="1"/>
    <col min="11523" max="11523" width="8.7109375" style="223" customWidth="1"/>
    <col min="11524" max="11524" width="10.85546875" style="223" customWidth="1"/>
    <col min="11525" max="11529" width="9.7109375" style="223" bestFit="1" customWidth="1"/>
    <col min="11530" max="11530" width="16.5703125" style="223" customWidth="1"/>
    <col min="11531" max="11777" width="11.42578125" style="223"/>
    <col min="11778" max="11778" width="15.85546875" style="223" bestFit="1" customWidth="1"/>
    <col min="11779" max="11779" width="8.7109375" style="223" customWidth="1"/>
    <col min="11780" max="11780" width="10.85546875" style="223" customWidth="1"/>
    <col min="11781" max="11785" width="9.7109375" style="223" bestFit="1" customWidth="1"/>
    <col min="11786" max="11786" width="16.5703125" style="223" customWidth="1"/>
    <col min="11787" max="12033" width="11.42578125" style="223"/>
    <col min="12034" max="12034" width="15.85546875" style="223" bestFit="1" customWidth="1"/>
    <col min="12035" max="12035" width="8.7109375" style="223" customWidth="1"/>
    <col min="12036" max="12036" width="10.85546875" style="223" customWidth="1"/>
    <col min="12037" max="12041" width="9.7109375" style="223" bestFit="1" customWidth="1"/>
    <col min="12042" max="12042" width="16.5703125" style="223" customWidth="1"/>
    <col min="12043" max="12289" width="11.42578125" style="223"/>
    <col min="12290" max="12290" width="15.85546875" style="223" bestFit="1" customWidth="1"/>
    <col min="12291" max="12291" width="8.7109375" style="223" customWidth="1"/>
    <col min="12292" max="12292" width="10.85546875" style="223" customWidth="1"/>
    <col min="12293" max="12297" width="9.7109375" style="223" bestFit="1" customWidth="1"/>
    <col min="12298" max="12298" width="16.5703125" style="223" customWidth="1"/>
    <col min="12299" max="12545" width="11.42578125" style="223"/>
    <col min="12546" max="12546" width="15.85546875" style="223" bestFit="1" customWidth="1"/>
    <col min="12547" max="12547" width="8.7109375" style="223" customWidth="1"/>
    <col min="12548" max="12548" width="10.85546875" style="223" customWidth="1"/>
    <col min="12549" max="12553" width="9.7109375" style="223" bestFit="1" customWidth="1"/>
    <col min="12554" max="12554" width="16.5703125" style="223" customWidth="1"/>
    <col min="12555" max="12801" width="11.42578125" style="223"/>
    <col min="12802" max="12802" width="15.85546875" style="223" bestFit="1" customWidth="1"/>
    <col min="12803" max="12803" width="8.7109375" style="223" customWidth="1"/>
    <col min="12804" max="12804" width="10.85546875" style="223" customWidth="1"/>
    <col min="12805" max="12809" width="9.7109375" style="223" bestFit="1" customWidth="1"/>
    <col min="12810" max="12810" width="16.5703125" style="223" customWidth="1"/>
    <col min="12811" max="13057" width="11.42578125" style="223"/>
    <col min="13058" max="13058" width="15.85546875" style="223" bestFit="1" customWidth="1"/>
    <col min="13059" max="13059" width="8.7109375" style="223" customWidth="1"/>
    <col min="13060" max="13060" width="10.85546875" style="223" customWidth="1"/>
    <col min="13061" max="13065" width="9.7109375" style="223" bestFit="1" customWidth="1"/>
    <col min="13066" max="13066" width="16.5703125" style="223" customWidth="1"/>
    <col min="13067" max="13313" width="11.42578125" style="223"/>
    <col min="13314" max="13314" width="15.85546875" style="223" bestFit="1" customWidth="1"/>
    <col min="13315" max="13315" width="8.7109375" style="223" customWidth="1"/>
    <col min="13316" max="13316" width="10.85546875" style="223" customWidth="1"/>
    <col min="13317" max="13321" width="9.7109375" style="223" bestFit="1" customWidth="1"/>
    <col min="13322" max="13322" width="16.5703125" style="223" customWidth="1"/>
    <col min="13323" max="13569" width="11.42578125" style="223"/>
    <col min="13570" max="13570" width="15.85546875" style="223" bestFit="1" customWidth="1"/>
    <col min="13571" max="13571" width="8.7109375" style="223" customWidth="1"/>
    <col min="13572" max="13572" width="10.85546875" style="223" customWidth="1"/>
    <col min="13573" max="13577" width="9.7109375" style="223" bestFit="1" customWidth="1"/>
    <col min="13578" max="13578" width="16.5703125" style="223" customWidth="1"/>
    <col min="13579" max="13825" width="11.42578125" style="223"/>
    <col min="13826" max="13826" width="15.85546875" style="223" bestFit="1" customWidth="1"/>
    <col min="13827" max="13827" width="8.7109375" style="223" customWidth="1"/>
    <col min="13828" max="13828" width="10.85546875" style="223" customWidth="1"/>
    <col min="13829" max="13833" width="9.7109375" style="223" bestFit="1" customWidth="1"/>
    <col min="13834" max="13834" width="16.5703125" style="223" customWidth="1"/>
    <col min="13835" max="14081" width="11.42578125" style="223"/>
    <col min="14082" max="14082" width="15.85546875" style="223" bestFit="1" customWidth="1"/>
    <col min="14083" max="14083" width="8.7109375" style="223" customWidth="1"/>
    <col min="14084" max="14084" width="10.85546875" style="223" customWidth="1"/>
    <col min="14085" max="14089" width="9.7109375" style="223" bestFit="1" customWidth="1"/>
    <col min="14090" max="14090" width="16.5703125" style="223" customWidth="1"/>
    <col min="14091" max="14337" width="11.42578125" style="223"/>
    <col min="14338" max="14338" width="15.85546875" style="223" bestFit="1" customWidth="1"/>
    <col min="14339" max="14339" width="8.7109375" style="223" customWidth="1"/>
    <col min="14340" max="14340" width="10.85546875" style="223" customWidth="1"/>
    <col min="14341" max="14345" width="9.7109375" style="223" bestFit="1" customWidth="1"/>
    <col min="14346" max="14346" width="16.5703125" style="223" customWidth="1"/>
    <col min="14347" max="14593" width="11.42578125" style="223"/>
    <col min="14594" max="14594" width="15.85546875" style="223" bestFit="1" customWidth="1"/>
    <col min="14595" max="14595" width="8.7109375" style="223" customWidth="1"/>
    <col min="14596" max="14596" width="10.85546875" style="223" customWidth="1"/>
    <col min="14597" max="14601" width="9.7109375" style="223" bestFit="1" customWidth="1"/>
    <col min="14602" max="14602" width="16.5703125" style="223" customWidth="1"/>
    <col min="14603" max="14849" width="11.42578125" style="223"/>
    <col min="14850" max="14850" width="15.85546875" style="223" bestFit="1" customWidth="1"/>
    <col min="14851" max="14851" width="8.7109375" style="223" customWidth="1"/>
    <col min="14852" max="14852" width="10.85546875" style="223" customWidth="1"/>
    <col min="14853" max="14857" width="9.7109375" style="223" bestFit="1" customWidth="1"/>
    <col min="14858" max="14858" width="16.5703125" style="223" customWidth="1"/>
    <col min="14859" max="15105" width="11.42578125" style="223"/>
    <col min="15106" max="15106" width="15.85546875" style="223" bestFit="1" customWidth="1"/>
    <col min="15107" max="15107" width="8.7109375" style="223" customWidth="1"/>
    <col min="15108" max="15108" width="10.85546875" style="223" customWidth="1"/>
    <col min="15109" max="15113" width="9.7109375" style="223" bestFit="1" customWidth="1"/>
    <col min="15114" max="15114" width="16.5703125" style="223" customWidth="1"/>
    <col min="15115" max="15361" width="11.42578125" style="223"/>
    <col min="15362" max="15362" width="15.85546875" style="223" bestFit="1" customWidth="1"/>
    <col min="15363" max="15363" width="8.7109375" style="223" customWidth="1"/>
    <col min="15364" max="15364" width="10.85546875" style="223" customWidth="1"/>
    <col min="15365" max="15369" width="9.7109375" style="223" bestFit="1" customWidth="1"/>
    <col min="15370" max="15370" width="16.5703125" style="223" customWidth="1"/>
    <col min="15371" max="15617" width="11.42578125" style="223"/>
    <col min="15618" max="15618" width="15.85546875" style="223" bestFit="1" customWidth="1"/>
    <col min="15619" max="15619" width="8.7109375" style="223" customWidth="1"/>
    <col min="15620" max="15620" width="10.85546875" style="223" customWidth="1"/>
    <col min="15621" max="15625" width="9.7109375" style="223" bestFit="1" customWidth="1"/>
    <col min="15626" max="15626" width="16.5703125" style="223" customWidth="1"/>
    <col min="15627" max="15873" width="11.42578125" style="223"/>
    <col min="15874" max="15874" width="15.85546875" style="223" bestFit="1" customWidth="1"/>
    <col min="15875" max="15875" width="8.7109375" style="223" customWidth="1"/>
    <col min="15876" max="15876" width="10.85546875" style="223" customWidth="1"/>
    <col min="15877" max="15881" width="9.7109375" style="223" bestFit="1" customWidth="1"/>
    <col min="15882" max="15882" width="16.5703125" style="223" customWidth="1"/>
    <col min="15883" max="16129" width="11.42578125" style="223"/>
    <col min="16130" max="16130" width="15.85546875" style="223" bestFit="1" customWidth="1"/>
    <col min="16131" max="16131" width="8.7109375" style="223" customWidth="1"/>
    <col min="16132" max="16132" width="10.85546875" style="223" customWidth="1"/>
    <col min="16133" max="16137" width="9.7109375" style="223" bestFit="1" customWidth="1"/>
    <col min="16138" max="16138" width="16.5703125" style="223" customWidth="1"/>
    <col min="16139" max="16384" width="11.42578125" style="223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97" t="s">
        <v>248</v>
      </c>
      <c r="C5" s="387"/>
      <c r="D5" s="387"/>
      <c r="E5" s="387"/>
      <c r="F5" s="387"/>
      <c r="G5" s="387"/>
      <c r="H5" s="387"/>
      <c r="I5" s="387"/>
      <c r="J5" s="387"/>
    </row>
    <row r="6" spans="2:10" ht="18" customHeight="1" x14ac:dyDescent="0.25">
      <c r="B6" s="387" t="str">
        <f>actualizaciones!A2</f>
        <v xml:space="preserve">I semestre 2014 </v>
      </c>
      <c r="C6" s="387"/>
      <c r="D6" s="387"/>
      <c r="E6" s="387"/>
      <c r="F6" s="387"/>
      <c r="G6" s="387"/>
      <c r="H6" s="387"/>
      <c r="I6" s="387"/>
      <c r="J6" s="387"/>
    </row>
    <row r="7" spans="2:10" ht="13.5" customHeight="1" x14ac:dyDescent="0.25">
      <c r="B7" s="398" t="s">
        <v>205</v>
      </c>
      <c r="C7" s="399" t="s">
        <v>83</v>
      </c>
      <c r="D7" s="399" t="s">
        <v>238</v>
      </c>
      <c r="E7" s="399"/>
      <c r="F7" s="399"/>
      <c r="G7" s="399"/>
      <c r="H7" s="399"/>
      <c r="I7" s="399"/>
      <c r="J7" s="399" t="s">
        <v>145</v>
      </c>
    </row>
    <row r="8" spans="2:10" ht="15" customHeight="1" x14ac:dyDescent="0.25">
      <c r="B8" s="398"/>
      <c r="C8" s="399"/>
      <c r="D8" s="114" t="s">
        <v>81</v>
      </c>
      <c r="E8" s="114" t="s">
        <v>240</v>
      </c>
      <c r="F8" s="114" t="s">
        <v>241</v>
      </c>
      <c r="G8" s="114" t="s">
        <v>242</v>
      </c>
      <c r="H8" s="114" t="s">
        <v>243</v>
      </c>
      <c r="I8" s="114" t="s">
        <v>246</v>
      </c>
      <c r="J8" s="399"/>
    </row>
    <row r="9" spans="2:10" ht="15" customHeight="1" x14ac:dyDescent="0.2">
      <c r="B9" s="107" t="str">
        <f>'Nacionalidad-Alojamiento(datos)'!B9</f>
        <v>Reino Unido</v>
      </c>
      <c r="C9" s="239">
        <f>'Nacionalidad-Alojamiento(datos)'!C9/'Nacionalidad-Alojamiento(datos)'!C$31</f>
        <v>0.4354545173693124</v>
      </c>
      <c r="D9" s="240">
        <f>'Nacionalidad-Alojamiento(datos)'!E9/'Nacionalidad-Alojamiento(datos)'!E$31</f>
        <v>0.4198912393429855</v>
      </c>
      <c r="E9" s="240">
        <f>'Nacionalidad-Alojamiento(datos)'!G9/'Nacionalidad-Alojamiento(datos)'!G$31</f>
        <v>0.42000704501605141</v>
      </c>
      <c r="F9" s="240">
        <f>'Nacionalidad-Alojamiento(datos)'!I9/'Nacionalidad-Alojamiento(datos)'!I$31</f>
        <v>0.37360136024572183</v>
      </c>
      <c r="G9" s="240">
        <f>'Nacionalidad-Alojamiento(datos)'!K9/'Nacionalidad-Alojamiento(datos)'!K$31</f>
        <v>0.42793801966647604</v>
      </c>
      <c r="H9" s="240">
        <f>'Nacionalidad-Alojamiento(datos)'!M9/'Nacionalidad-Alojamiento(datos)'!M$31</f>
        <v>0.44573468507766512</v>
      </c>
      <c r="I9" s="240">
        <f>'Nacionalidad-Alojamiento(datos)'!O9/'Nacionalidad-Alojamiento(datos)'!O$31</f>
        <v>0.15823293172690764</v>
      </c>
      <c r="J9" s="239">
        <f>'Nacionalidad-Alojamiento(datos)'!Q9/'Nacionalidad-Alojamiento(datos)'!Q$31</f>
        <v>0.45132198756143421</v>
      </c>
    </row>
    <row r="10" spans="2:10" ht="15" customHeight="1" x14ac:dyDescent="0.2">
      <c r="B10" s="107" t="str">
        <f>'Nacionalidad-Alojamiento(datos)'!B10</f>
        <v>Países Nórdicos</v>
      </c>
      <c r="C10" s="239">
        <f>'Nacionalidad-Alojamiento(datos)'!C10/'Nacionalidad-Alojamiento(datos)'!C$31</f>
        <v>0.17683305294908991</v>
      </c>
      <c r="D10" s="240">
        <f>'Nacionalidad-Alojamiento(datos)'!E10/'Nacionalidad-Alojamiento(datos)'!E$31</f>
        <v>9.8271234057940776E-2</v>
      </c>
      <c r="E10" s="240">
        <f>'Nacionalidad-Alojamiento(datos)'!G10/'Nacionalidad-Alojamiento(datos)'!G$31</f>
        <v>7.5413694550519966E-2</v>
      </c>
      <c r="F10" s="240">
        <f>'Nacionalidad-Alojamiento(datos)'!I10/'Nacionalidad-Alojamiento(datos)'!I$31</f>
        <v>8.2108380868802108E-2</v>
      </c>
      <c r="G10" s="240">
        <f>'Nacionalidad-Alojamiento(datos)'!K10/'Nacionalidad-Alojamiento(datos)'!K$31</f>
        <v>7.4269537584716772E-2</v>
      </c>
      <c r="H10" s="240">
        <f>'Nacionalidad-Alojamiento(datos)'!M10/'Nacionalidad-Alojamiento(datos)'!M$31</f>
        <v>0.16067506994374417</v>
      </c>
      <c r="I10" s="240">
        <f>'Nacionalidad-Alojamiento(datos)'!O10/'Nacionalidad-Alojamiento(datos)'!O$31</f>
        <v>4.6787148594377513E-2</v>
      </c>
      <c r="J10" s="239">
        <f>'Nacionalidad-Alojamiento(datos)'!Q10/'Nacionalidad-Alojamiento(datos)'!Q$31</f>
        <v>0.25693040245254711</v>
      </c>
    </row>
    <row r="11" spans="2:10" ht="15" customHeight="1" x14ac:dyDescent="0.2">
      <c r="B11" s="107" t="str">
        <f>'Nacionalidad-Alojamiento(datos)'!B11</f>
        <v>Suecia</v>
      </c>
      <c r="C11" s="239">
        <f>'Nacionalidad-Alojamiento(datos)'!C11/'Nacionalidad-Alojamiento(datos)'!C$31</f>
        <v>6.2335174788447981E-2</v>
      </c>
      <c r="D11" s="240">
        <f>'Nacionalidad-Alojamiento(datos)'!E11/'Nacionalidad-Alojamiento(datos)'!E$31</f>
        <v>3.1187327019095702E-2</v>
      </c>
      <c r="E11" s="240">
        <f>'Nacionalidad-Alojamiento(datos)'!G11/'Nacionalidad-Alojamiento(datos)'!G$31</f>
        <v>2.4269279727165742E-2</v>
      </c>
      <c r="F11" s="240">
        <f>'Nacionalidad-Alojamiento(datos)'!I11/'Nacionalidad-Alojamiento(datos)'!I$31</f>
        <v>2.3557481351469942E-2</v>
      </c>
      <c r="G11" s="240">
        <f>'Nacionalidad-Alojamiento(datos)'!K11/'Nacionalidad-Alojamiento(datos)'!K$31</f>
        <v>2.4390929798742019E-2</v>
      </c>
      <c r="H11" s="240">
        <f>'Nacionalidad-Alojamiento(datos)'!M11/'Nacionalidad-Alojamiento(datos)'!M$31</f>
        <v>5.0158940264532756E-2</v>
      </c>
      <c r="I11" s="240">
        <f>'Nacionalidad-Alojamiento(datos)'!O11/'Nacionalidad-Alojamiento(datos)'!O$31</f>
        <v>1.4759036144578313E-2</v>
      </c>
      <c r="J11" s="239">
        <f>'Nacionalidad-Alojamiento(datos)'!Q11/'Nacionalidad-Alojamiento(datos)'!Q$31</f>
        <v>9.409182304679635E-2</v>
      </c>
    </row>
    <row r="12" spans="2:10" ht="15" customHeight="1" x14ac:dyDescent="0.2">
      <c r="B12" s="107" t="str">
        <f>'Nacionalidad-Alojamiento(datos)'!B12</f>
        <v>Noruega</v>
      </c>
      <c r="C12" s="239">
        <f>'Nacionalidad-Alojamiento(datos)'!C12/'Nacionalidad-Alojamiento(datos)'!C$31</f>
        <v>4.9883586708944307E-2</v>
      </c>
      <c r="D12" s="240">
        <f>'Nacionalidad-Alojamiento(datos)'!E12/'Nacionalidad-Alojamiento(datos)'!E$31</f>
        <v>3.0617098510451871E-2</v>
      </c>
      <c r="E12" s="240">
        <f>'Nacionalidad-Alojamiento(datos)'!G12/'Nacionalidad-Alojamiento(datos)'!G$31</f>
        <v>2.2988367717815084E-2</v>
      </c>
      <c r="F12" s="240">
        <f>'Nacionalidad-Alojamiento(datos)'!I12/'Nacionalidad-Alojamiento(datos)'!I$31</f>
        <v>3.345765686704695E-2</v>
      </c>
      <c r="G12" s="240">
        <f>'Nacionalidad-Alojamiento(datos)'!K12/'Nacionalidad-Alojamiento(datos)'!K$31</f>
        <v>2.1199111352749839E-2</v>
      </c>
      <c r="H12" s="240">
        <f>'Nacionalidad-Alojamiento(datos)'!M12/'Nacionalidad-Alojamiento(datos)'!M$31</f>
        <v>5.1422440159241099E-2</v>
      </c>
      <c r="I12" s="240">
        <f>'Nacionalidad-Alojamiento(datos)'!O12/'Nacionalidad-Alojamiento(datos)'!O$31</f>
        <v>1.3654618473895583E-2</v>
      </c>
      <c r="J12" s="239">
        <f>'Nacionalidad-Alojamiento(datos)'!Q12/'Nacionalidad-Alojamiento(datos)'!Q$31</f>
        <v>6.9526648195046697E-2</v>
      </c>
    </row>
    <row r="13" spans="2:10" ht="15" customHeight="1" x14ac:dyDescent="0.2">
      <c r="B13" s="107" t="str">
        <f>'Nacionalidad-Alojamiento(datos)'!B13</f>
        <v>Finlandia</v>
      </c>
      <c r="C13" s="239">
        <f>'Nacionalidad-Alojamiento(datos)'!C13/'Nacionalidad-Alojamiento(datos)'!C$31</f>
        <v>3.3735981958046279E-2</v>
      </c>
      <c r="D13" s="240">
        <f>'Nacionalidad-Alojamiento(datos)'!E13/'Nacionalidad-Alojamiento(datos)'!E$31</f>
        <v>1.9782756846219107E-2</v>
      </c>
      <c r="E13" s="240">
        <f>'Nacionalidad-Alojamiento(datos)'!G13/'Nacionalidad-Alojamiento(datos)'!G$31</f>
        <v>1.5787240515246857E-2</v>
      </c>
      <c r="F13" s="240">
        <f>'Nacionalidad-Alojamiento(datos)'!I13/'Nacionalidad-Alojamiento(datos)'!I$31</f>
        <v>1.209412022817025E-2</v>
      </c>
      <c r="G13" s="240">
        <f>'Nacionalidad-Alojamiento(datos)'!K13/'Nacionalidad-Alojamiento(datos)'!K$31</f>
        <v>1.6418414120867274E-2</v>
      </c>
      <c r="H13" s="240">
        <f>'Nacionalidad-Alojamiento(datos)'!M13/'Nacionalidad-Alojamiento(datos)'!M$31</f>
        <v>3.1196414066965494E-2</v>
      </c>
      <c r="I13" s="240">
        <f>'Nacionalidad-Alojamiento(datos)'!O13/'Nacionalidad-Alojamiento(datos)'!O$31</f>
        <v>5.7228915662650599E-3</v>
      </c>
      <c r="J13" s="239">
        <f>'Nacionalidad-Alojamiento(datos)'!Q13/'Nacionalidad-Alojamiento(datos)'!Q$31</f>
        <v>4.7961929934517443E-2</v>
      </c>
    </row>
    <row r="14" spans="2:10" ht="15" customHeight="1" x14ac:dyDescent="0.2">
      <c r="B14" s="107" t="str">
        <f>'Nacionalidad-Alojamiento(datos)'!B14</f>
        <v>Dinamarca</v>
      </c>
      <c r="C14" s="239">
        <f>'Nacionalidad-Alojamiento(datos)'!C14/'Nacionalidad-Alojamiento(datos)'!C$31</f>
        <v>3.0878309493651335E-2</v>
      </c>
      <c r="D14" s="240">
        <f>'Nacionalidad-Alojamiento(datos)'!E14/'Nacionalidad-Alojamiento(datos)'!E$31</f>
        <v>1.66840516821741E-2</v>
      </c>
      <c r="E14" s="240">
        <f>'Nacionalidad-Alojamiento(datos)'!G14/'Nacionalidad-Alojamiento(datos)'!G$31</f>
        <v>1.2368806590292289E-2</v>
      </c>
      <c r="F14" s="240">
        <f>'Nacionalidad-Alojamiento(datos)'!I14/'Nacionalidad-Alojamiento(datos)'!I$31</f>
        <v>1.2999122422114963E-2</v>
      </c>
      <c r="G14" s="240">
        <f>'Nacionalidad-Alojamiento(datos)'!K14/'Nacionalidad-Alojamiento(datos)'!K$31</f>
        <v>1.2261082312357634E-2</v>
      </c>
      <c r="H14" s="240">
        <f>'Nacionalidad-Alojamiento(datos)'!M14/'Nacionalidad-Alojamiento(datos)'!M$31</f>
        <v>2.7897275453004824E-2</v>
      </c>
      <c r="I14" s="240">
        <f>'Nacionalidad-Alojamiento(datos)'!O14/'Nacionalidad-Alojamiento(datos)'!O$31</f>
        <v>1.2650602409638554E-2</v>
      </c>
      <c r="J14" s="239">
        <f>'Nacionalidad-Alojamiento(datos)'!Q14/'Nacionalidad-Alojamiento(datos)'!Q$31</f>
        <v>4.5350001276186644E-2</v>
      </c>
    </row>
    <row r="15" spans="2:10" ht="15" customHeight="1" x14ac:dyDescent="0.2">
      <c r="B15" s="107" t="str">
        <f>'Nacionalidad-Alojamiento(datos)'!B15</f>
        <v>España</v>
      </c>
      <c r="C15" s="239">
        <f>'Nacionalidad-Alojamiento(datos)'!C15/'Nacionalidad-Alojamiento(datos)'!C$31</f>
        <v>9.4574213824113421E-2</v>
      </c>
      <c r="D15" s="240">
        <f>'Nacionalidad-Alojamiento(datos)'!E15/'Nacionalidad-Alojamiento(datos)'!E$31</f>
        <v>0.11303876163057537</v>
      </c>
      <c r="E15" s="240">
        <f>'Nacionalidad-Alojamiento(datos)'!G15/'Nacionalidad-Alojamiento(datos)'!G$31</f>
        <v>0.12080201103185469</v>
      </c>
      <c r="F15" s="240">
        <f>'Nacionalidad-Alojamiento(datos)'!I15/'Nacionalidad-Alojamiento(datos)'!I$31</f>
        <v>0.15434401053093463</v>
      </c>
      <c r="G15" s="240">
        <f>'Nacionalidad-Alojamiento(datos)'!K15/'Nacionalidad-Alojamiento(datos)'!K$31</f>
        <v>0.11506950758818511</v>
      </c>
      <c r="H15" s="240">
        <f>'Nacionalidad-Alojamiento(datos)'!M15/'Nacionalidad-Alojamiento(datos)'!M$31</f>
        <v>9.2686742276104808E-2</v>
      </c>
      <c r="I15" s="240">
        <f>'Nacionalidad-Alojamiento(datos)'!O15/'Nacionalidad-Alojamiento(datos)'!O$31</f>
        <v>0.12208835341365462</v>
      </c>
      <c r="J15" s="239">
        <f>'Nacionalidad-Alojamiento(datos)'!Q15/'Nacionalidad-Alojamiento(datos)'!Q$31</f>
        <v>7.5748767061906391E-2</v>
      </c>
    </row>
    <row r="16" spans="2:10" ht="15" customHeight="1" x14ac:dyDescent="0.2">
      <c r="B16" s="107" t="str">
        <f>'Nacionalidad-Alojamiento(datos)'!B16</f>
        <v>Alemania</v>
      </c>
      <c r="C16" s="239">
        <f>'Nacionalidad-Alojamiento(datos)'!C16/'Nacionalidad-Alojamiento(datos)'!C$31</f>
        <v>5.530684521385501E-2</v>
      </c>
      <c r="D16" s="240">
        <f>'Nacionalidad-Alojamiento(datos)'!E16/'Nacionalidad-Alojamiento(datos)'!E$31</f>
        <v>7.217702118190289E-2</v>
      </c>
      <c r="E16" s="240">
        <f>'Nacionalidad-Alojamiento(datos)'!G16/'Nacionalidad-Alojamiento(datos)'!G$31</f>
        <v>6.866488940125369E-2</v>
      </c>
      <c r="F16" s="240">
        <f>'Nacionalidad-Alojamiento(datos)'!I16/'Nacionalidad-Alojamiento(datos)'!I$31</f>
        <v>5.6658622202720492E-2</v>
      </c>
      <c r="G16" s="240">
        <f>'Nacionalidad-Alojamiento(datos)'!K16/'Nacionalidad-Alojamiento(datos)'!K$31</f>
        <v>7.0716823367298162E-2</v>
      </c>
      <c r="H16" s="240">
        <f>'Nacionalidad-Alojamiento(datos)'!M16/'Nacionalidad-Alojamiento(datos)'!M$31</f>
        <v>7.8186576817785264E-2</v>
      </c>
      <c r="I16" s="240">
        <f>'Nacionalidad-Alojamiento(datos)'!O16/'Nacionalidad-Alojamiento(datos)'!O$31</f>
        <v>0.10010040160642571</v>
      </c>
      <c r="J16" s="239">
        <f>'Nacionalidad-Alojamiento(datos)'!Q16/'Nacionalidad-Alojamiento(datos)'!Q$31</f>
        <v>3.8106933096624343E-2</v>
      </c>
    </row>
    <row r="17" spans="2:12" ht="15" customHeight="1" x14ac:dyDescent="0.2">
      <c r="B17" s="107" t="str">
        <f>'Nacionalidad-Alojamiento(datos)'!B17</f>
        <v>Holanda</v>
      </c>
      <c r="C17" s="239">
        <f>'Nacionalidad-Alojamiento(datos)'!C17/'Nacionalidad-Alojamiento(datos)'!C$31</f>
        <v>3.681412350200388E-2</v>
      </c>
      <c r="D17" s="240">
        <f>'Nacionalidad-Alojamiento(datos)'!E17/'Nacionalidad-Alojamiento(datos)'!E$31</f>
        <v>3.60746025785455E-2</v>
      </c>
      <c r="E17" s="240">
        <f>'Nacionalidad-Alojamiento(datos)'!G17/'Nacionalidad-Alojamiento(datos)'!G$31</f>
        <v>4.4091393071867171E-2</v>
      </c>
      <c r="F17" s="240">
        <f>'Nacionalidad-Alojamiento(datos)'!I17/'Nacionalidad-Alojamiento(datos)'!I$31</f>
        <v>2.0842474769635806E-2</v>
      </c>
      <c r="G17" s="240">
        <f>'Nacionalidad-Alojamiento(datos)'!K17/'Nacionalidad-Alojamiento(datos)'!K$31</f>
        <v>4.806475501270166E-2</v>
      </c>
      <c r="H17" s="240">
        <f>'Nacionalidad-Alojamiento(datos)'!M17/'Nacionalidad-Alojamiento(datos)'!M$31</f>
        <v>1.7969776280296421E-2</v>
      </c>
      <c r="I17" s="240">
        <f>'Nacionalidad-Alojamiento(datos)'!O17/'Nacionalidad-Alojamiento(datos)'!O$31</f>
        <v>1.6265060240963854E-2</v>
      </c>
      <c r="J17" s="239">
        <f>'Nacionalidad-Alojamiento(datos)'!Q17/'Nacionalidad-Alojamiento(datos)'!Q$31</f>
        <v>3.7568098737142418E-2</v>
      </c>
    </row>
    <row r="18" spans="2:12" ht="15" customHeight="1" x14ac:dyDescent="0.2">
      <c r="B18" s="107" t="str">
        <f>'Nacionalidad-Alojamiento(datos)'!B18</f>
        <v>Bélgica</v>
      </c>
      <c r="C18" s="239">
        <f>'Nacionalidad-Alojamiento(datos)'!C18/'Nacionalidad-Alojamiento(datos)'!C$31</f>
        <v>3.4498496035769356E-2</v>
      </c>
      <c r="D18" s="240">
        <f>'Nacionalidad-Alojamiento(datos)'!E18/'Nacionalidad-Alojamiento(datos)'!E$31</f>
        <v>5.3187021042822767E-2</v>
      </c>
      <c r="E18" s="240">
        <f>'Nacionalidad-Alojamiento(datos)'!G18/'Nacionalidad-Alojamiento(datos)'!G$31</f>
        <v>6.5826868730536142E-2</v>
      </c>
      <c r="F18" s="240">
        <f>'Nacionalidad-Alojamiento(datos)'!I18/'Nacionalidad-Alojamiento(datos)'!I$31</f>
        <v>3.5487055726195697E-2</v>
      </c>
      <c r="G18" s="240">
        <f>'Nacionalidad-Alojamiento(datos)'!K18/'Nacionalidad-Alojamiento(datos)'!K$31</f>
        <v>7.1012101725737964E-2</v>
      </c>
      <c r="H18" s="240">
        <f>'Nacionalidad-Alojamiento(datos)'!M18/'Nacionalidad-Alojamiento(datos)'!M$31</f>
        <v>2.5089497909208506E-2</v>
      </c>
      <c r="I18" s="240">
        <f>'Nacionalidad-Alojamiento(datos)'!O18/'Nacionalidad-Alojamiento(datos)'!O$31</f>
        <v>1.7469879518072291E-2</v>
      </c>
      <c r="J18" s="239">
        <f>'Nacionalidad-Alojamiento(datos)'!Q18/'Nacionalidad-Alojamiento(datos)'!Q$31</f>
        <v>1.5444694324939806E-2</v>
      </c>
    </row>
    <row r="19" spans="2:12" ht="15" customHeight="1" x14ac:dyDescent="0.2">
      <c r="B19" s="107" t="str">
        <f>'Nacionalidad-Alojamiento(datos)'!B20</f>
        <v>Italia</v>
      </c>
      <c r="C19" s="239">
        <f>'Nacionalidad-Alojamiento(datos)'!C20/'Nacionalidad-Alojamiento(datos)'!C$31</f>
        <v>2.8576724643949458E-2</v>
      </c>
      <c r="D19" s="240">
        <f>'Nacionalidad-Alojamiento(datos)'!E20/'Nacionalidad-Alojamiento(datos)'!E$31</f>
        <v>4.1813048497239262E-2</v>
      </c>
      <c r="E19" s="240">
        <f>'Nacionalidad-Alojamiento(datos)'!G20/'Nacionalidad-Alojamiento(datos)'!G$31</f>
        <v>3.7406633523068424E-2</v>
      </c>
      <c r="F19" s="240">
        <f>'Nacionalidad-Alojamiento(datos)'!I20/'Nacionalidad-Alojamiento(datos)'!I$31</f>
        <v>3.4609477841158399E-2</v>
      </c>
      <c r="G19" s="240">
        <f>'Nacionalidad-Alojamiento(datos)'!K20/'Nacionalidad-Alojamiento(datos)'!K$31</f>
        <v>3.7884682083634082E-2</v>
      </c>
      <c r="H19" s="240">
        <f>'Nacionalidad-Alojamiento(datos)'!M20/'Nacionalidad-Alojamiento(datos)'!M$31</f>
        <v>5.4089828825847598E-2</v>
      </c>
      <c r="I19" s="240">
        <f>'Nacionalidad-Alojamiento(datos)'!O20/'Nacionalidad-Alojamiento(datos)'!O$31</f>
        <v>2.9417670682730924E-2</v>
      </c>
      <c r="J19" s="239">
        <f>'Nacionalidad-Alojamiento(datos)'!Q20/'Nacionalidad-Alojamiento(datos)'!Q$31</f>
        <v>1.5081690124867772E-2</v>
      </c>
    </row>
    <row r="20" spans="2:12" ht="15" customHeight="1" x14ac:dyDescent="0.2">
      <c r="B20" s="107" t="str">
        <f>'Nacionalidad-Alojamiento(datos)'!B19</f>
        <v>Irlanda</v>
      </c>
      <c r="C20" s="239">
        <f>'Nacionalidad-Alojamiento(datos)'!C19/'Nacionalidad-Alojamiento(datos)'!C$31</f>
        <v>2.8335191639587823E-2</v>
      </c>
      <c r="D20" s="240">
        <f>'Nacionalidad-Alojamiento(datos)'!E19/'Nacionalidad-Alojamiento(datos)'!E$31</f>
        <v>3.0269398200303194E-2</v>
      </c>
      <c r="E20" s="240">
        <f>'Nacionalidad-Alojamiento(datos)'!G19/'Nacionalidad-Alojamiento(datos)'!G$31</f>
        <v>2.9232813763399541E-2</v>
      </c>
      <c r="F20" s="240">
        <f>'Nacionalidad-Alojamiento(datos)'!I19/'Nacionalidad-Alojamiento(datos)'!I$31</f>
        <v>4.1959192628345764E-2</v>
      </c>
      <c r="G20" s="240">
        <f>'Nacionalidad-Alojamiento(datos)'!K19/'Nacionalidad-Alojamiento(datos)'!K$31</f>
        <v>2.7057808940841217E-2</v>
      </c>
      <c r="H20" s="240">
        <f>'Nacionalidad-Alojamiento(datos)'!M19/'Nacionalidad-Alojamiento(datos)'!M$31</f>
        <v>3.4305024919025699E-2</v>
      </c>
      <c r="I20" s="240">
        <f>'Nacionalidad-Alojamiento(datos)'!O19/'Nacionalidad-Alojamiento(datos)'!O$31</f>
        <v>1.5863453815261046E-2</v>
      </c>
      <c r="J20" s="239">
        <f>'Nacionalidad-Alojamiento(datos)'!Q19/'Nacionalidad-Alojamiento(datos)'!Q$31</f>
        <v>2.6363180030231442E-2</v>
      </c>
    </row>
    <row r="21" spans="2:12" ht="15" customHeight="1" x14ac:dyDescent="0.2">
      <c r="B21" s="107" t="str">
        <f>'Nacionalidad-Alojamiento(datos)'!B21</f>
        <v>Rusia</v>
      </c>
      <c r="C21" s="239">
        <f>'Nacionalidad-Alojamiento(datos)'!C21/'Nacionalidad-Alojamiento(datos)'!C$31</f>
        <v>2.5325858916640218E-2</v>
      </c>
      <c r="D21" s="240">
        <f>'Nacionalidad-Alojamiento(datos)'!E21/'Nacionalidad-Alojamiento(datos)'!E$31</f>
        <v>3.336254015938582E-2</v>
      </c>
      <c r="E21" s="240">
        <f>'Nacionalidad-Alojamiento(datos)'!G21/'Nacionalidad-Alojamiento(datos)'!G$31</f>
        <v>4.1417489252347672E-2</v>
      </c>
      <c r="F21" s="240">
        <f>'Nacionalidad-Alojamiento(datos)'!I21/'Nacionalidad-Alojamiento(datos)'!I$31</f>
        <v>8.9677490127248793E-2</v>
      </c>
      <c r="G21" s="240">
        <f>'Nacionalidad-Alojamiento(datos)'!K21/'Nacionalidad-Alojamiento(datos)'!K$31</f>
        <v>3.3169602264738141E-2</v>
      </c>
      <c r="H21" s="240">
        <f>'Nacionalidad-Alojamiento(datos)'!M21/'Nacionalidad-Alojamiento(datos)'!M$31</f>
        <v>1.5292359836747791E-2</v>
      </c>
      <c r="I21" s="240">
        <f>'Nacionalidad-Alojamiento(datos)'!O21/'Nacionalidad-Alojamiento(datos)'!O$31</f>
        <v>1.2248995983935742E-2</v>
      </c>
      <c r="J21" s="239">
        <f>'Nacionalidad-Alojamiento(datos)'!Q21/'Nacionalidad-Alojamiento(datos)'!Q$31</f>
        <v>1.713209666121215E-2</v>
      </c>
    </row>
    <row r="22" spans="2:12" ht="15" customHeight="1" x14ac:dyDescent="0.2">
      <c r="B22" s="107" t="str">
        <f>'Nacionalidad-Alojamiento(datos)'!B22</f>
        <v>Francia</v>
      </c>
      <c r="C22" s="239">
        <f>'Nacionalidad-Alojamiento(datos)'!C22/'Nacionalidad-Alojamiento(datos)'!C$31</f>
        <v>2.415891748277673E-2</v>
      </c>
      <c r="D22" s="240">
        <f>'Nacionalidad-Alojamiento(datos)'!E22/'Nacionalidad-Alojamiento(datos)'!E$31</f>
        <v>2.8450230177605319E-2</v>
      </c>
      <c r="E22" s="240">
        <f>'Nacionalidad-Alojamiento(datos)'!G22/'Nacionalidad-Alojamiento(datos)'!G$31</f>
        <v>1.9593950893035842E-2</v>
      </c>
      <c r="F22" s="240">
        <f>'Nacionalidad-Alojamiento(datos)'!I22/'Nacionalidad-Alojamiento(datos)'!I$31</f>
        <v>1.5522158841597192E-2</v>
      </c>
      <c r="G22" s="240">
        <f>'Nacionalidad-Alojamiento(datos)'!K22/'Nacionalidad-Alojamiento(datos)'!K$31</f>
        <v>2.0289841487078058E-2</v>
      </c>
      <c r="H22" s="240">
        <f>'Nacionalidad-Alojamiento(datos)'!M22/'Nacionalidad-Alojamiento(datos)'!M$31</f>
        <v>1.4921332089888993E-2</v>
      </c>
      <c r="I22" s="240">
        <f>'Nacionalidad-Alojamiento(datos)'!O22/'Nacionalidad-Alojamiento(datos)'!O$31</f>
        <v>0.38604417670682734</v>
      </c>
      <c r="J22" s="239">
        <f>'Nacionalidad-Alojamiento(datos)'!Q22/'Nacionalidad-Alojamiento(datos)'!Q$31</f>
        <v>1.9783728903925834E-2</v>
      </c>
    </row>
    <row r="23" spans="2:12" ht="15" customHeight="1" x14ac:dyDescent="0.2">
      <c r="B23" s="107" t="str">
        <f>'Nacionalidad-Alojamiento(datos)'!B23</f>
        <v>Países del Este</v>
      </c>
      <c r="C23" s="239">
        <f>'Nacionalidad-Alojamiento(datos)'!C23/'Nacionalidad-Alojamiento(datos)'!C$31</f>
        <v>1.6358243998887825E-2</v>
      </c>
      <c r="D23" s="240">
        <f>'Nacionalidad-Alojamiento(datos)'!E23/'Nacionalidad-Alojamiento(datos)'!E$31</f>
        <v>1.483706763466433E-2</v>
      </c>
      <c r="E23" s="240">
        <f>'Nacionalidad-Alojamiento(datos)'!G23/'Nacionalidad-Alojamiento(datos)'!G$31</f>
        <v>1.1852438936522804E-2</v>
      </c>
      <c r="F23" s="240">
        <f>'Nacionalidad-Alojamiento(datos)'!I23/'Nacionalidad-Alojamiento(datos)'!I$31</f>
        <v>1.8264589732338746E-2</v>
      </c>
      <c r="G23" s="240">
        <f>'Nacionalidad-Alojamiento(datos)'!K23/'Nacionalidad-Alojamiento(datos)'!K$31</f>
        <v>1.0756568771735768E-2</v>
      </c>
      <c r="H23" s="240">
        <f>'Nacionalidad-Alojamiento(datos)'!M23/'Nacionalidad-Alojamiento(datos)'!M$31</f>
        <v>1.7468387433189937E-2</v>
      </c>
      <c r="I23" s="240">
        <f>'Nacionalidad-Alojamiento(datos)'!O23/'Nacionalidad-Alojamiento(datos)'!O$31</f>
        <v>6.3353413654618468E-2</v>
      </c>
      <c r="J23" s="239">
        <f>'Nacionalidad-Alojamiento(datos)'!Q23/'Nacionalidad-Alojamiento(datos)'!Q$31</f>
        <v>1.7909152526991347E-2</v>
      </c>
    </row>
    <row r="24" spans="2:12" ht="15" customHeight="1" x14ac:dyDescent="0.2">
      <c r="B24" s="107" t="str">
        <f>'Nacionalidad-Alojamiento(datos)'!B24</f>
        <v>Suiza</v>
      </c>
      <c r="C24" s="239">
        <f>'Nacionalidad-Alojamiento(datos)'!C24/'Nacionalidad-Alojamiento(datos)'!C$31</f>
        <v>7.6237365155774747E-3</v>
      </c>
      <c r="D24" s="240">
        <f>'Nacionalidad-Alojamiento(datos)'!E24/'Nacionalidad-Alojamiento(datos)'!E$31</f>
        <v>1.0283584372957261E-2</v>
      </c>
      <c r="E24" s="240">
        <f>'Nacionalidad-Alojamiento(datos)'!G24/'Nacionalidad-Alojamiento(datos)'!G$31</f>
        <v>1.1836427536405921E-2</v>
      </c>
      <c r="F24" s="240">
        <f>'Nacionalidad-Alojamiento(datos)'!I24/'Nacionalidad-Alojamiento(datos)'!I$31</f>
        <v>1.8374286967968407E-2</v>
      </c>
      <c r="G24" s="240">
        <f>'Nacionalidad-Alojamiento(datos)'!K24/'Nacionalidad-Alojamiento(datos)'!K$31</f>
        <v>1.0719073107171984E-2</v>
      </c>
      <c r="H24" s="240">
        <f>'Nacionalidad-Alojamiento(datos)'!M24/'Nacionalidad-Alojamiento(datos)'!M$31</f>
        <v>6.7787772128796763E-3</v>
      </c>
      <c r="I24" s="240">
        <f>'Nacionalidad-Alojamiento(datos)'!O24/'Nacionalidad-Alojamiento(datos)'!O$31</f>
        <v>6.4257028112449802E-3</v>
      </c>
      <c r="J24" s="239">
        <f>'Nacionalidad-Alojamiento(datos)'!Q24/'Nacionalidad-Alojamiento(datos)'!Q$31</f>
        <v>4.9119005822247054E-3</v>
      </c>
    </row>
    <row r="25" spans="2:12" ht="15" customHeight="1" x14ac:dyDescent="0.2">
      <c r="B25" s="107" t="str">
        <f>'Nacionalidad-Alojamiento(datos)'!B25</f>
        <v>Austria</v>
      </c>
      <c r="C25" s="239">
        <f>'Nacionalidad-Alojamiento(datos)'!C25/'Nacionalidad-Alojamiento(datos)'!C$31</f>
        <v>6.2953049915884726E-3</v>
      </c>
      <c r="D25" s="240">
        <f>'Nacionalidad-Alojamiento(datos)'!E25/'Nacionalidad-Alojamiento(datos)'!E$31</f>
        <v>8.4143475055979758E-3</v>
      </c>
      <c r="E25" s="240">
        <f>'Nacionalidad-Alojamiento(datos)'!G25/'Nacionalidad-Alojamiento(datos)'!G$31</f>
        <v>9.9630937227305847E-3</v>
      </c>
      <c r="F25" s="240">
        <f>'Nacionalidad-Alojamiento(datos)'!I25/'Nacionalidad-Alojamiento(datos)'!I$31</f>
        <v>9.1597191750767883E-3</v>
      </c>
      <c r="G25" s="240">
        <f>'Nacionalidad-Alojamiento(datos)'!K25/'Nacionalidad-Alojamiento(datos)'!K$31</f>
        <v>1.0100394641869534E-2</v>
      </c>
      <c r="H25" s="240">
        <f>'Nacionalidad-Alojamiento(datos)'!M25/'Nacionalidad-Alojamiento(datos)'!M$31</f>
        <v>4.692999608916699E-3</v>
      </c>
      <c r="I25" s="240">
        <f>'Nacionalidad-Alojamiento(datos)'!O25/'Nacionalidad-Alojamiento(datos)'!O$31</f>
        <v>6.8273092369477914E-3</v>
      </c>
      <c r="J25" s="239">
        <f>'Nacionalidad-Alojamiento(datos)'!Q25/'Nacionalidad-Alojamiento(datos)'!Q$31</f>
        <v>4.1348447164455083E-3</v>
      </c>
    </row>
    <row r="26" spans="2:12" ht="15" customHeight="1" x14ac:dyDescent="0.2">
      <c r="B26" s="107" t="str">
        <f>'Nacionalidad-Alojamiento(datos)'!B26</f>
        <v>Resto de Europa</v>
      </c>
      <c r="C26" s="239">
        <f>'Nacionalidad-Alojamiento(datos)'!C26/'Nacionalidad-Alojamiento(datos)'!C$31</f>
        <v>1.3174782830935322E-2</v>
      </c>
      <c r="D26" s="240">
        <f>'Nacionalidad-Alojamiento(datos)'!E26/'Nacionalidad-Alojamiento(datos)'!E$31</f>
        <v>1.422511508880266E-2</v>
      </c>
      <c r="E26" s="240">
        <f>'Nacionalidad-Alojamiento(datos)'!G26/'Nacionalidad-Alojamiento(datos)'!G$31</f>
        <v>1.3021271145055279E-2</v>
      </c>
      <c r="F26" s="240">
        <f>'Nacionalidad-Alojamiento(datos)'!I26/'Nacionalidad-Alojamiento(datos)'!I$31</f>
        <v>2.0732777534006142E-2</v>
      </c>
      <c r="G26" s="240">
        <f>'Nacionalidad-Alojamiento(datos)'!K26/'Nacionalidad-Alojamiento(datos)'!K$31</f>
        <v>1.1703334301971334E-2</v>
      </c>
      <c r="H26" s="240">
        <f>'Nacionalidad-Alojamiento(datos)'!M26/'Nacionalidad-Alojamiento(datos)'!M$31</f>
        <v>1.8220470703849665E-2</v>
      </c>
      <c r="I26" s="240">
        <f>'Nacionalidad-Alojamiento(datos)'!O26/'Nacionalidad-Alojamiento(datos)'!O$31</f>
        <v>4.4176706827309233E-3</v>
      </c>
      <c r="J26" s="239">
        <f>'Nacionalidad-Alojamiento(datos)'!Q26/'Nacionalidad-Alojamiento(datos)'!Q$31</f>
        <v>1.2103921296151872E-2</v>
      </c>
    </row>
    <row r="27" spans="2:12" ht="15" customHeight="1" x14ac:dyDescent="0.2">
      <c r="B27" s="107" t="str">
        <f>'Nacionalidad-Alojamiento(datos)'!B27</f>
        <v>Usa</v>
      </c>
      <c r="C27" s="239">
        <f>'Nacionalidad-Alojamiento(datos)'!C27/'Nacionalidad-Alojamiento(datos)'!C$31</f>
        <v>1.6064753313355371E-3</v>
      </c>
      <c r="D27" s="240">
        <f>'Nacionalidad-Alojamiento(datos)'!E27/'Nacionalidad-Alojamiento(datos)'!E$31</f>
        <v>1.6077662341274809E-3</v>
      </c>
      <c r="E27" s="240">
        <f>'Nacionalidad-Alojamiento(datos)'!G27/'Nacionalidad-Alojamiento(datos)'!G$31</f>
        <v>1.6691884621850759E-3</v>
      </c>
      <c r="F27" s="240">
        <f>'Nacionalidad-Alojamiento(datos)'!I27/'Nacionalidad-Alojamiento(datos)'!I$31</f>
        <v>3.9765247915752519E-3</v>
      </c>
      <c r="G27" s="240">
        <f>'Nacionalidad-Alojamiento(datos)'!K27/'Nacionalidad-Alojamiento(datos)'!K$31</f>
        <v>1.2748525951686836E-3</v>
      </c>
      <c r="H27" s="240">
        <f>'Nacionalidad-Alojamiento(datos)'!M27/'Nacionalidad-Alojamiento(datos)'!M$31</f>
        <v>1.4139165488402875E-3</v>
      </c>
      <c r="I27" s="240">
        <f>'Nacionalidad-Alojamiento(datos)'!O27/'Nacionalidad-Alojamiento(datos)'!O$31</f>
        <v>2.008032128514056E-3</v>
      </c>
      <c r="J27" s="239">
        <f>'Nacionalidad-Alojamiento(datos)'!Q27/'Nacionalidad-Alojamiento(datos)'!Q$31</f>
        <v>1.6051591971935238E-3</v>
      </c>
    </row>
    <row r="28" spans="2:12" ht="15" customHeight="1" x14ac:dyDescent="0.2">
      <c r="B28" s="107" t="str">
        <f>'Nacionalidad-Alojamiento(datos)'!B28</f>
        <v>Resto de América</v>
      </c>
      <c r="C28" s="239">
        <f>'Nacionalidad-Alojamiento(datos)'!C28/'Nacionalidad-Alojamiento(datos)'!C$31</f>
        <v>1.6345605644008437E-3</v>
      </c>
      <c r="D28" s="240">
        <f>'Nacionalidad-Alojamiento(datos)'!E28/'Nacionalidad-Alojamiento(datos)'!E$31</f>
        <v>1.7885703954047926E-3</v>
      </c>
      <c r="E28" s="240">
        <f>'Nacionalidad-Alojamiento(datos)'!G28/'Nacionalidad-Alojamiento(datos)'!G$31</f>
        <v>1.5290887111623476E-3</v>
      </c>
      <c r="F28" s="240">
        <f>'Nacionalidad-Alojamiento(datos)'!I28/'Nacionalidad-Alojamiento(datos)'!I$31</f>
        <v>2.6601579640193069E-3</v>
      </c>
      <c r="G28" s="240">
        <f>'Nacionalidad-Alojamiento(datos)'!K28/'Nacionalidad-Alojamiento(datos)'!K$31</f>
        <v>1.335783050084834E-3</v>
      </c>
      <c r="H28" s="240">
        <f>'Nacionalidad-Alojamiento(datos)'!M28/'Nacionalidad-Alojamiento(datos)'!M$31</f>
        <v>1.9754720575995508E-3</v>
      </c>
      <c r="I28" s="240">
        <f>'Nacionalidad-Alojamiento(datos)'!O28/'Nacionalidad-Alojamiento(datos)'!O$31</f>
        <v>6.4257028112449802E-3</v>
      </c>
      <c r="J28" s="239">
        <f>'Nacionalidad-Alojamiento(datos)'!Q28/'Nacionalidad-Alojamiento(datos)'!Q$31</f>
        <v>1.4775405331056994E-3</v>
      </c>
      <c r="K28" s="241"/>
      <c r="L28" s="241"/>
    </row>
    <row r="29" spans="2:12" ht="15" customHeight="1" x14ac:dyDescent="0.2">
      <c r="B29" s="107" t="str">
        <f>'Nacionalidad-Alojamiento(datos)'!B29</f>
        <v>Resto del Mundo</v>
      </c>
      <c r="C29" s="239">
        <f>'Nacionalidad-Alojamiento(datos)'!C29/'Nacionalidad-Alojamiento(datos)'!C$31</f>
        <v>1.3428954190176347E-2</v>
      </c>
      <c r="D29" s="240">
        <f>'Nacionalidad-Alojamiento(datos)'!E29/'Nacionalidad-Alojamiento(datos)'!E$31</f>
        <v>2.2308451899139093E-2</v>
      </c>
      <c r="E29" s="240">
        <f>'Nacionalidad-Alojamiento(datos)'!G29/'Nacionalidad-Alojamiento(datos)'!G$31</f>
        <v>2.7671702252003428E-2</v>
      </c>
      <c r="F29" s="240">
        <f>'Nacionalidad-Alojamiento(datos)'!I29/'Nacionalidad-Alojamiento(datos)'!I$31</f>
        <v>2.2021720052654674E-2</v>
      </c>
      <c r="G29" s="240">
        <f>'Nacionalidad-Alojamiento(datos)'!K29/'Nacionalidad-Alojamiento(datos)'!K$31</f>
        <v>2.8637313810590651E-2</v>
      </c>
      <c r="H29" s="240">
        <f>'Nacionalidad-Alojamiento(datos)'!M29/'Nacionalidad-Alojamiento(datos)'!M$31</f>
        <v>1.0499082458409794E-2</v>
      </c>
      <c r="I29" s="240">
        <f>'Nacionalidad-Alojamiento(datos)'!O29/'Nacionalidad-Alojamiento(datos)'!O$31</f>
        <v>6.024096385542169E-3</v>
      </c>
      <c r="J29" s="239">
        <f>'Nacionalidad-Alojamiento(datos)'!Q29/'Nacionalidad-Alojamiento(datos)'!Q$31</f>
        <v>4.3759021930558431E-3</v>
      </c>
    </row>
    <row r="30" spans="2:12" ht="15" customHeight="1" x14ac:dyDescent="0.25">
      <c r="B30" s="228" t="str">
        <f>'Nacionalidad-Alojamiento(datos)'!B30</f>
        <v>Turismo extranjero</v>
      </c>
      <c r="C30" s="242">
        <f>'Nacionalidad-Alojamiento(datos)'!C30/'Nacionalidad-Alojamiento(datos)'!C$31</f>
        <v>0.90542578617588654</v>
      </c>
      <c r="D30" s="242">
        <f>'Nacionalidad-Alojamiento(datos)'!E30/'Nacionalidad-Alojamiento(datos)'!E$31</f>
        <v>0.88696123836942464</v>
      </c>
      <c r="E30" s="242">
        <f>'Nacionalidad-Alojamiento(datos)'!G30/'Nacionalidad-Alojamiento(datos)'!G$31</f>
        <v>0.87919798896814527</v>
      </c>
      <c r="F30" s="242">
        <f>'Nacionalidad-Alojamiento(datos)'!I30/'Nacionalidad-Alojamiento(datos)'!I$31</f>
        <v>1</v>
      </c>
      <c r="G30" s="242">
        <f>'Nacionalidad-Alojamiento(datos)'!K30/'Nacionalidad-Alojamiento(datos)'!K$31</f>
        <v>1</v>
      </c>
      <c r="H30" s="242">
        <f>'Nacionalidad-Alojamiento(datos)'!M30/'Nacionalidad-Alojamiento(datos)'!M$31</f>
        <v>0.90731325772389515</v>
      </c>
      <c r="I30" s="242">
        <f>'Nacionalidad-Alojamiento(datos)'!O30/'Nacionalidad-Alojamiento(datos)'!O$31</f>
        <v>0.87791164658634535</v>
      </c>
      <c r="J30" s="242">
        <f>'Nacionalidad-Alojamiento(datos)'!Q30/'Nacionalidad-Alojamiento(datos)'!Q$31</f>
        <v>0.92425123293809364</v>
      </c>
    </row>
    <row r="31" spans="2:12" ht="15" customHeight="1" x14ac:dyDescent="0.25">
      <c r="B31" s="231" t="s">
        <v>83</v>
      </c>
      <c r="C31" s="243">
        <f>'Nacionalidad-Alojamiento(datos)'!C31/'Nacionalidad-Alojamiento(datos)'!C$31</f>
        <v>1</v>
      </c>
      <c r="D31" s="243">
        <f>'Nacionalidad-Alojamiento(datos)'!E31/'Nacionalidad-Alojamiento(datos)'!E$31</f>
        <v>1</v>
      </c>
      <c r="E31" s="243">
        <f>'Nacionalidad-Alojamiento(datos)'!G31/'Nacionalidad-Alojamiento(datos)'!G$31</f>
        <v>1</v>
      </c>
      <c r="F31" s="243">
        <f>'Nacionalidad-Alojamiento(datos)'!I31/'Nacionalidad-Alojamiento(datos)'!I$31</f>
        <v>1</v>
      </c>
      <c r="G31" s="243">
        <f>'Nacionalidad-Alojamiento(datos)'!K31/'Nacionalidad-Alojamiento(datos)'!K$31</f>
        <v>1</v>
      </c>
      <c r="H31" s="243">
        <f>'Nacionalidad-Alojamiento(datos)'!M31/'Nacionalidad-Alojamiento(datos)'!M$31</f>
        <v>1</v>
      </c>
      <c r="I31" s="243">
        <f>'Nacionalidad-Alojamiento(datos)'!O31/'Nacionalidad-Alojamiento(datos)'!O$31</f>
        <v>1</v>
      </c>
      <c r="J31" s="243">
        <f>'Nacionalidad-Alojamiento(datos)'!Q31/'Nacionalidad-Alojamiento(datos)'!Q$31</f>
        <v>1</v>
      </c>
    </row>
    <row r="32" spans="2:12" ht="15" customHeight="1" x14ac:dyDescent="0.25">
      <c r="B32" s="395" t="s">
        <v>67</v>
      </c>
      <c r="C32" s="395"/>
      <c r="D32" s="395"/>
      <c r="E32" s="395"/>
      <c r="F32" s="395"/>
      <c r="G32" s="395"/>
      <c r="H32" s="395"/>
      <c r="I32" s="395"/>
      <c r="J32" s="395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18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 x14ac:dyDescent="0.25">
      <c r="B5" s="387" t="s">
        <v>249</v>
      </c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</row>
    <row r="6" spans="2:26" s="178" customFormat="1" ht="25.5" x14ac:dyDescent="0.25">
      <c r="B6" s="114" t="s">
        <v>205</v>
      </c>
      <c r="C6" s="114" t="s">
        <v>206</v>
      </c>
      <c r="D6" s="115" t="s">
        <v>208</v>
      </c>
      <c r="E6" s="114" t="s">
        <v>209</v>
      </c>
      <c r="F6" s="115" t="s">
        <v>210</v>
      </c>
      <c r="G6" s="176" t="s">
        <v>211</v>
      </c>
      <c r="H6" s="244" t="s">
        <v>212</v>
      </c>
      <c r="I6" s="176" t="s">
        <v>213</v>
      </c>
      <c r="J6" s="244" t="s">
        <v>214</v>
      </c>
      <c r="K6" s="114" t="s">
        <v>231</v>
      </c>
      <c r="L6" s="245" t="s">
        <v>216</v>
      </c>
      <c r="M6" s="177" t="s">
        <v>217</v>
      </c>
      <c r="N6" s="245" t="s">
        <v>218</v>
      </c>
      <c r="O6" s="177" t="s">
        <v>219</v>
      </c>
      <c r="P6" s="115" t="s">
        <v>220</v>
      </c>
      <c r="Q6" s="114" t="s">
        <v>221</v>
      </c>
      <c r="R6" s="115" t="s">
        <v>222</v>
      </c>
      <c r="S6" s="114" t="s">
        <v>223</v>
      </c>
      <c r="T6" s="115" t="s">
        <v>224</v>
      </c>
      <c r="U6" s="114" t="s">
        <v>225</v>
      </c>
      <c r="V6" s="115" t="s">
        <v>226</v>
      </c>
      <c r="W6" s="114" t="s">
        <v>227</v>
      </c>
      <c r="X6" s="115" t="s">
        <v>228</v>
      </c>
      <c r="Y6" s="114" t="s">
        <v>83</v>
      </c>
      <c r="Z6"/>
    </row>
    <row r="7" spans="2:26" x14ac:dyDescent="0.25">
      <c r="B7" s="58" t="s">
        <v>92</v>
      </c>
      <c r="C7" s="246">
        <v>0.150912892965716</v>
      </c>
      <c r="D7" s="180">
        <v>2.7738239583882475E-2</v>
      </c>
      <c r="E7" s="246">
        <v>3.3308731790465146E-2</v>
      </c>
      <c r="F7" s="180">
        <v>5.1162422900521906E-2</v>
      </c>
      <c r="G7" s="246">
        <v>1.8758676436993693E-2</v>
      </c>
      <c r="H7" s="180">
        <v>0.53755249793522764</v>
      </c>
      <c r="I7" s="246">
        <v>4.0012652222046495E-2</v>
      </c>
      <c r="J7" s="180">
        <v>2.5647108440086455E-2</v>
      </c>
      <c r="K7" s="246">
        <v>1.5701056109090269E-2</v>
      </c>
      <c r="L7" s="180">
        <v>3.8044528792591423E-3</v>
      </c>
      <c r="M7" s="246">
        <v>5.2366141248001126E-3</v>
      </c>
      <c r="N7" s="180">
        <v>6.1240269211169105E-3</v>
      </c>
      <c r="O7" s="246">
        <v>5.3596218391410548E-4</v>
      </c>
      <c r="P7" s="180">
        <v>6.1415994517370447E-3</v>
      </c>
      <c r="Q7" s="246">
        <v>6.2294621048377173E-3</v>
      </c>
      <c r="R7" s="180">
        <v>3.6225771873407489E-2</v>
      </c>
      <c r="S7" s="246">
        <v>1.4101955822658021E-2</v>
      </c>
      <c r="T7" s="180">
        <v>1.5270529108896973E-2</v>
      </c>
      <c r="U7" s="246">
        <v>2.091131143796018E-3</v>
      </c>
      <c r="V7" s="180">
        <v>1.5463826945718454E-3</v>
      </c>
      <c r="W7" s="246">
        <v>1.7598889416064807E-2</v>
      </c>
      <c r="X7" s="180">
        <v>0.84908710703428403</v>
      </c>
      <c r="Y7" s="247">
        <v>1</v>
      </c>
    </row>
    <row r="8" spans="2:26" x14ac:dyDescent="0.25">
      <c r="B8" s="58" t="s">
        <v>93</v>
      </c>
      <c r="C8" s="246">
        <v>0.12426614481409001</v>
      </c>
      <c r="D8" s="180">
        <v>3.9291549219914179E-2</v>
      </c>
      <c r="E8" s="246">
        <v>3.4390204492001648E-2</v>
      </c>
      <c r="F8" s="180">
        <v>5.3582649598736064E-2</v>
      </c>
      <c r="G8" s="246">
        <v>3.5117327061527134E-2</v>
      </c>
      <c r="H8" s="180">
        <v>0.53619454568304636</v>
      </c>
      <c r="I8" s="246">
        <v>3.7002459649185804E-2</v>
      </c>
      <c r="J8" s="180">
        <v>2.761270399827645E-2</v>
      </c>
      <c r="K8" s="246">
        <v>1.4910501086195443E-2</v>
      </c>
      <c r="L8" s="180">
        <v>1.7504802599687607E-3</v>
      </c>
      <c r="M8" s="246">
        <v>3.3124472611716547E-3</v>
      </c>
      <c r="N8" s="180">
        <v>6.55307994757536E-3</v>
      </c>
      <c r="O8" s="246">
        <v>3.2944936174796676E-3</v>
      </c>
      <c r="P8" s="180">
        <v>7.235318407870877E-3</v>
      </c>
      <c r="Q8" s="246">
        <v>5.368139463904199E-3</v>
      </c>
      <c r="R8" s="180">
        <v>2.8851505413023573E-2</v>
      </c>
      <c r="S8" s="246">
        <v>1.5879997845562759E-2</v>
      </c>
      <c r="T8" s="180">
        <v>1.5323434891111151E-2</v>
      </c>
      <c r="U8" s="246">
        <v>1.7594570818147543E-3</v>
      </c>
      <c r="V8" s="180">
        <v>1.6876425070468052E-3</v>
      </c>
      <c r="W8" s="246">
        <v>2.1526418786692758E-2</v>
      </c>
      <c r="X8" s="180">
        <v>0.87573385518590996</v>
      </c>
      <c r="Y8" s="247">
        <v>1</v>
      </c>
    </row>
    <row r="9" spans="2:26" x14ac:dyDescent="0.25">
      <c r="B9" s="58" t="s">
        <v>94</v>
      </c>
      <c r="C9" s="246">
        <v>0.13650201689626304</v>
      </c>
      <c r="D9" s="180">
        <v>3.7422939340893524E-2</v>
      </c>
      <c r="E9" s="246">
        <v>3.4180683461450645E-2</v>
      </c>
      <c r="F9" s="180">
        <v>5.3055788111728445E-2</v>
      </c>
      <c r="G9" s="246">
        <v>2.828221325823883E-2</v>
      </c>
      <c r="H9" s="180">
        <v>0.42854859578354515</v>
      </c>
      <c r="I9" s="246">
        <v>2.9522794733236928E-2</v>
      </c>
      <c r="J9" s="180">
        <v>2.8411599056244768E-2</v>
      </c>
      <c r="K9" s="246">
        <v>0.14036836897785221</v>
      </c>
      <c r="L9" s="180">
        <v>5.0270187989953571E-2</v>
      </c>
      <c r="M9" s="246">
        <v>4.0779359159753406E-2</v>
      </c>
      <c r="N9" s="180">
        <v>2.8594261359311972E-2</v>
      </c>
      <c r="O9" s="246">
        <v>2.0724560468833246E-2</v>
      </c>
      <c r="P9" s="180">
        <v>9.3918867493720977E-3</v>
      </c>
      <c r="Q9" s="246">
        <v>4.9927696171702561E-3</v>
      </c>
      <c r="R9" s="180">
        <v>2.376132125732552E-2</v>
      </c>
      <c r="S9" s="246">
        <v>1.4445543800898089E-2</v>
      </c>
      <c r="T9" s="180">
        <v>1.4377045437247889E-2</v>
      </c>
      <c r="U9" s="246">
        <v>2.1158383438617855E-3</v>
      </c>
      <c r="V9" s="180">
        <v>1.8266230306720451E-3</v>
      </c>
      <c r="W9" s="246">
        <v>1.2793972143998782E-2</v>
      </c>
      <c r="X9" s="180">
        <v>0.86349798310373693</v>
      </c>
      <c r="Y9" s="247">
        <v>1</v>
      </c>
    </row>
    <row r="10" spans="2:26" x14ac:dyDescent="0.25">
      <c r="B10" s="58" t="s">
        <v>95</v>
      </c>
      <c r="C10" s="246">
        <v>5.6569357290408073E-2</v>
      </c>
      <c r="D10" s="180">
        <v>3.8726273531589819E-2</v>
      </c>
      <c r="E10" s="246">
        <v>3.5795299528393811E-2</v>
      </c>
      <c r="F10" s="180">
        <v>5.563394005534552E-2</v>
      </c>
      <c r="G10" s="246">
        <v>2.2442218497875824E-2</v>
      </c>
      <c r="H10" s="180">
        <v>0.3875511556300425</v>
      </c>
      <c r="I10" s="246">
        <v>2.1226176092294501E-2</v>
      </c>
      <c r="J10" s="180">
        <v>2.7524652141715712E-2</v>
      </c>
      <c r="K10" s="246">
        <v>0.28678333398292866</v>
      </c>
      <c r="L10" s="180">
        <v>0.101009471099505</v>
      </c>
      <c r="M10" s="246">
        <v>8.4242117161008698E-2</v>
      </c>
      <c r="N10" s="180">
        <v>4.6817632614880929E-2</v>
      </c>
      <c r="O10" s="246">
        <v>5.4714113107534004E-2</v>
      </c>
      <c r="P10" s="180">
        <v>7.0701952683478193E-3</v>
      </c>
      <c r="Q10" s="246">
        <v>5.3396733834820903E-3</v>
      </c>
      <c r="R10" s="180">
        <v>1.8669368983123515E-2</v>
      </c>
      <c r="S10" s="246">
        <v>1.5753985267178548E-2</v>
      </c>
      <c r="T10" s="180">
        <v>1.031297501656468E-2</v>
      </c>
      <c r="U10" s="246">
        <v>1.4498967143469618E-3</v>
      </c>
      <c r="V10" s="180">
        <v>1.3407647035896637E-3</v>
      </c>
      <c r="W10" s="246">
        <v>7.8107339127723432E-3</v>
      </c>
      <c r="X10" s="180">
        <v>0.94343064270959187</v>
      </c>
      <c r="Y10" s="247">
        <v>1</v>
      </c>
    </row>
    <row r="11" spans="2:26" customFormat="1" x14ac:dyDescent="0.25">
      <c r="B11" s="58" t="s">
        <v>96</v>
      </c>
      <c r="C11" s="246">
        <v>5.2881980986840389E-2</v>
      </c>
      <c r="D11" s="180">
        <v>3.9270089499273741E-2</v>
      </c>
      <c r="E11" s="246">
        <v>3.2416306437163506E-2</v>
      </c>
      <c r="F11" s="180">
        <v>5.4925939133535696E-2</v>
      </c>
      <c r="G11" s="246">
        <v>2.3483774451392936E-2</v>
      </c>
      <c r="H11" s="180">
        <v>0.37498369182329766</v>
      </c>
      <c r="I11" s="246">
        <v>2.1405025527732598E-2</v>
      </c>
      <c r="J11" s="180">
        <v>2.8093552399258957E-2</v>
      </c>
      <c r="K11" s="246">
        <v>0.29403425151992207</v>
      </c>
      <c r="L11" s="180">
        <v>0.10098892783523088</v>
      </c>
      <c r="M11" s="246">
        <v>8.1845302810225007E-2</v>
      </c>
      <c r="N11" s="180">
        <v>4.9533368703956582E-2</v>
      </c>
      <c r="O11" s="246">
        <v>6.1666652170509595E-2</v>
      </c>
      <c r="P11" s="180">
        <v>8.7933688779104659E-3</v>
      </c>
      <c r="Q11" s="246">
        <v>8.2541118349525548E-3</v>
      </c>
      <c r="R11" s="180">
        <v>1.5655849634261958E-2</v>
      </c>
      <c r="S11" s="246">
        <v>2.1204978560183694E-2</v>
      </c>
      <c r="T11" s="180">
        <v>1.0872117801570803E-2</v>
      </c>
      <c r="U11" s="246">
        <v>1.1220025571221069E-3</v>
      </c>
      <c r="V11" s="180">
        <v>1.8178180964226384E-3</v>
      </c>
      <c r="W11" s="246">
        <v>1.0785140859158238E-2</v>
      </c>
      <c r="X11" s="180">
        <v>0.94711801901315962</v>
      </c>
      <c r="Y11" s="247">
        <v>1</v>
      </c>
    </row>
    <row r="12" spans="2:26" customFormat="1" x14ac:dyDescent="0.25">
      <c r="B12" s="58" t="s">
        <v>97</v>
      </c>
      <c r="C12" s="246">
        <v>4.504801439541057E-2</v>
      </c>
      <c r="D12" s="180">
        <v>3.8144274795560228E-2</v>
      </c>
      <c r="E12" s="246">
        <v>3.683479128436281E-2</v>
      </c>
      <c r="F12" s="180">
        <v>6.3870726362486419E-2</v>
      </c>
      <c r="G12" s="246">
        <v>1.6586791141833989E-2</v>
      </c>
      <c r="H12" s="180">
        <v>0.35673181421368633</v>
      </c>
      <c r="I12" s="246">
        <v>2.1726736624561278E-2</v>
      </c>
      <c r="J12" s="180">
        <v>3.4393985283899586E-2</v>
      </c>
      <c r="K12" s="246">
        <v>0.29787632061857505</v>
      </c>
      <c r="L12" s="180">
        <v>0.11213454720376276</v>
      </c>
      <c r="M12" s="246">
        <v>8.0021023000587929E-2</v>
      </c>
      <c r="N12" s="180">
        <v>4.5466692796949884E-2</v>
      </c>
      <c r="O12" s="246">
        <v>6.0254057617274495E-2</v>
      </c>
      <c r="P12" s="180">
        <v>6.8770154465606012E-3</v>
      </c>
      <c r="Q12" s="246">
        <v>7.8925332715708459E-3</v>
      </c>
      <c r="R12" s="180">
        <v>3.0118120757540664E-2</v>
      </c>
      <c r="S12" s="246">
        <v>1.7085642003242529E-2</v>
      </c>
      <c r="T12" s="180">
        <v>1.3139375367457108E-2</v>
      </c>
      <c r="U12" s="246">
        <v>1.0422419782999876E-3</v>
      </c>
      <c r="V12" s="180">
        <v>1.594541146288015E-3</v>
      </c>
      <c r="W12" s="246">
        <v>1.103707530866397E-2</v>
      </c>
      <c r="X12" s="180">
        <v>0.95495198560458938</v>
      </c>
      <c r="Y12" s="247">
        <v>1</v>
      </c>
    </row>
    <row r="13" spans="2:26" customFormat="1" ht="30" customHeight="1" x14ac:dyDescent="0.25">
      <c r="B13" s="183" t="str">
        <f>actualizaciones!$A$2</f>
        <v xml:space="preserve">I semestre 2014 </v>
      </c>
      <c r="C13" s="121">
        <v>0.10260154568823318</v>
      </c>
      <c r="D13" s="121">
        <v>3.6341257148598746E-2</v>
      </c>
      <c r="E13" s="121">
        <v>3.4899396294032436E-2</v>
      </c>
      <c r="F13" s="121">
        <v>5.5380184042401762E-2</v>
      </c>
      <c r="G13" s="121">
        <v>2.4288908054157701E-2</v>
      </c>
      <c r="H13" s="121">
        <v>0.44709743864555512</v>
      </c>
      <c r="I13" s="121">
        <v>2.9669510755344179E-2</v>
      </c>
      <c r="J13" s="121">
        <v>2.8669753577439314E-2</v>
      </c>
      <c r="K13" s="121">
        <v>0.15426738899262324</v>
      </c>
      <c r="L13" s="121">
        <v>5.4892865216990848E-2</v>
      </c>
      <c r="M13" s="121">
        <v>4.3729747381289305E-2</v>
      </c>
      <c r="N13" s="121">
        <v>2.7286504952733423E-2</v>
      </c>
      <c r="O13" s="121">
        <v>2.8358271441609659E-2</v>
      </c>
      <c r="P13" s="121">
        <v>7.3985380435237676E-3</v>
      </c>
      <c r="Q13" s="121">
        <v>5.9181605807634664E-3</v>
      </c>
      <c r="R13" s="121">
        <v>2.7187701479540145E-2</v>
      </c>
      <c r="S13" s="121">
        <v>1.5425064264123454E-2</v>
      </c>
      <c r="T13" s="121">
        <v>1.3618132949283674E-2</v>
      </c>
      <c r="U13" s="121">
        <v>1.6997546659521558E-3</v>
      </c>
      <c r="V13" s="121">
        <v>1.5992765576200085E-3</v>
      </c>
      <c r="W13" s="121">
        <v>1.3937988260807676E-2</v>
      </c>
      <c r="X13" s="121">
        <v>0.89739845431176679</v>
      </c>
      <c r="Y13" s="121">
        <v>1</v>
      </c>
    </row>
    <row r="14" spans="2:26" customFormat="1" outlineLevel="1" x14ac:dyDescent="0.25">
      <c r="B14" s="58" t="s">
        <v>86</v>
      </c>
      <c r="C14" s="246">
        <v>6.9025593207862002E-2</v>
      </c>
      <c r="D14" s="180">
        <v>3.5449332973441626E-2</v>
      </c>
      <c r="E14" s="246">
        <v>3.7608683205326399E-2</v>
      </c>
      <c r="F14" s="180">
        <v>5.5177941910207022E-2</v>
      </c>
      <c r="G14" s="246">
        <v>1.5393549759117938E-2</v>
      </c>
      <c r="H14" s="180">
        <v>0.36408771542381341</v>
      </c>
      <c r="I14" s="246">
        <v>1.503365805380381E-2</v>
      </c>
      <c r="J14" s="180">
        <v>2.5977637638128891E-2</v>
      </c>
      <c r="K14" s="246">
        <v>0.30326601722572571</v>
      </c>
      <c r="L14" s="180">
        <v>0.12466975846358959</v>
      </c>
      <c r="M14" s="246">
        <v>7.4145870651649362E-2</v>
      </c>
      <c r="N14" s="180">
        <v>4.5264561300190576E-2</v>
      </c>
      <c r="O14" s="246">
        <v>5.9185826810296174E-2</v>
      </c>
      <c r="P14" s="180">
        <v>7.173296035465692E-3</v>
      </c>
      <c r="Q14" s="246">
        <v>6.6498171913724142E-3</v>
      </c>
      <c r="R14" s="180">
        <v>2.246869351131614E-2</v>
      </c>
      <c r="S14" s="246">
        <v>1.4886429628902575E-2</v>
      </c>
      <c r="T14" s="180">
        <v>1.1990937272511635E-2</v>
      </c>
      <c r="U14" s="246">
        <v>1.2923383963552785E-3</v>
      </c>
      <c r="V14" s="180">
        <v>2.388372226175578E-3</v>
      </c>
      <c r="W14" s="246">
        <v>1.2129986340473912E-2</v>
      </c>
      <c r="X14" s="180">
        <v>0.93097440679213805</v>
      </c>
      <c r="Y14" s="247">
        <v>1</v>
      </c>
    </row>
    <row r="15" spans="2:26" customFormat="1" outlineLevel="1" x14ac:dyDescent="0.25">
      <c r="B15" s="58" t="s">
        <v>87</v>
      </c>
      <c r="C15" s="246">
        <v>5.6950936937373346E-2</v>
      </c>
      <c r="D15" s="180">
        <v>3.6274533549704911E-2</v>
      </c>
      <c r="E15" s="246">
        <v>3.603232655961118E-2</v>
      </c>
      <c r="F15" s="180">
        <v>7.6254834047843958E-2</v>
      </c>
      <c r="G15" s="246">
        <v>1.2723940546257499E-2</v>
      </c>
      <c r="H15" s="180">
        <v>0.3690184965404768</v>
      </c>
      <c r="I15" s="246">
        <v>1.8875998094638344E-2</v>
      </c>
      <c r="J15" s="180">
        <v>2.4059227682644256E-2</v>
      </c>
      <c r="K15" s="246">
        <v>0.28973607511646121</v>
      </c>
      <c r="L15" s="180">
        <v>9.861861279983207E-2</v>
      </c>
      <c r="M15" s="246">
        <v>9.2159759730665827E-2</v>
      </c>
      <c r="N15" s="180">
        <v>4.1280144678308747E-2</v>
      </c>
      <c r="O15" s="246">
        <v>5.7677557907654546E-2</v>
      </c>
      <c r="P15" s="180">
        <v>8.6306424136733915E-3</v>
      </c>
      <c r="Q15" s="246">
        <v>9.4541461799920873E-3</v>
      </c>
      <c r="R15" s="180">
        <v>2.4228772575709868E-2</v>
      </c>
      <c r="S15" s="246">
        <v>1.5880704983812499E-2</v>
      </c>
      <c r="T15" s="180">
        <v>9.1150563938608604E-3</v>
      </c>
      <c r="U15" s="246">
        <v>1.2029613841322128E-3</v>
      </c>
      <c r="V15" s="180">
        <v>1.5420511702634405E-3</v>
      </c>
      <c r="W15" s="246">
        <v>1.0019295823544135E-2</v>
      </c>
      <c r="X15" s="180">
        <v>0.9430490630626267</v>
      </c>
      <c r="Y15" s="247">
        <v>1</v>
      </c>
    </row>
    <row r="16" spans="2:26" customFormat="1" outlineLevel="1" x14ac:dyDescent="0.25">
      <c r="B16" s="58" t="s">
        <v>88</v>
      </c>
      <c r="C16" s="246">
        <v>7.8639296948470994E-2</v>
      </c>
      <c r="D16" s="180">
        <v>4.1695041670720238E-2</v>
      </c>
      <c r="E16" s="246">
        <v>3.096929013847002E-2</v>
      </c>
      <c r="F16" s="180">
        <v>5.1561435937347994E-2</v>
      </c>
      <c r="G16" s="246">
        <v>2.2173038881862697E-2</v>
      </c>
      <c r="H16" s="180">
        <v>0.45415410059344297</v>
      </c>
      <c r="I16" s="246">
        <v>2.7426468203781171E-2</v>
      </c>
      <c r="J16" s="180">
        <v>2.5424003632000518E-2</v>
      </c>
      <c r="K16" s="246">
        <v>0.17117423873917698</v>
      </c>
      <c r="L16" s="180">
        <v>6.2554723222103314E-2</v>
      </c>
      <c r="M16" s="246">
        <v>5.2323507474786785E-2</v>
      </c>
      <c r="N16" s="180">
        <v>2.8310146901449559E-2</v>
      </c>
      <c r="O16" s="246">
        <v>2.7985861140837304E-2</v>
      </c>
      <c r="P16" s="180">
        <v>1.1479715925673704E-2</v>
      </c>
      <c r="Q16" s="246">
        <v>5.8695722670817525E-3</v>
      </c>
      <c r="R16" s="180">
        <v>2.9988325712617957E-2</v>
      </c>
      <c r="S16" s="246">
        <v>1.5079287868469696E-2</v>
      </c>
      <c r="T16" s="180">
        <v>1.9659824237117748E-2</v>
      </c>
      <c r="U16" s="246">
        <v>7.3775010539287218E-4</v>
      </c>
      <c r="V16" s="180">
        <v>1.6538573791224827E-3</v>
      </c>
      <c r="W16" s="246">
        <v>1.2314751759250252E-2</v>
      </c>
      <c r="X16" s="180">
        <v>0.92136070305152906</v>
      </c>
      <c r="Y16" s="247">
        <v>1</v>
      </c>
    </row>
    <row r="17" spans="2:25" customFormat="1" outlineLevel="1" x14ac:dyDescent="0.25">
      <c r="B17" s="58" t="s">
        <v>89</v>
      </c>
      <c r="C17" s="246">
        <v>0.13692602826519298</v>
      </c>
      <c r="D17" s="180">
        <v>4.1245006071912567E-2</v>
      </c>
      <c r="E17" s="246">
        <v>3.6625072598954575E-2</v>
      </c>
      <c r="F17" s="180">
        <v>5.1919252362765976E-2</v>
      </c>
      <c r="G17" s="246">
        <v>2.1753286752670763E-2</v>
      </c>
      <c r="H17" s="180">
        <v>0.51553177634242064</v>
      </c>
      <c r="I17" s="246">
        <v>3.5428289832626407E-2</v>
      </c>
      <c r="J17" s="180">
        <v>2.7746000457593411E-2</v>
      </c>
      <c r="K17" s="246">
        <v>1.9518118939087278E-2</v>
      </c>
      <c r="L17" s="180">
        <v>4.2591386684031748E-3</v>
      </c>
      <c r="M17" s="246">
        <v>6.679103820904979E-3</v>
      </c>
      <c r="N17" s="180">
        <v>7.6030905154965767E-3</v>
      </c>
      <c r="O17" s="246">
        <v>9.7678593428254627E-4</v>
      </c>
      <c r="P17" s="180">
        <v>8.7734736619792669E-3</v>
      </c>
      <c r="Q17" s="246">
        <v>6.7759024270050514E-3</v>
      </c>
      <c r="R17" s="180">
        <v>3.8279448775937627E-2</v>
      </c>
      <c r="S17" s="246">
        <v>1.7784543902567802E-2</v>
      </c>
      <c r="T17" s="180">
        <v>1.9887713616923916E-2</v>
      </c>
      <c r="U17" s="246">
        <v>1.1615832732008659E-3</v>
      </c>
      <c r="V17" s="180">
        <v>2.692761224238371E-3</v>
      </c>
      <c r="W17" s="246">
        <v>1.7951741494922475E-2</v>
      </c>
      <c r="X17" s="180">
        <v>0.86307397173480704</v>
      </c>
      <c r="Y17" s="247">
        <v>1</v>
      </c>
    </row>
    <row r="18" spans="2:25" customFormat="1" outlineLevel="1" x14ac:dyDescent="0.25">
      <c r="B18" s="58" t="s">
        <v>90</v>
      </c>
      <c r="C18" s="246">
        <v>0.21956657451172745</v>
      </c>
      <c r="D18" s="180">
        <v>4.4003983471565741E-2</v>
      </c>
      <c r="E18" s="246">
        <v>3.2774458218139658E-2</v>
      </c>
      <c r="F18" s="180">
        <v>4.5861945955587263E-2</v>
      </c>
      <c r="G18" s="246">
        <v>2.6732364220101668E-2</v>
      </c>
      <c r="H18" s="180">
        <v>0.44232884449597193</v>
      </c>
      <c r="I18" s="246">
        <v>2.7378935164541159E-2</v>
      </c>
      <c r="J18" s="180">
        <v>4.4940396563512591E-2</v>
      </c>
      <c r="K18" s="246">
        <v>1.7516870299354916E-2</v>
      </c>
      <c r="L18" s="180">
        <v>3.9314486161895418E-3</v>
      </c>
      <c r="M18" s="246">
        <v>5.2394542049406939E-3</v>
      </c>
      <c r="N18" s="180">
        <v>7.4690091857665206E-3</v>
      </c>
      <c r="O18" s="246">
        <v>8.7695829245815866E-4</v>
      </c>
      <c r="P18" s="180">
        <v>4.919884657688992E-3</v>
      </c>
      <c r="Q18" s="246">
        <v>7.6845328339130176E-3</v>
      </c>
      <c r="R18" s="180">
        <v>3.5174945747495467E-2</v>
      </c>
      <c r="S18" s="246">
        <v>1.4046196379202711E-2</v>
      </c>
      <c r="T18" s="180">
        <v>1.6773685305746307E-2</v>
      </c>
      <c r="U18" s="246">
        <v>9.1411754213858911E-4</v>
      </c>
      <c r="V18" s="180">
        <v>1.9545765331906418E-3</v>
      </c>
      <c r="W18" s="246">
        <v>1.7427688100121883E-2</v>
      </c>
      <c r="X18" s="180">
        <v>0.78043342548827255</v>
      </c>
      <c r="Y18" s="247">
        <v>1</v>
      </c>
    </row>
    <row r="19" spans="2:25" customFormat="1" outlineLevel="1" x14ac:dyDescent="0.25">
      <c r="B19" s="58" t="s">
        <v>91</v>
      </c>
      <c r="C19" s="246">
        <v>0.17174758897227219</v>
      </c>
      <c r="D19" s="180">
        <v>5.9536733998462647E-2</v>
      </c>
      <c r="E19" s="246">
        <v>4.2190013550887147E-2</v>
      </c>
      <c r="F19" s="180">
        <v>4.1397564010111659E-2</v>
      </c>
      <c r="G19" s="246">
        <v>1.8575017235777511E-2</v>
      </c>
      <c r="H19" s="180">
        <v>0.46285392777614887</v>
      </c>
      <c r="I19" s="246">
        <v>3.1246285392777615E-2</v>
      </c>
      <c r="J19" s="180">
        <v>2.5136499433398577E-2</v>
      </c>
      <c r="K19" s="246">
        <v>3.2569676125872686E-2</v>
      </c>
      <c r="L19" s="180">
        <v>4.7626217400607018E-3</v>
      </c>
      <c r="M19" s="246">
        <v>1.5294276136966978E-2</v>
      </c>
      <c r="N19" s="180">
        <v>1.1989761551933181E-2</v>
      </c>
      <c r="O19" s="246">
        <v>5.230166969118241E-4</v>
      </c>
      <c r="P19" s="180">
        <v>9.7709028377618058E-3</v>
      </c>
      <c r="Q19" s="246">
        <v>8.5029835725210189E-3</v>
      </c>
      <c r="R19" s="180">
        <v>4.5898677401716444E-2</v>
      </c>
      <c r="S19" s="246">
        <v>1.5539935494607381E-2</v>
      </c>
      <c r="T19" s="180">
        <v>1.8678035676078324E-2</v>
      </c>
      <c r="U19" s="246">
        <v>1.5294276136966979E-3</v>
      </c>
      <c r="V19" s="180">
        <v>1.6879175218517961E-3</v>
      </c>
      <c r="W19" s="246">
        <v>1.3138813386057643E-2</v>
      </c>
      <c r="X19" s="180">
        <v>0.82825241102772784</v>
      </c>
      <c r="Y19" s="247">
        <v>1</v>
      </c>
    </row>
    <row r="20" spans="2:25" customFormat="1" outlineLevel="1" x14ac:dyDescent="0.25">
      <c r="B20" s="58" t="s">
        <v>92</v>
      </c>
      <c r="C20" s="246">
        <v>0.18068561265969801</v>
      </c>
      <c r="D20" s="180">
        <v>3.5387630662020907E-2</v>
      </c>
      <c r="E20" s="246">
        <v>3.7039053426248546E-2</v>
      </c>
      <c r="F20" s="180">
        <v>4.8290505226480838E-2</v>
      </c>
      <c r="G20" s="246">
        <v>2.0561120789779327E-2</v>
      </c>
      <c r="H20" s="180">
        <v>0.4960801393728223</v>
      </c>
      <c r="I20" s="246">
        <v>3.795550232288037E-2</v>
      </c>
      <c r="J20" s="180">
        <v>1.7267349012775841E-2</v>
      </c>
      <c r="K20" s="246">
        <v>2.068815331010453E-2</v>
      </c>
      <c r="L20" s="180">
        <v>4.2011469221835077E-3</v>
      </c>
      <c r="M20" s="246">
        <v>6.6419860627177701E-3</v>
      </c>
      <c r="N20" s="180">
        <v>8.9830139372822308E-3</v>
      </c>
      <c r="O20" s="246">
        <v>8.6200638792102203E-4</v>
      </c>
      <c r="P20" s="180">
        <v>5.3535133565621373E-3</v>
      </c>
      <c r="Q20" s="246">
        <v>6.5784698025551681E-3</v>
      </c>
      <c r="R20" s="180">
        <v>4.2927918118466898E-2</v>
      </c>
      <c r="S20" s="246">
        <v>1.3764880952380952E-2</v>
      </c>
      <c r="T20" s="180">
        <v>1.5670368757259003E-2</v>
      </c>
      <c r="U20" s="246">
        <v>1.796602787456446E-3</v>
      </c>
      <c r="V20" s="180">
        <v>2.4680603948896633E-3</v>
      </c>
      <c r="W20" s="246">
        <v>1.7485119047619048E-2</v>
      </c>
      <c r="X20" s="180">
        <v>0.81931438734030193</v>
      </c>
      <c r="Y20" s="247">
        <v>1</v>
      </c>
    </row>
    <row r="21" spans="2:25" customFormat="1" outlineLevel="1" x14ac:dyDescent="0.25">
      <c r="B21" s="58" t="s">
        <v>93</v>
      </c>
      <c r="C21" s="246">
        <v>0.13876853661069105</v>
      </c>
      <c r="D21" s="180">
        <v>4.3345698939956011E-2</v>
      </c>
      <c r="E21" s="246">
        <v>3.9315077544624738E-2</v>
      </c>
      <c r="F21" s="180">
        <v>5.2756775125307957E-2</v>
      </c>
      <c r="G21" s="246">
        <v>2.6619092119049642E-2</v>
      </c>
      <c r="H21" s="180">
        <v>0.51916669026515261</v>
      </c>
      <c r="I21" s="246">
        <v>2.8450334626530363E-2</v>
      </c>
      <c r="J21" s="180">
        <v>1.5641076468533778E-2</v>
      </c>
      <c r="K21" s="246">
        <v>3.1253834753962186E-2</v>
      </c>
      <c r="L21" s="180">
        <v>6.0506517901811416E-3</v>
      </c>
      <c r="M21" s="246">
        <v>1.1988030847940796E-2</v>
      </c>
      <c r="N21" s="180">
        <v>9.0618185937190263E-3</v>
      </c>
      <c r="O21" s="246">
        <v>4.1533335221212208E-3</v>
      </c>
      <c r="P21" s="180">
        <v>6.3810305930771484E-3</v>
      </c>
      <c r="Q21" s="246">
        <v>5.2011062970199829E-3</v>
      </c>
      <c r="R21" s="180">
        <v>3.4755850064659852E-2</v>
      </c>
      <c r="S21" s="246">
        <v>1.3866470327263803E-2</v>
      </c>
      <c r="T21" s="180">
        <v>1.9879364539971116E-2</v>
      </c>
      <c r="U21" s="246">
        <v>1.1421667185833356E-3</v>
      </c>
      <c r="V21" s="180">
        <v>1.7179697750592323E-3</v>
      </c>
      <c r="W21" s="246">
        <v>2.1738925230557208E-2</v>
      </c>
      <c r="X21" s="180">
        <v>0.86123146338930889</v>
      </c>
      <c r="Y21" s="247">
        <v>1</v>
      </c>
    </row>
    <row r="22" spans="2:25" customFormat="1" outlineLevel="1" x14ac:dyDescent="0.25">
      <c r="B22" s="58" t="s">
        <v>94</v>
      </c>
      <c r="C22" s="246">
        <v>9.3062467705528812E-2</v>
      </c>
      <c r="D22" s="180">
        <v>5.0420168067226892E-2</v>
      </c>
      <c r="E22" s="246">
        <v>3.6650258809025227E-2</v>
      </c>
      <c r="F22" s="180">
        <v>5.2568600255636234E-2</v>
      </c>
      <c r="G22" s="246">
        <v>3.0440655226491892E-2</v>
      </c>
      <c r="H22" s="180">
        <v>0.46773272415762424</v>
      </c>
      <c r="I22" s="246">
        <v>2.7077497665732961E-2</v>
      </c>
      <c r="J22" s="180">
        <v>2.3288279713179771E-2</v>
      </c>
      <c r="K22" s="246">
        <v>0.12489915059875083</v>
      </c>
      <c r="L22" s="180">
        <v>5.1236028391939303E-2</v>
      </c>
      <c r="M22" s="246">
        <v>2.2689982141724005E-2</v>
      </c>
      <c r="N22" s="180">
        <v>2.9506948410432134E-2</v>
      </c>
      <c r="O22" s="246">
        <v>2.1466191654655388E-2</v>
      </c>
      <c r="P22" s="180">
        <v>1.0252644747219276E-2</v>
      </c>
      <c r="Q22" s="246">
        <v>5.294026995911633E-3</v>
      </c>
      <c r="R22" s="180">
        <v>3.2598152529620263E-2</v>
      </c>
      <c r="S22" s="246">
        <v>1.3044700080679521E-2</v>
      </c>
      <c r="T22" s="180">
        <v>1.483959279504682E-2</v>
      </c>
      <c r="U22" s="246">
        <v>2.2390833355996121E-3</v>
      </c>
      <c r="V22" s="180">
        <v>1.4232230108872028E-3</v>
      </c>
      <c r="W22" s="246">
        <v>1.4168774305838841E-2</v>
      </c>
      <c r="X22" s="180">
        <v>0.90693753229447116</v>
      </c>
      <c r="Y22" s="247">
        <v>1</v>
      </c>
    </row>
    <row r="23" spans="2:25" customFormat="1" outlineLevel="1" x14ac:dyDescent="0.25">
      <c r="B23" s="58" t="s">
        <v>95</v>
      </c>
      <c r="C23" s="246">
        <v>0.11085793173063363</v>
      </c>
      <c r="D23" s="180">
        <v>3.5240590509979144E-2</v>
      </c>
      <c r="E23" s="246">
        <v>3.524801270680096E-2</v>
      </c>
      <c r="F23" s="180">
        <v>5.2608531073026994E-2</v>
      </c>
      <c r="G23" s="246">
        <v>2.1776725475206152E-2</v>
      </c>
      <c r="H23" s="180">
        <v>0.38360882053870304</v>
      </c>
      <c r="I23" s="246">
        <v>2.2459567582813162E-2</v>
      </c>
      <c r="J23" s="180">
        <v>1.6031945135121094E-2</v>
      </c>
      <c r="K23" s="246">
        <v>0.25160505006271755</v>
      </c>
      <c r="L23" s="180">
        <v>8.8702674217514904E-2</v>
      </c>
      <c r="M23" s="246">
        <v>7.1379266835397942E-2</v>
      </c>
      <c r="N23" s="180">
        <v>3.9760708374464673E-2</v>
      </c>
      <c r="O23" s="246">
        <v>5.1762400635340045E-2</v>
      </c>
      <c r="P23" s="180">
        <v>6.0862013938885635E-3</v>
      </c>
      <c r="Q23" s="246">
        <v>5.5146922386087836E-3</v>
      </c>
      <c r="R23" s="180">
        <v>2.2110724332187841E-2</v>
      </c>
      <c r="S23" s="246">
        <v>9.8195663952616689E-3</v>
      </c>
      <c r="T23" s="180">
        <v>1.722691882343336E-2</v>
      </c>
      <c r="U23" s="246">
        <v>2.2118146529009658E-3</v>
      </c>
      <c r="V23" s="180">
        <v>1.3359954279267578E-3</v>
      </c>
      <c r="W23" s="246">
        <v>6.2569119207903159E-3</v>
      </c>
      <c r="X23" s="180">
        <v>0.88914206826936637</v>
      </c>
      <c r="Y23" s="247">
        <v>1</v>
      </c>
    </row>
    <row r="24" spans="2:25" customFormat="1" outlineLevel="1" x14ac:dyDescent="0.25">
      <c r="B24" s="58" t="s">
        <v>96</v>
      </c>
      <c r="C24" s="246">
        <v>5.6320024061959545E-2</v>
      </c>
      <c r="D24" s="180">
        <v>4.4580419580419584E-2</v>
      </c>
      <c r="E24" s="246">
        <v>3.827355440258666E-2</v>
      </c>
      <c r="F24" s="180">
        <v>5.358485600421084E-2</v>
      </c>
      <c r="G24" s="246">
        <v>2.0509060831641477E-2</v>
      </c>
      <c r="H24" s="180">
        <v>0.36717986314760509</v>
      </c>
      <c r="I24" s="246">
        <v>2.6298969847356943E-2</v>
      </c>
      <c r="J24" s="180">
        <v>2.8827355440258665E-2</v>
      </c>
      <c r="K24" s="246">
        <v>0.29336792240018045</v>
      </c>
      <c r="L24" s="180">
        <v>0.10105083088954056</v>
      </c>
      <c r="M24" s="246">
        <v>8.1368899917287019E-2</v>
      </c>
      <c r="N24" s="180">
        <v>4.7052409955635761E-2</v>
      </c>
      <c r="O24" s="246">
        <v>6.3895781637717128E-2</v>
      </c>
      <c r="P24" s="180">
        <v>7.1245958342732538E-3</v>
      </c>
      <c r="Q24" s="246">
        <v>7.0306038047973536E-3</v>
      </c>
      <c r="R24" s="180">
        <v>1.9014587562974659E-2</v>
      </c>
      <c r="S24" s="246">
        <v>1.2397548687871268E-2</v>
      </c>
      <c r="T24" s="180">
        <v>1.5602676892999474E-2</v>
      </c>
      <c r="U24" s="246">
        <v>1.2688923979246561E-3</v>
      </c>
      <c r="V24" s="180">
        <v>1.5790660951951275E-3</v>
      </c>
      <c r="W24" s="246">
        <v>7.0400030077449431E-3</v>
      </c>
      <c r="X24" s="180">
        <v>0.94367997593804043</v>
      </c>
      <c r="Y24" s="247">
        <v>1</v>
      </c>
    </row>
    <row r="25" spans="2:25" customFormat="1" outlineLevel="1" x14ac:dyDescent="0.25">
      <c r="B25" s="58" t="s">
        <v>97</v>
      </c>
      <c r="C25" s="246">
        <v>5.4073931069987223E-2</v>
      </c>
      <c r="D25" s="180">
        <v>3.9603960396039604E-2</v>
      </c>
      <c r="E25" s="246">
        <v>4.1424198130119418E-2</v>
      </c>
      <c r="F25" s="180">
        <v>5.6675583992939683E-2</v>
      </c>
      <c r="G25" s="246">
        <v>1.741176903205641E-2</v>
      </c>
      <c r="H25" s="180">
        <v>0.36922327330226057</v>
      </c>
      <c r="I25" s="246">
        <v>2.5630418195022844E-2</v>
      </c>
      <c r="J25" s="180">
        <v>3.6046223006701787E-2</v>
      </c>
      <c r="K25" s="246">
        <v>0.28638407016189082</v>
      </c>
      <c r="L25" s="180">
        <v>0.10678728039934912</v>
      </c>
      <c r="M25" s="246">
        <v>7.4767643895308752E-2</v>
      </c>
      <c r="N25" s="180">
        <v>4.8208720593507816E-2</v>
      </c>
      <c r="O25" s="246">
        <v>5.6620425273725142E-2</v>
      </c>
      <c r="P25" s="180">
        <v>6.7661362236502206E-3</v>
      </c>
      <c r="Q25" s="246">
        <v>5.8192448771339526E-3</v>
      </c>
      <c r="R25" s="180">
        <v>2.6053301709000984E-2</v>
      </c>
      <c r="S25" s="246">
        <v>1.2548608621307814E-2</v>
      </c>
      <c r="T25" s="180">
        <v>1.5039944105831196E-2</v>
      </c>
      <c r="U25" s="246">
        <v>1.351388620756226E-3</v>
      </c>
      <c r="V25" s="180">
        <v>1.5720234976143853E-3</v>
      </c>
      <c r="W25" s="246">
        <v>4.3759250576868268E-3</v>
      </c>
      <c r="X25" s="180">
        <v>0.94592606893001274</v>
      </c>
      <c r="Y25" s="247">
        <v>1</v>
      </c>
    </row>
    <row r="26" spans="2:25" customFormat="1" ht="15" customHeight="1" x14ac:dyDescent="0.25">
      <c r="B26" s="185">
        <v>2013</v>
      </c>
      <c r="C26" s="187">
        <v>0.11523623569140685</v>
      </c>
      <c r="D26" s="187">
        <v>4.2207753344040651E-2</v>
      </c>
      <c r="E26" s="187">
        <v>3.6891649351188868E-2</v>
      </c>
      <c r="F26" s="187">
        <v>5.3168081125859287E-2</v>
      </c>
      <c r="G26" s="187">
        <v>2.1165839208625747E-2</v>
      </c>
      <c r="H26" s="187">
        <v>0.43298434812242953</v>
      </c>
      <c r="I26" s="187">
        <v>2.6762182855670242E-2</v>
      </c>
      <c r="J26" s="187">
        <v>2.6010887099329468E-2</v>
      </c>
      <c r="K26" s="187">
        <v>0.15377622934024684</v>
      </c>
      <c r="L26" s="187">
        <v>5.4823466620851941E-2</v>
      </c>
      <c r="M26" s="187">
        <v>4.3120292519502355E-2</v>
      </c>
      <c r="N26" s="187">
        <v>2.6991021769269822E-2</v>
      </c>
      <c r="O26" s="187">
        <v>2.8841448430622731E-2</v>
      </c>
      <c r="P26" s="187">
        <v>7.7206728849827455E-3</v>
      </c>
      <c r="Q26" s="187">
        <v>6.7377217361057817E-3</v>
      </c>
      <c r="R26" s="187">
        <v>3.1098856298315818E-2</v>
      </c>
      <c r="S26" s="187">
        <v>1.4047892816077589E-2</v>
      </c>
      <c r="T26" s="187">
        <v>1.6181375610559823E-2</v>
      </c>
      <c r="U26" s="187">
        <v>1.402606510431886E-3</v>
      </c>
      <c r="V26" s="187">
        <v>1.8300071890624858E-3</v>
      </c>
      <c r="W26" s="187">
        <v>1.2777660815666383E-2</v>
      </c>
      <c r="X26" s="187">
        <v>0.88476376430859316</v>
      </c>
      <c r="Y26" s="187">
        <v>1</v>
      </c>
    </row>
    <row r="27" spans="2:25" customFormat="1" hidden="1" outlineLevel="1" x14ac:dyDescent="0.25">
      <c r="B27" s="58" t="s">
        <v>86</v>
      </c>
      <c r="C27" s="246">
        <v>7.4267255973133481E-2</v>
      </c>
      <c r="D27" s="180">
        <v>4.2477649362652248E-2</v>
      </c>
      <c r="E27" s="246">
        <v>4.1992661121329419E-2</v>
      </c>
      <c r="F27" s="180">
        <v>4.7995534447891217E-2</v>
      </c>
      <c r="G27" s="246">
        <v>1.8054373587357363E-2</v>
      </c>
      <c r="H27" s="180">
        <v>0.40403180790805354</v>
      </c>
      <c r="I27" s="246">
        <v>1.7358918750743496E-2</v>
      </c>
      <c r="J27" s="180">
        <v>2.2336911265453282E-2</v>
      </c>
      <c r="K27" s="246">
        <v>0.26144526495914205</v>
      </c>
      <c r="L27" s="180">
        <v>9.8406859380862174E-2</v>
      </c>
      <c r="M27" s="246">
        <v>6.2581784573713634E-2</v>
      </c>
      <c r="N27" s="180">
        <v>4.2816226059424783E-2</v>
      </c>
      <c r="O27" s="246">
        <v>5.7640394945141421E-2</v>
      </c>
      <c r="P27" s="180">
        <v>7.4761394935990702E-3</v>
      </c>
      <c r="Q27" s="246">
        <v>7.1741656829641016E-3</v>
      </c>
      <c r="R27" s="180">
        <v>1.8557663271748976E-2</v>
      </c>
      <c r="S27" s="246">
        <v>1.2307720463758567E-2</v>
      </c>
      <c r="T27" s="180">
        <v>1.3085531794181971E-2</v>
      </c>
      <c r="U27" s="246">
        <v>2.2053238897887096E-3</v>
      </c>
      <c r="V27" s="180">
        <v>1.9033500791537413E-3</v>
      </c>
      <c r="W27" s="246">
        <v>7.3297279490487826E-3</v>
      </c>
      <c r="X27" s="180">
        <v>0.92573274402686656</v>
      </c>
      <c r="Y27" s="247">
        <v>1</v>
      </c>
    </row>
    <row r="28" spans="2:25" customFormat="1" hidden="1" outlineLevel="1" x14ac:dyDescent="0.25">
      <c r="B28" s="58" t="s">
        <v>87</v>
      </c>
      <c r="C28" s="246">
        <v>5.860219287883163E-2</v>
      </c>
      <c r="D28" s="180">
        <v>4.089990286929357E-2</v>
      </c>
      <c r="E28" s="246">
        <v>4.0777395671995731E-2</v>
      </c>
      <c r="F28" s="180">
        <v>6.7833985246633241E-2</v>
      </c>
      <c r="G28" s="246">
        <v>1.601344078964639E-2</v>
      </c>
      <c r="H28" s="180">
        <v>0.39794712939385191</v>
      </c>
      <c r="I28" s="246">
        <v>2.2322561450485216E-2</v>
      </c>
      <c r="J28" s="180">
        <v>2.0274941152792728E-2</v>
      </c>
      <c r="K28" s="246">
        <v>0.26241041661197595</v>
      </c>
      <c r="L28" s="180">
        <v>9.2300422649830682E-2</v>
      </c>
      <c r="M28" s="246">
        <v>7.9507171046298966E-2</v>
      </c>
      <c r="N28" s="180">
        <v>3.644589119610777E-2</v>
      </c>
      <c r="O28" s="246">
        <v>5.4156931719738538E-2</v>
      </c>
      <c r="P28" s="180">
        <v>8.9080233463715991E-3</v>
      </c>
      <c r="Q28" s="246">
        <v>7.8054585706910278E-3</v>
      </c>
      <c r="R28" s="180">
        <v>2.4667699227329604E-2</v>
      </c>
      <c r="S28" s="246">
        <v>1.2513235152565213E-2</v>
      </c>
      <c r="T28" s="180">
        <v>1.2434480525730887E-2</v>
      </c>
      <c r="U28" s="246">
        <v>9.0130295154840342E-4</v>
      </c>
      <c r="V28" s="180">
        <v>1.146317346144086E-3</v>
      </c>
      <c r="W28" s="246">
        <v>4.541516814112829E-3</v>
      </c>
      <c r="X28" s="180">
        <v>0.94139780712116838</v>
      </c>
      <c r="Y28" s="247">
        <v>1</v>
      </c>
    </row>
    <row r="29" spans="2:25" customFormat="1" hidden="1" outlineLevel="1" x14ac:dyDescent="0.25">
      <c r="B29" s="58" t="s">
        <v>88</v>
      </c>
      <c r="C29" s="246">
        <v>9.356557246307462E-2</v>
      </c>
      <c r="D29" s="180">
        <v>4.8497463872140878E-2</v>
      </c>
      <c r="E29" s="246">
        <v>3.6941334098956835E-2</v>
      </c>
      <c r="F29" s="180">
        <v>5.483778351995406E-2</v>
      </c>
      <c r="G29" s="246">
        <v>1.7114875426675599E-2</v>
      </c>
      <c r="H29" s="180">
        <v>0.4662966153060899</v>
      </c>
      <c r="I29" s="246">
        <v>2.6150827830414395E-2</v>
      </c>
      <c r="J29" s="180">
        <v>2.1581012537084887E-2</v>
      </c>
      <c r="K29" s="246">
        <v>0.14747822758158677</v>
      </c>
      <c r="L29" s="180">
        <v>5.3051328675790349E-2</v>
      </c>
      <c r="M29" s="246">
        <v>4.1750406737486839E-2</v>
      </c>
      <c r="N29" s="180">
        <v>2.3439244584808755E-2</v>
      </c>
      <c r="O29" s="246">
        <v>2.9237247583500815E-2</v>
      </c>
      <c r="P29" s="180">
        <v>1.3135228251507321E-2</v>
      </c>
      <c r="Q29" s="246">
        <v>5.7820525090120263E-3</v>
      </c>
      <c r="R29" s="180">
        <v>2.3949660254569814E-2</v>
      </c>
      <c r="S29" s="246">
        <v>1.6094044087153477E-2</v>
      </c>
      <c r="T29" s="180">
        <v>1.9762656713561106E-2</v>
      </c>
      <c r="U29" s="246">
        <v>1.0367818292021564E-3</v>
      </c>
      <c r="V29" s="180">
        <v>2.0895141480843462E-3</v>
      </c>
      <c r="W29" s="246">
        <v>5.6863495709318273E-3</v>
      </c>
      <c r="X29" s="180">
        <v>0.90643442753692538</v>
      </c>
      <c r="Y29" s="247">
        <v>1</v>
      </c>
    </row>
    <row r="30" spans="2:25" customFormat="1" hidden="1" outlineLevel="1" x14ac:dyDescent="0.25">
      <c r="B30" s="58" t="s">
        <v>89</v>
      </c>
      <c r="C30" s="246">
        <v>0.15139392086880693</v>
      </c>
      <c r="D30" s="180">
        <v>4.8259059811386909E-2</v>
      </c>
      <c r="E30" s="246">
        <v>4.5265343917722259E-2</v>
      </c>
      <c r="F30" s="180">
        <v>6.1618404610142674E-2</v>
      </c>
      <c r="G30" s="246">
        <v>2.242140372011903E-2</v>
      </c>
      <c r="H30" s="180">
        <v>0.48704071633418139</v>
      </c>
      <c r="I30" s="246">
        <v>3.3766957647460738E-2</v>
      </c>
      <c r="J30" s="180">
        <v>2.2763028957233915E-2</v>
      </c>
      <c r="K30" s="246">
        <v>2.1324606906223873E-2</v>
      </c>
      <c r="L30" s="180">
        <v>3.2004890634973436E-3</v>
      </c>
      <c r="M30" s="246">
        <v>9.5924770526732168E-3</v>
      </c>
      <c r="N30" s="180">
        <v>6.5358301942768779E-3</v>
      </c>
      <c r="O30" s="246">
        <v>1.9958105957764332E-3</v>
      </c>
      <c r="P30" s="180">
        <v>9.7632896712306592E-3</v>
      </c>
      <c r="Q30" s="246">
        <v>7.2999919088759628E-3</v>
      </c>
      <c r="R30" s="180">
        <v>2.8966224052214721E-2</v>
      </c>
      <c r="S30" s="246">
        <v>1.3988654446072658E-2</v>
      </c>
      <c r="T30" s="180">
        <v>2.1387537870955563E-2</v>
      </c>
      <c r="U30" s="246">
        <v>1.3934713619159782E-3</v>
      </c>
      <c r="V30" s="180">
        <v>2.5711794161804502E-3</v>
      </c>
      <c r="W30" s="246">
        <v>2.0776208499276295E-2</v>
      </c>
      <c r="X30" s="180">
        <v>0.84860607913119313</v>
      </c>
      <c r="Y30" s="247">
        <v>1</v>
      </c>
    </row>
    <row r="31" spans="2:25" customFormat="1" hidden="1" outlineLevel="1" x14ac:dyDescent="0.25">
      <c r="B31" s="58" t="s">
        <v>90</v>
      </c>
      <c r="C31" s="246">
        <v>0.22555091565853985</v>
      </c>
      <c r="D31" s="180">
        <v>5.2528908701166735E-2</v>
      </c>
      <c r="E31" s="246">
        <v>3.9207541851788666E-2</v>
      </c>
      <c r="F31" s="180">
        <v>5.0578174023334643E-2</v>
      </c>
      <c r="G31" s="246">
        <v>3.0907647918350999E-2</v>
      </c>
      <c r="H31" s="180">
        <v>0.42095074209507422</v>
      </c>
      <c r="I31" s="246">
        <v>2.5144450790307148E-2</v>
      </c>
      <c r="J31" s="180">
        <v>4.7121739194932538E-2</v>
      </c>
      <c r="K31" s="246">
        <v>7.6323421425445589E-3</v>
      </c>
      <c r="L31" s="180">
        <v>1.2535139184548401E-3</v>
      </c>
      <c r="M31" s="246">
        <v>3.1968313541658939E-3</v>
      </c>
      <c r="N31" s="180">
        <v>2.9372278799296844E-3</v>
      </c>
      <c r="O31" s="246">
        <v>2.447689899941404E-4</v>
      </c>
      <c r="P31" s="180">
        <v>6.7571075722624814E-3</v>
      </c>
      <c r="Q31" s="246">
        <v>7.1947248574035201E-3</v>
      </c>
      <c r="R31" s="180">
        <v>2.5448557717269563E-2</v>
      </c>
      <c r="S31" s="246">
        <v>1.3224942701804614E-2</v>
      </c>
      <c r="T31" s="180">
        <v>2.5188954243033357E-2</v>
      </c>
      <c r="U31" s="246">
        <v>1.5798725717803606E-3</v>
      </c>
      <c r="V31" s="180">
        <v>3.01140030114003E-3</v>
      </c>
      <c r="W31" s="246">
        <v>1.7971977659266732E-2</v>
      </c>
      <c r="X31" s="180">
        <v>0.7744490843414602</v>
      </c>
      <c r="Y31" s="247">
        <v>1</v>
      </c>
    </row>
    <row r="32" spans="2:25" customFormat="1" hidden="1" outlineLevel="1" x14ac:dyDescent="0.25">
      <c r="B32" s="58" t="s">
        <v>91</v>
      </c>
      <c r="C32" s="246">
        <v>0.19220914342505746</v>
      </c>
      <c r="D32" s="180">
        <v>5.8839058326604139E-2</v>
      </c>
      <c r="E32" s="246">
        <v>4.104292192061619E-2</v>
      </c>
      <c r="F32" s="180">
        <v>4.8442449841605069E-2</v>
      </c>
      <c r="G32" s="246">
        <v>2.1724951860363998E-2</v>
      </c>
      <c r="H32" s="180">
        <v>0.4463941859742841</v>
      </c>
      <c r="I32" s="246">
        <v>2.8860488229082552E-2</v>
      </c>
      <c r="J32" s="180">
        <v>2.3852413193366048E-2</v>
      </c>
      <c r="K32" s="246">
        <v>3.2750481396360019E-2</v>
      </c>
      <c r="L32" s="180">
        <v>5.4351201938008572E-3</v>
      </c>
      <c r="M32" s="246">
        <v>9.9617988694949994E-3</v>
      </c>
      <c r="N32" s="180">
        <v>1.6965339462078389E-2</v>
      </c>
      <c r="O32" s="246">
        <v>3.882228709857755E-4</v>
      </c>
      <c r="P32" s="180">
        <v>1.2011615628299895E-2</v>
      </c>
      <c r="Q32" s="246">
        <v>7.5315236971240452E-3</v>
      </c>
      <c r="R32" s="180">
        <v>2.9295297844586621E-2</v>
      </c>
      <c r="S32" s="246">
        <v>1.6328653953661718E-2</v>
      </c>
      <c r="T32" s="180">
        <v>1.8285297223430027E-2</v>
      </c>
      <c r="U32" s="246">
        <v>2.0342878439654636E-3</v>
      </c>
      <c r="V32" s="180">
        <v>2.3293372259146532E-3</v>
      </c>
      <c r="W32" s="246">
        <v>1.8067892415677994E-2</v>
      </c>
      <c r="X32" s="180">
        <v>0.80779085657494254</v>
      </c>
      <c r="Y32" s="247">
        <v>1</v>
      </c>
    </row>
    <row r="33" spans="2:25" customFormat="1" hidden="1" outlineLevel="1" x14ac:dyDescent="0.25">
      <c r="B33" s="58" t="s">
        <v>92</v>
      </c>
      <c r="C33" s="246">
        <v>0.16457449419685122</v>
      </c>
      <c r="D33" s="180">
        <v>3.9570111153967531E-2</v>
      </c>
      <c r="E33" s="246">
        <v>3.5081875241067359E-2</v>
      </c>
      <c r="F33" s="180">
        <v>5.3543251867176268E-2</v>
      </c>
      <c r="G33" s="246">
        <v>2.5745993898804307E-2</v>
      </c>
      <c r="H33" s="180">
        <v>0.49901819839405309</v>
      </c>
      <c r="I33" s="246">
        <v>3.8325326974999123E-2</v>
      </c>
      <c r="J33" s="180">
        <v>1.8794487885269471E-2</v>
      </c>
      <c r="K33" s="246">
        <v>1.7733791507416108E-2</v>
      </c>
      <c r="L33" s="180">
        <v>3.9622707668571832E-3</v>
      </c>
      <c r="M33" s="246">
        <v>4.9353062870367125E-3</v>
      </c>
      <c r="N33" s="180">
        <v>8.5469336231985688E-3</v>
      </c>
      <c r="O33" s="246">
        <v>2.8928083032364387E-4</v>
      </c>
      <c r="P33" s="180">
        <v>6.0223009221922232E-3</v>
      </c>
      <c r="Q33" s="246">
        <v>6.2063887233072684E-3</v>
      </c>
      <c r="R33" s="180">
        <v>3.2513412111224098E-2</v>
      </c>
      <c r="S33" s="246">
        <v>1.6112065640450226E-2</v>
      </c>
      <c r="T33" s="180">
        <v>2.05477050387461E-2</v>
      </c>
      <c r="U33" s="246">
        <v>1.9022406115221432E-3</v>
      </c>
      <c r="V33" s="180">
        <v>2.962936989375504E-3</v>
      </c>
      <c r="W33" s="246">
        <v>2.1345418843577966E-2</v>
      </c>
      <c r="X33" s="180">
        <v>0.83542550580314878</v>
      </c>
      <c r="Y33" s="247">
        <v>1</v>
      </c>
    </row>
    <row r="34" spans="2:25" customFormat="1" hidden="1" outlineLevel="1" x14ac:dyDescent="0.25">
      <c r="B34" s="58" t="s">
        <v>93</v>
      </c>
      <c r="C34" s="246">
        <v>0.11682725040747695</v>
      </c>
      <c r="D34" s="180">
        <v>4.8051331779075286E-2</v>
      </c>
      <c r="E34" s="246">
        <v>3.9231261218510803E-2</v>
      </c>
      <c r="F34" s="180">
        <v>5.8160886339722294E-2</v>
      </c>
      <c r="G34" s="246">
        <v>3.0008871649920568E-2</v>
      </c>
      <c r="H34" s="180">
        <v>0.53247436505807832</v>
      </c>
      <c r="I34" s="246">
        <v>3.7859250242422995E-2</v>
      </c>
      <c r="J34" s="180">
        <v>1.8382883905176506E-2</v>
      </c>
      <c r="K34" s="246">
        <v>2.152922486537787E-2</v>
      </c>
      <c r="L34" s="180">
        <v>2.2694918401452474E-3</v>
      </c>
      <c r="M34" s="246">
        <v>2.6305473601683552E-3</v>
      </c>
      <c r="N34" s="180">
        <v>1.3761373248880727E-2</v>
      </c>
      <c r="O34" s="246">
        <v>2.8678124161835399E-3</v>
      </c>
      <c r="P34" s="180">
        <v>7.3655326084713941E-3</v>
      </c>
      <c r="Q34" s="246">
        <v>4.8484598403103017E-3</v>
      </c>
      <c r="R34" s="180">
        <v>2.4912830881594423E-2</v>
      </c>
      <c r="S34" s="246">
        <v>1.5009593760960614E-2</v>
      </c>
      <c r="T34" s="180">
        <v>2.0714270977325713E-2</v>
      </c>
      <c r="U34" s="246">
        <v>2.2385442241432667E-3</v>
      </c>
      <c r="V34" s="180">
        <v>2.8471806721822195E-3</v>
      </c>
      <c r="W34" s="246">
        <v>1.953826156925045E-2</v>
      </c>
      <c r="X34" s="180">
        <v>0.88317274959252301</v>
      </c>
      <c r="Y34" s="247">
        <v>1</v>
      </c>
    </row>
    <row r="35" spans="2:25" customFormat="1" hidden="1" outlineLevel="1" x14ac:dyDescent="0.25">
      <c r="B35" s="58" t="s">
        <v>94</v>
      </c>
      <c r="C35" s="246">
        <v>0.1448506456950818</v>
      </c>
      <c r="D35" s="180">
        <v>4.7970794452310686E-2</v>
      </c>
      <c r="E35" s="246">
        <v>3.2097101622340876E-2</v>
      </c>
      <c r="F35" s="180">
        <v>5.7234002627134545E-2</v>
      </c>
      <c r="G35" s="246">
        <v>4.1803851993380985E-2</v>
      </c>
      <c r="H35" s="180">
        <v>0.4145840085978949</v>
      </c>
      <c r="I35" s="246">
        <v>2.4019515856633516E-2</v>
      </c>
      <c r="J35" s="180">
        <v>2.0189699585458638E-2</v>
      </c>
      <c r="K35" s="246">
        <v>0.13614186526552824</v>
      </c>
      <c r="L35" s="180">
        <v>5.6167795424691649E-2</v>
      </c>
      <c r="M35" s="246">
        <v>3.3990685613879461E-2</v>
      </c>
      <c r="N35" s="180">
        <v>2.60325150548457E-2</v>
      </c>
      <c r="O35" s="246">
        <v>1.9950869172111432E-2</v>
      </c>
      <c r="P35" s="180">
        <v>9.4679199576928989E-3</v>
      </c>
      <c r="Q35" s="246">
        <v>5.2798580664972106E-3</v>
      </c>
      <c r="R35" s="180">
        <v>2.1835923506030468E-2</v>
      </c>
      <c r="S35" s="246">
        <v>1.1660041965915488E-2</v>
      </c>
      <c r="T35" s="180">
        <v>1.7246967706716253E-2</v>
      </c>
      <c r="U35" s="246">
        <v>2.0812364591685289E-3</v>
      </c>
      <c r="V35" s="180">
        <v>2.2091813234616764E-3</v>
      </c>
      <c r="W35" s="246">
        <v>1.1327385318753306E-2</v>
      </c>
      <c r="X35" s="180">
        <v>0.85514935430491823</v>
      </c>
      <c r="Y35" s="247">
        <v>1</v>
      </c>
    </row>
    <row r="36" spans="2:25" customFormat="1" hidden="1" outlineLevel="1" x14ac:dyDescent="0.25">
      <c r="B36" s="58" t="s">
        <v>95</v>
      </c>
      <c r="C36" s="246">
        <v>6.4977762134835054E-2</v>
      </c>
      <c r="D36" s="180">
        <v>4.2171951492656706E-2</v>
      </c>
      <c r="E36" s="246">
        <v>3.4476690237737175E-2</v>
      </c>
      <c r="F36" s="180">
        <v>5.6778549259271109E-2</v>
      </c>
      <c r="G36" s="246">
        <v>2.1741912776373468E-2</v>
      </c>
      <c r="H36" s="180">
        <v>0.41082456084215913</v>
      </c>
      <c r="I36" s="246">
        <v>1.9750103990016959E-2</v>
      </c>
      <c r="J36" s="180">
        <v>1.9790100150385563E-2</v>
      </c>
      <c r="K36" s="246">
        <v>0.25513550699132881</v>
      </c>
      <c r="L36" s="180">
        <v>9.5638818673407358E-2</v>
      </c>
      <c r="M36" s="246">
        <v>6.4553802834927843E-2</v>
      </c>
      <c r="N36" s="180">
        <v>4.4427734937446006E-2</v>
      </c>
      <c r="O36" s="246">
        <v>5.051515054554763E-2</v>
      </c>
      <c r="P36" s="180">
        <v>5.775445557226506E-3</v>
      </c>
      <c r="Q36" s="246">
        <v>6.615364924967203E-3</v>
      </c>
      <c r="R36" s="180">
        <v>1.5942469522925801E-2</v>
      </c>
      <c r="S36" s="246">
        <v>1.4254631555370684E-2</v>
      </c>
      <c r="T36" s="180">
        <v>1.8014270630019518E-2</v>
      </c>
      <c r="U36" s="246">
        <v>1.7278341279237193E-3</v>
      </c>
      <c r="V36" s="180">
        <v>1.7198348958499983E-3</v>
      </c>
      <c r="W36" s="246">
        <v>1.0303010910952549E-2</v>
      </c>
      <c r="X36" s="180">
        <v>0.93502223786516492</v>
      </c>
      <c r="Y36" s="247">
        <v>1</v>
      </c>
    </row>
    <row r="37" spans="2:25" customFormat="1" hidden="1" outlineLevel="1" x14ac:dyDescent="0.25">
      <c r="B37" s="58" t="s">
        <v>96</v>
      </c>
      <c r="C37" s="246">
        <v>5.0663000576522239E-2</v>
      </c>
      <c r="D37" s="180">
        <v>4.684908421659497E-2</v>
      </c>
      <c r="E37" s="246">
        <v>2.930506896092953E-2</v>
      </c>
      <c r="F37" s="180">
        <v>6.1545966561710054E-2</v>
      </c>
      <c r="G37" s="246">
        <v>1.8528537850902478E-2</v>
      </c>
      <c r="H37" s="180">
        <v>0.36521353496829129</v>
      </c>
      <c r="I37" s="246">
        <v>2.3601933566898752E-2</v>
      </c>
      <c r="J37" s="180">
        <v>2.628941416470797E-2</v>
      </c>
      <c r="K37" s="246">
        <v>0.31045279169807971</v>
      </c>
      <c r="L37" s="180">
        <v>0.12480376069892235</v>
      </c>
      <c r="M37" s="246">
        <v>7.5825978979112155E-2</v>
      </c>
      <c r="N37" s="180">
        <v>5.2596567475276065E-2</v>
      </c>
      <c r="O37" s="246">
        <v>5.7226484544769168E-2</v>
      </c>
      <c r="P37" s="180">
        <v>6.5102665306665487E-3</v>
      </c>
      <c r="Q37" s="246">
        <v>7.6544414386447296E-3</v>
      </c>
      <c r="R37" s="180">
        <v>1.0998270433278638E-2</v>
      </c>
      <c r="S37" s="246">
        <v>1.1104705308439398E-2</v>
      </c>
      <c r="T37" s="180">
        <v>1.6390970774757197E-2</v>
      </c>
      <c r="U37" s="246">
        <v>1.8892190341035079E-3</v>
      </c>
      <c r="V37" s="180">
        <v>1.1619140538383077E-3</v>
      </c>
      <c r="W37" s="246">
        <v>1.1840879861634662E-2</v>
      </c>
      <c r="X37" s="180">
        <v>0.94933699942347771</v>
      </c>
      <c r="Y37" s="247">
        <v>1</v>
      </c>
    </row>
    <row r="38" spans="2:25" customFormat="1" hidden="1" outlineLevel="1" x14ac:dyDescent="0.25">
      <c r="B38" s="58" t="s">
        <v>97</v>
      </c>
      <c r="C38" s="246">
        <v>5.9770094504849706E-2</v>
      </c>
      <c r="D38" s="180">
        <v>4.762582124981108E-2</v>
      </c>
      <c r="E38" s="246">
        <v>4.4869800232928227E-2</v>
      </c>
      <c r="F38" s="180">
        <v>6.2463882789093268E-2</v>
      </c>
      <c r="G38" s="246">
        <v>1.9461064535343749E-2</v>
      </c>
      <c r="H38" s="180">
        <v>0.33431423973826691</v>
      </c>
      <c r="I38" s="246">
        <v>2.1932593060161272E-2</v>
      </c>
      <c r="J38" s="180">
        <v>4.8123683110925401E-2</v>
      </c>
      <c r="K38" s="246">
        <v>0.29140032538828781</v>
      </c>
      <c r="L38" s="180">
        <v>0.1149705283559001</v>
      </c>
      <c r="M38" s="246">
        <v>6.3833002907157654E-2</v>
      </c>
      <c r="N38" s="180">
        <v>4.4665321254256277E-2</v>
      </c>
      <c r="O38" s="246">
        <v>6.7931472870973758E-2</v>
      </c>
      <c r="P38" s="180">
        <v>5.8409864777162366E-3</v>
      </c>
      <c r="Q38" s="246">
        <v>7.0411891786168329E-3</v>
      </c>
      <c r="R38" s="180">
        <v>1.8758723695557471E-2</v>
      </c>
      <c r="S38" s="246">
        <v>1.2793271752562655E-2</v>
      </c>
      <c r="T38" s="180">
        <v>1.2019807789760048E-2</v>
      </c>
      <c r="U38" s="246">
        <v>1.0490660644908918E-3</v>
      </c>
      <c r="V38" s="180">
        <v>1.324668166179177E-3</v>
      </c>
      <c r="W38" s="246">
        <v>1.1210782265449276E-2</v>
      </c>
      <c r="X38" s="180">
        <v>0.94022990549515029</v>
      </c>
      <c r="Y38" s="247">
        <v>1</v>
      </c>
    </row>
    <row r="39" spans="2:25" customFormat="1" ht="15" customHeight="1" collapsed="1" x14ac:dyDescent="0.25">
      <c r="B39" s="190">
        <v>2012</v>
      </c>
      <c r="C39" s="192">
        <v>0.11851236981952301</v>
      </c>
      <c r="D39" s="192">
        <v>4.716020435232806E-2</v>
      </c>
      <c r="E39" s="192">
        <v>3.8306790921097296E-2</v>
      </c>
      <c r="F39" s="192">
        <v>5.6553451369337454E-2</v>
      </c>
      <c r="G39" s="192">
        <v>2.3640717572189371E-2</v>
      </c>
      <c r="H39" s="192">
        <v>0.43058610096100364</v>
      </c>
      <c r="I39" s="192">
        <v>2.6417615832456193E-2</v>
      </c>
      <c r="J39" s="192">
        <v>2.6075317125489557E-2</v>
      </c>
      <c r="K39" s="192">
        <v>0.14577289621788453</v>
      </c>
      <c r="L39" s="192">
        <v>5.376585627447792E-2</v>
      </c>
      <c r="M39" s="192">
        <v>3.7469585333641399E-2</v>
      </c>
      <c r="N39" s="192">
        <v>2.6357000436430852E-2</v>
      </c>
      <c r="O39" s="192">
        <v>2.8180454173334361E-2</v>
      </c>
      <c r="P39" s="192">
        <v>8.3078748670026899E-3</v>
      </c>
      <c r="Q39" s="192">
        <v>6.7261695918943666E-3</v>
      </c>
      <c r="R39" s="192">
        <v>2.3035989856548318E-2</v>
      </c>
      <c r="S39" s="192">
        <v>1.3811752826103699E-2</v>
      </c>
      <c r="T39" s="192">
        <v>1.8031297511773649E-2</v>
      </c>
      <c r="U39" s="192">
        <v>1.6608618510943576E-3</v>
      </c>
      <c r="V39" s="192">
        <v>2.111555148600426E-3</v>
      </c>
      <c r="W39" s="192">
        <v>1.3289034175673401E-2</v>
      </c>
      <c r="X39" s="192">
        <v>0.88148763018047704</v>
      </c>
      <c r="Y39" s="192">
        <v>1</v>
      </c>
    </row>
    <row r="40" spans="2:25" customFormat="1" hidden="1" outlineLevel="1" x14ac:dyDescent="0.25">
      <c r="B40" s="58" t="s">
        <v>86</v>
      </c>
      <c r="C40" s="246">
        <v>8.8460265041216374E-2</v>
      </c>
      <c r="D40" s="180">
        <v>4.4985695245048515E-2</v>
      </c>
      <c r="E40" s="246">
        <v>4.5299805591164158E-2</v>
      </c>
      <c r="F40" s="180">
        <v>5.4434474034959636E-2</v>
      </c>
      <c r="G40" s="246">
        <v>1.8524020952009033E-2</v>
      </c>
      <c r="H40" s="180">
        <v>0.38516720008829047</v>
      </c>
      <c r="I40" s="246">
        <v>1.6851595595663578E-2</v>
      </c>
      <c r="J40" s="180">
        <v>1.8243868481149134E-2</v>
      </c>
      <c r="K40" s="246">
        <v>0.26421773789613984</v>
      </c>
      <c r="L40" s="180">
        <v>0.11740935369673919</v>
      </c>
      <c r="M40" s="246">
        <v>4.6394947068161947E-2</v>
      </c>
      <c r="N40" s="180">
        <v>3.4093706756768226E-2</v>
      </c>
      <c r="O40" s="246">
        <v>6.6319730374470476E-2</v>
      </c>
      <c r="P40" s="180">
        <v>5.6454967612676477E-3</v>
      </c>
      <c r="Q40" s="246">
        <v>7.2245379606598013E-3</v>
      </c>
      <c r="R40" s="180">
        <v>1.6749721969896342E-2</v>
      </c>
      <c r="S40" s="246">
        <v>1.1172140959140186E-2</v>
      </c>
      <c r="T40" s="180">
        <v>1.2513477031742123E-2</v>
      </c>
      <c r="U40" s="246">
        <v>2.7166300204596199E-3</v>
      </c>
      <c r="V40" s="180">
        <v>2.8439720526686647E-3</v>
      </c>
      <c r="W40" s="246">
        <v>4.9493603185248695E-3</v>
      </c>
      <c r="X40" s="180">
        <v>0.9115397349587836</v>
      </c>
      <c r="Y40" s="247">
        <v>1</v>
      </c>
    </row>
    <row r="41" spans="2:25" customFormat="1" hidden="1" outlineLevel="1" x14ac:dyDescent="0.25">
      <c r="B41" s="58" t="s">
        <v>87</v>
      </c>
      <c r="C41" s="246">
        <v>6.9775343618286398E-2</v>
      </c>
      <c r="D41" s="180">
        <v>3.7148797437121295E-2</v>
      </c>
      <c r="E41" s="246">
        <v>4.3005881353601214E-2</v>
      </c>
      <c r="F41" s="180">
        <v>6.9128152025305187E-2</v>
      </c>
      <c r="G41" s="246">
        <v>1.58966435026009E-2</v>
      </c>
      <c r="H41" s="180">
        <v>0.38812079831082996</v>
      </c>
      <c r="I41" s="246">
        <v>2.4738898641706645E-2</v>
      </c>
      <c r="J41" s="180">
        <v>1.8242713027157777E-2</v>
      </c>
      <c r="K41" s="246">
        <v>0.26306720275703621</v>
      </c>
      <c r="L41" s="180">
        <v>0.12240011002257081</v>
      </c>
      <c r="M41" s="246">
        <v>5.9509266974621999E-2</v>
      </c>
      <c r="N41" s="180">
        <v>2.9026542945207141E-2</v>
      </c>
      <c r="O41" s="246">
        <v>5.2131282814636234E-2</v>
      </c>
      <c r="P41" s="180">
        <v>7.7420294310376909E-3</v>
      </c>
      <c r="Q41" s="246">
        <v>9.7159637896303726E-3</v>
      </c>
      <c r="R41" s="180">
        <v>1.4529451262428101E-2</v>
      </c>
      <c r="S41" s="246">
        <v>1.3324056920500602E-2</v>
      </c>
      <c r="T41" s="180">
        <v>1.1139785294189028E-2</v>
      </c>
      <c r="U41" s="246">
        <v>1.2377539215765586E-3</v>
      </c>
      <c r="V41" s="180">
        <v>2.0062939382417423E-3</v>
      </c>
      <c r="W41" s="246">
        <v>1.1180234768750354E-2</v>
      </c>
      <c r="X41" s="180">
        <v>0.93022465638171359</v>
      </c>
      <c r="Y41" s="247">
        <v>1</v>
      </c>
    </row>
    <row r="42" spans="2:25" customFormat="1" hidden="1" outlineLevel="1" x14ac:dyDescent="0.25">
      <c r="B42" s="58" t="s">
        <v>88</v>
      </c>
      <c r="C42" s="246">
        <v>0.10313894815019768</v>
      </c>
      <c r="D42" s="180">
        <v>4.9985801556731879E-2</v>
      </c>
      <c r="E42" s="246">
        <v>3.2372450651308074E-2</v>
      </c>
      <c r="F42" s="180">
        <v>5.75146171153132E-2</v>
      </c>
      <c r="G42" s="246">
        <v>2.6146979372210371E-2</v>
      </c>
      <c r="H42" s="180">
        <v>0.44733833798119982</v>
      </c>
      <c r="I42" s="246">
        <v>2.8717261666387554E-2</v>
      </c>
      <c r="J42" s="180">
        <v>2.2477227881373827E-2</v>
      </c>
      <c r="K42" s="246">
        <v>0.1480715601540713</v>
      </c>
      <c r="L42" s="180">
        <v>5.0626551817036673E-2</v>
      </c>
      <c r="M42" s="246">
        <v>4.1546829378399437E-2</v>
      </c>
      <c r="N42" s="180">
        <v>2.4406759915246216E-2</v>
      </c>
      <c r="O42" s="246">
        <v>3.1491419043388987E-2</v>
      </c>
      <c r="P42" s="180">
        <v>1.1919411092260756E-2</v>
      </c>
      <c r="Q42" s="246">
        <v>6.0215961962734547E-3</v>
      </c>
      <c r="R42" s="180">
        <v>1.882932014941131E-2</v>
      </c>
      <c r="S42" s="246">
        <v>1.1103910760963747E-2</v>
      </c>
      <c r="T42" s="180">
        <v>1.882932014941131E-2</v>
      </c>
      <c r="U42" s="246">
        <v>7.718128135489555E-4</v>
      </c>
      <c r="V42" s="180">
        <v>1.8348757454182715E-3</v>
      </c>
      <c r="W42" s="246">
        <v>1.4926568563918479E-2</v>
      </c>
      <c r="X42" s="180">
        <v>0.89686105184980236</v>
      </c>
      <c r="Y42" s="247">
        <v>1</v>
      </c>
    </row>
    <row r="43" spans="2:25" customFormat="1" hidden="1" outlineLevel="1" x14ac:dyDescent="0.25">
      <c r="B43" s="58" t="s">
        <v>89</v>
      </c>
      <c r="C43" s="246">
        <v>0.15731050578523301</v>
      </c>
      <c r="D43" s="180">
        <v>4.2488268718506972E-2</v>
      </c>
      <c r="E43" s="246">
        <v>3.9890480549576522E-2</v>
      </c>
      <c r="F43" s="180">
        <v>5.9196582465342207E-2</v>
      </c>
      <c r="G43" s="246">
        <v>2.1862655351855977E-2</v>
      </c>
      <c r="H43" s="180">
        <v>0.50115869599280871</v>
      </c>
      <c r="I43" s="246">
        <v>3.3400133600534405E-2</v>
      </c>
      <c r="J43" s="180">
        <v>2.8196310316105463E-2</v>
      </c>
      <c r="K43" s="246">
        <v>1.3145632829444897E-2</v>
      </c>
      <c r="L43" s="180">
        <v>2.1277122145525618E-3</v>
      </c>
      <c r="M43" s="246">
        <v>4.5770553452584182E-3</v>
      </c>
      <c r="N43" s="180">
        <v>5.5914297731264996E-3</v>
      </c>
      <c r="O43" s="246">
        <v>8.4943549650741813E-4</v>
      </c>
      <c r="P43" s="180">
        <v>7.9912912244241574E-3</v>
      </c>
      <c r="Q43" s="246">
        <v>6.8862003843077101E-3</v>
      </c>
      <c r="R43" s="180">
        <v>2.355327939830278E-2</v>
      </c>
      <c r="S43" s="246">
        <v>1.7640218709022985E-2</v>
      </c>
      <c r="T43" s="180">
        <v>2.1524530542566613E-2</v>
      </c>
      <c r="U43" s="246">
        <v>1.0473622141402145E-3</v>
      </c>
      <c r="V43" s="180">
        <v>3.5874217570944357E-3</v>
      </c>
      <c r="W43" s="246">
        <v>2.1120430160732988E-2</v>
      </c>
      <c r="X43" s="180">
        <v>0.84268949421476702</v>
      </c>
      <c r="Y43" s="247">
        <v>1</v>
      </c>
    </row>
    <row r="44" spans="2:25" customFormat="1" hidden="1" outlineLevel="1" x14ac:dyDescent="0.25">
      <c r="B44" s="58" t="s">
        <v>90</v>
      </c>
      <c r="C44" s="246">
        <v>0.23423089821698059</v>
      </c>
      <c r="D44" s="180">
        <v>5.0730814375943213E-2</v>
      </c>
      <c r="E44" s="246">
        <v>3.2732938348890503E-2</v>
      </c>
      <c r="F44" s="180">
        <v>3.841316863227321E-2</v>
      </c>
      <c r="G44" s="246">
        <v>3.0266614498910067E-2</v>
      </c>
      <c r="H44" s="180">
        <v>0.43263372645464199</v>
      </c>
      <c r="I44" s="246">
        <v>2.4474596165669889E-2</v>
      </c>
      <c r="J44" s="180">
        <v>5.8863395003074172E-2</v>
      </c>
      <c r="K44" s="246">
        <v>9.7395338438320943E-3</v>
      </c>
      <c r="L44" s="180">
        <v>1.6558604885137779E-3</v>
      </c>
      <c r="M44" s="246">
        <v>2.8995025431781344E-3</v>
      </c>
      <c r="N44" s="180">
        <v>5.0304622435861602E-3</v>
      </c>
      <c r="O44" s="246">
        <v>1.5370856855402158E-4</v>
      </c>
      <c r="P44" s="180">
        <v>5.6383097646861549E-3</v>
      </c>
      <c r="Q44" s="246">
        <v>5.6103627522217873E-3</v>
      </c>
      <c r="R44" s="180">
        <v>1.8983008216421664E-2</v>
      </c>
      <c r="S44" s="246">
        <v>1.2122016656419429E-2</v>
      </c>
      <c r="T44" s="180">
        <v>2.0499133642613604E-2</v>
      </c>
      <c r="U44" s="246">
        <v>8.593706332793024E-4</v>
      </c>
      <c r="V44" s="180">
        <v>2.5431781342574477E-3</v>
      </c>
      <c r="W44" s="246">
        <v>2.165893465988486E-2</v>
      </c>
      <c r="X44" s="180">
        <v>0.76576910178301938</v>
      </c>
      <c r="Y44" s="247">
        <v>1</v>
      </c>
    </row>
    <row r="45" spans="2:25" customFormat="1" hidden="1" outlineLevel="1" x14ac:dyDescent="0.25">
      <c r="B45" s="58" t="s">
        <v>91</v>
      </c>
      <c r="C45" s="246">
        <v>0.19412289764620716</v>
      </c>
      <c r="D45" s="180">
        <v>5.1805933329116323E-2</v>
      </c>
      <c r="E45" s="246">
        <v>3.6512253920059599E-2</v>
      </c>
      <c r="F45" s="180">
        <v>4.685797822618621E-2</v>
      </c>
      <c r="G45" s="246">
        <v>3.3567377232378182E-2</v>
      </c>
      <c r="H45" s="180">
        <v>0.45516969939767082</v>
      </c>
      <c r="I45" s="246">
        <v>3.2702890758428742E-2</v>
      </c>
      <c r="J45" s="180">
        <v>2.6278983138999585E-2</v>
      </c>
      <c r="K45" s="246">
        <v>1.5462359696656616E-2</v>
      </c>
      <c r="L45" s="180">
        <v>2.003078415248698E-3</v>
      </c>
      <c r="M45" s="246">
        <v>4.4348858948137842E-3</v>
      </c>
      <c r="N45" s="180">
        <v>8.813545027094272E-3</v>
      </c>
      <c r="O45" s="246">
        <v>2.1085035949986296E-4</v>
      </c>
      <c r="P45" s="180">
        <v>9.7553432995269931E-3</v>
      </c>
      <c r="Q45" s="246">
        <v>9.3828409977439013E-3</v>
      </c>
      <c r="R45" s="180">
        <v>2.4901427456933814E-2</v>
      </c>
      <c r="S45" s="246">
        <v>1.4893063726006987E-2</v>
      </c>
      <c r="T45" s="180">
        <v>2.0733618684153191E-2</v>
      </c>
      <c r="U45" s="246">
        <v>1.4689241711823785E-3</v>
      </c>
      <c r="V45" s="180">
        <v>3.2822372628811998E-3</v>
      </c>
      <c r="W45" s="246">
        <v>2.3102171055868318E-2</v>
      </c>
      <c r="X45" s="180">
        <v>0.80587710235379284</v>
      </c>
      <c r="Y45" s="247">
        <v>1</v>
      </c>
    </row>
    <row r="46" spans="2:25" customFormat="1" hidden="1" outlineLevel="1" x14ac:dyDescent="0.25">
      <c r="B46" s="58" t="s">
        <v>92</v>
      </c>
      <c r="C46" s="246">
        <v>0.16917070659401948</v>
      </c>
      <c r="D46" s="180">
        <v>3.3240379252649194E-2</v>
      </c>
      <c r="E46" s="246">
        <v>3.5067999485177401E-2</v>
      </c>
      <c r="F46" s="180">
        <v>5.2305976232356603E-2</v>
      </c>
      <c r="G46" s="246">
        <v>2.8323823415847955E-2</v>
      </c>
      <c r="H46" s="180">
        <v>0.50783817409584275</v>
      </c>
      <c r="I46" s="246">
        <v>3.6509502767171478E-2</v>
      </c>
      <c r="J46" s="180">
        <v>2.3295722682225749E-2</v>
      </c>
      <c r="K46" s="246">
        <v>1.5547642541507572E-2</v>
      </c>
      <c r="L46" s="180">
        <v>2.248058689776481E-3</v>
      </c>
      <c r="M46" s="246">
        <v>5.1568063838002484E-3</v>
      </c>
      <c r="N46" s="180">
        <v>7.533570723754773E-3</v>
      </c>
      <c r="O46" s="246">
        <v>6.0920674417606934E-4</v>
      </c>
      <c r="P46" s="180">
        <v>5.7574327512977816E-3</v>
      </c>
      <c r="Q46" s="246">
        <v>5.0538418636578144E-3</v>
      </c>
      <c r="R46" s="180">
        <v>2.3999313569865718E-2</v>
      </c>
      <c r="S46" s="246">
        <v>1.433780942983397E-2</v>
      </c>
      <c r="T46" s="180">
        <v>2.2068728817195075E-2</v>
      </c>
      <c r="U46" s="246">
        <v>2.788622420524261E-3</v>
      </c>
      <c r="V46" s="180">
        <v>3.1661589943798533E-3</v>
      </c>
      <c r="W46" s="246">
        <v>2.1528165086447296E-2</v>
      </c>
      <c r="X46" s="180">
        <v>0.83082929340598055</v>
      </c>
      <c r="Y46" s="247">
        <v>1</v>
      </c>
    </row>
    <row r="47" spans="2:25" customFormat="1" hidden="1" outlineLevel="1" x14ac:dyDescent="0.25">
      <c r="B47" s="58" t="s">
        <v>93</v>
      </c>
      <c r="C47" s="246">
        <v>0.15841894446131094</v>
      </c>
      <c r="D47" s="180">
        <v>4.8379672702700056E-2</v>
      </c>
      <c r="E47" s="246">
        <v>2.7950523460223878E-2</v>
      </c>
      <c r="F47" s="180">
        <v>5.5998981480574681E-2</v>
      </c>
      <c r="G47" s="246">
        <v>3.0673104231752343E-2</v>
      </c>
      <c r="H47" s="180">
        <v>0.48924188857005751</v>
      </c>
      <c r="I47" s="246">
        <v>3.095711445612042E-2</v>
      </c>
      <c r="J47" s="180">
        <v>2.8782967221302726E-2</v>
      </c>
      <c r="K47" s="246">
        <v>3.9947507075771972E-2</v>
      </c>
      <c r="L47" s="180">
        <v>6.120910007932699E-3</v>
      </c>
      <c r="M47" s="246">
        <v>1.0998051102253475E-2</v>
      </c>
      <c r="N47" s="180">
        <v>1.4768531667140017E-2</v>
      </c>
      <c r="O47" s="246">
        <v>8.0600142984457793E-3</v>
      </c>
      <c r="P47" s="180">
        <v>6.4049202323007764E-3</v>
      </c>
      <c r="Q47" s="246">
        <v>6.4049202323007764E-3</v>
      </c>
      <c r="R47" s="180">
        <v>2.3474914062423489E-2</v>
      </c>
      <c r="S47" s="246">
        <v>1.1184126766494629E-2</v>
      </c>
      <c r="T47" s="180">
        <v>1.620816970100579E-2</v>
      </c>
      <c r="U47" s="246">
        <v>2.4385705471603875E-3</v>
      </c>
      <c r="V47" s="180">
        <v>2.7715480515919265E-3</v>
      </c>
      <c r="W47" s="246">
        <v>2.0762126746907715E-2</v>
      </c>
      <c r="X47" s="180">
        <v>0.841581055538689</v>
      </c>
      <c r="Y47" s="247">
        <v>1</v>
      </c>
    </row>
    <row r="48" spans="2:25" customFormat="1" hidden="1" outlineLevel="1" x14ac:dyDescent="0.25">
      <c r="B48" s="58" t="s">
        <v>94</v>
      </c>
      <c r="C48" s="246">
        <v>0.14382864906777068</v>
      </c>
      <c r="D48" s="180">
        <v>4.6038825696949004E-2</v>
      </c>
      <c r="E48" s="246">
        <v>3.377508411760103E-2</v>
      </c>
      <c r="F48" s="180">
        <v>6.4036079870818122E-2</v>
      </c>
      <c r="G48" s="246">
        <v>4.1173164884725097E-2</v>
      </c>
      <c r="H48" s="180">
        <v>0.39330758232143237</v>
      </c>
      <c r="I48" s="246">
        <v>2.4570164393890894E-2</v>
      </c>
      <c r="J48" s="180">
        <v>2.1760316410223579E-2</v>
      </c>
      <c r="K48" s="246">
        <v>0.1581410899364761</v>
      </c>
      <c r="L48" s="180">
        <v>5.2554827603377506E-2</v>
      </c>
      <c r="M48" s="246">
        <v>3.8057434715493998E-2</v>
      </c>
      <c r="N48" s="180">
        <v>4.0148815240046383E-2</v>
      </c>
      <c r="O48" s="246">
        <v>2.7380012377558206E-2</v>
      </c>
      <c r="P48" s="180">
        <v>8.4793387253960465E-3</v>
      </c>
      <c r="Q48" s="246">
        <v>8.820788606955619E-3</v>
      </c>
      <c r="R48" s="180">
        <v>1.8452520682615221E-2</v>
      </c>
      <c r="S48" s="246">
        <v>1.0997531601897892E-2</v>
      </c>
      <c r="T48" s="180">
        <v>1.4589868897472559E-2</v>
      </c>
      <c r="U48" s="246">
        <v>2.688917817281632E-3</v>
      </c>
      <c r="V48" s="180">
        <v>2.5466470332984768E-3</v>
      </c>
      <c r="W48" s="246">
        <v>6.793429935195658E-3</v>
      </c>
      <c r="X48" s="180">
        <v>0.85617135093222929</v>
      </c>
      <c r="Y48" s="247">
        <v>1</v>
      </c>
    </row>
    <row r="49" spans="2:25" customFormat="1" hidden="1" outlineLevel="1" x14ac:dyDescent="0.25">
      <c r="B49" s="58" t="s">
        <v>95</v>
      </c>
      <c r="C49" s="246">
        <v>5.5819622181596584E-2</v>
      </c>
      <c r="D49" s="180">
        <v>5.3305911029859841E-2</v>
      </c>
      <c r="E49" s="246">
        <v>3.4948202315661182E-2</v>
      </c>
      <c r="F49" s="180">
        <v>6.0907982937233394E-2</v>
      </c>
      <c r="G49" s="246">
        <v>2.8884826325411336E-2</v>
      </c>
      <c r="H49" s="180">
        <v>0.35299360146252284</v>
      </c>
      <c r="I49" s="246">
        <v>2.6683424741011579E-2</v>
      </c>
      <c r="J49" s="180">
        <v>3.0050274223034735E-2</v>
      </c>
      <c r="K49" s="246">
        <v>0.29328153564899451</v>
      </c>
      <c r="L49" s="180">
        <v>9.5140158439975628E-2</v>
      </c>
      <c r="M49" s="246">
        <v>7.2044485070079226E-2</v>
      </c>
      <c r="N49" s="180">
        <v>5.4829372333942715E-2</v>
      </c>
      <c r="O49" s="246">
        <v>7.1267519804996959E-2</v>
      </c>
      <c r="P49" s="180">
        <v>7.02315661182206E-3</v>
      </c>
      <c r="Q49" s="246">
        <v>6.124314442413163E-3</v>
      </c>
      <c r="R49" s="180">
        <v>1.4503351614868982E-2</v>
      </c>
      <c r="S49" s="246">
        <v>1.373400365630713E-2</v>
      </c>
      <c r="T49" s="180">
        <v>1.0923217550274223E-2</v>
      </c>
      <c r="U49" s="246">
        <v>1.858622790981109E-3</v>
      </c>
      <c r="V49" s="180">
        <v>4.0676416819012797E-3</v>
      </c>
      <c r="W49" s="246">
        <v>4.8903107861060328E-3</v>
      </c>
      <c r="X49" s="180">
        <v>0.94418037781840336</v>
      </c>
      <c r="Y49" s="247">
        <v>1</v>
      </c>
    </row>
    <row r="50" spans="2:25" customFormat="1" hidden="1" outlineLevel="1" x14ac:dyDescent="0.25">
      <c r="B50" s="58" t="s">
        <v>96</v>
      </c>
      <c r="C50" s="246">
        <v>5.5252152521525218E-2</v>
      </c>
      <c r="D50" s="180">
        <v>5.7466174661746618E-2</v>
      </c>
      <c r="E50" s="246">
        <v>3.5301353013530136E-2</v>
      </c>
      <c r="F50" s="180">
        <v>4.5994259942599425E-2</v>
      </c>
      <c r="G50" s="246">
        <v>3.3013530135301353E-2</v>
      </c>
      <c r="H50" s="180">
        <v>0.35397293972939731</v>
      </c>
      <c r="I50" s="246">
        <v>2.3895038950389504E-2</v>
      </c>
      <c r="J50" s="180">
        <v>3.3497334973349731E-2</v>
      </c>
      <c r="K50" s="246">
        <v>0.30599425994259943</v>
      </c>
      <c r="L50" s="180">
        <v>8.8052480524805243E-2</v>
      </c>
      <c r="M50" s="246">
        <v>7.5284952849528491E-2</v>
      </c>
      <c r="N50" s="180">
        <v>6.2533825338253385E-2</v>
      </c>
      <c r="O50" s="246">
        <v>8.01230012300123E-2</v>
      </c>
      <c r="P50" s="180">
        <v>1.2045920459204593E-2</v>
      </c>
      <c r="Q50" s="246">
        <v>6.7322673226732268E-3</v>
      </c>
      <c r="R50" s="180">
        <v>9.6924969249692489E-3</v>
      </c>
      <c r="S50" s="246">
        <v>1.1767117671176712E-2</v>
      </c>
      <c r="T50" s="180">
        <v>8.3558835588355886E-3</v>
      </c>
      <c r="U50" s="246">
        <v>1.4924149241492416E-3</v>
      </c>
      <c r="V50" s="180">
        <v>1.3448134481344814E-3</v>
      </c>
      <c r="W50" s="246">
        <v>4.1820418204182039E-3</v>
      </c>
      <c r="X50" s="180">
        <v>0.94474784747847473</v>
      </c>
      <c r="Y50" s="247">
        <v>1</v>
      </c>
    </row>
    <row r="51" spans="2:25" customFormat="1" hidden="1" outlineLevel="1" x14ac:dyDescent="0.25">
      <c r="B51" s="58" t="s">
        <v>97</v>
      </c>
      <c r="C51" s="246">
        <v>6.9666638391721089E-2</v>
      </c>
      <c r="D51" s="180">
        <v>4.2403935872423443E-2</v>
      </c>
      <c r="E51" s="246">
        <v>4.2208838747985408E-2</v>
      </c>
      <c r="F51" s="180">
        <v>6.1311391975570444E-2</v>
      </c>
      <c r="G51" s="246">
        <v>1.9077105776571381E-2</v>
      </c>
      <c r="H51" s="180">
        <v>0.34846891169734501</v>
      </c>
      <c r="I51" s="246">
        <v>2.7008228009161084E-2</v>
      </c>
      <c r="J51" s="180">
        <v>4.0427517177029436E-2</v>
      </c>
      <c r="K51" s="246">
        <v>0.28502841632029857</v>
      </c>
      <c r="L51" s="180">
        <v>7.9387564678937997E-2</v>
      </c>
      <c r="M51" s="246">
        <v>6.2498939689541094E-2</v>
      </c>
      <c r="N51" s="180">
        <v>4.3735685808804818E-2</v>
      </c>
      <c r="O51" s="246">
        <v>9.940622614301467E-2</v>
      </c>
      <c r="P51" s="180">
        <v>6.7690219696327084E-3</v>
      </c>
      <c r="Q51" s="246">
        <v>9.6615489015183641E-3</v>
      </c>
      <c r="R51" s="180">
        <v>1.6082789040631096E-2</v>
      </c>
      <c r="S51" s="246">
        <v>1.089150903384511E-2</v>
      </c>
      <c r="T51" s="180">
        <v>1.2155399100856732E-2</v>
      </c>
      <c r="U51" s="246">
        <v>1.1875477139706506E-3</v>
      </c>
      <c r="V51" s="180">
        <v>1.9594537280515733E-3</v>
      </c>
      <c r="W51" s="246">
        <v>5.6917465433879042E-3</v>
      </c>
      <c r="X51" s="180">
        <v>0.93033336160827895</v>
      </c>
      <c r="Y51" s="247">
        <v>1</v>
      </c>
    </row>
    <row r="52" spans="2:25" customFormat="1" ht="15" customHeight="1" collapsed="1" x14ac:dyDescent="0.25">
      <c r="B52" s="190">
        <v>2011</v>
      </c>
      <c r="C52" s="192">
        <v>0.12655037736844882</v>
      </c>
      <c r="D52" s="192">
        <v>4.6729693355148573E-2</v>
      </c>
      <c r="E52" s="192">
        <v>3.6531508946007284E-2</v>
      </c>
      <c r="F52" s="192">
        <v>5.5317464506254285E-2</v>
      </c>
      <c r="G52" s="192">
        <v>2.7567029081121023E-2</v>
      </c>
      <c r="H52" s="192">
        <v>0.42042077901514752</v>
      </c>
      <c r="I52" s="192">
        <v>2.7487201140022167E-2</v>
      </c>
      <c r="J52" s="192">
        <v>2.9412967752150736E-2</v>
      </c>
      <c r="K52" s="192">
        <v>0.14956655407188474</v>
      </c>
      <c r="L52" s="192">
        <v>5.1165751834063439E-2</v>
      </c>
      <c r="M52" s="192">
        <v>3.510384229693355E-2</v>
      </c>
      <c r="N52" s="192">
        <v>2.7456853327703593E-2</v>
      </c>
      <c r="O52" s="192">
        <v>3.5840106613184146E-2</v>
      </c>
      <c r="P52" s="192">
        <v>8.0019264263471793E-3</v>
      </c>
      <c r="Q52" s="192">
        <v>7.3223993244313085E-3</v>
      </c>
      <c r="R52" s="192">
        <v>1.8631577558452527E-2</v>
      </c>
      <c r="S52" s="192">
        <v>1.277379004591756E-2</v>
      </c>
      <c r="T52" s="192">
        <v>1.5896316039478546E-2</v>
      </c>
      <c r="U52" s="192">
        <v>1.686282788832005E-3</v>
      </c>
      <c r="V52" s="192">
        <v>2.6653296036311816E-3</v>
      </c>
      <c r="W52" s="192">
        <v>1.3438802976724548E-2</v>
      </c>
      <c r="X52" s="192">
        <v>0.87344962263155113</v>
      </c>
      <c r="Y52" s="192">
        <v>1</v>
      </c>
    </row>
    <row r="53" spans="2:25" customFormat="1" hidden="1" outlineLevel="1" x14ac:dyDescent="0.25">
      <c r="B53" s="58" t="s">
        <v>86</v>
      </c>
      <c r="C53" s="246">
        <v>9.7972972972972971E-2</v>
      </c>
      <c r="D53" s="180">
        <v>4.3757233303832799E-2</v>
      </c>
      <c r="E53" s="246">
        <v>4.2480767921573966E-2</v>
      </c>
      <c r="F53" s="180">
        <v>6.4963578187759552E-2</v>
      </c>
      <c r="G53" s="246">
        <v>1.8108788889645313E-2</v>
      </c>
      <c r="H53" s="180">
        <v>0.37827626114779767</v>
      </c>
      <c r="I53" s="246">
        <v>1.4798488664987406E-2</v>
      </c>
      <c r="J53" s="180">
        <v>2.240622234325005E-2</v>
      </c>
      <c r="K53" s="246">
        <v>0.25831404452311252</v>
      </c>
      <c r="L53" s="180">
        <v>7.2469194635441492E-2</v>
      </c>
      <c r="M53" s="246">
        <v>5.278609844101028E-2</v>
      </c>
      <c r="N53" s="180">
        <v>4.9850228061814966E-2</v>
      </c>
      <c r="O53" s="246">
        <v>8.3208523384845801E-2</v>
      </c>
      <c r="P53" s="180">
        <v>6.0249166042616927E-3</v>
      </c>
      <c r="Q53" s="246">
        <v>8.3395738307577103E-3</v>
      </c>
      <c r="R53" s="180">
        <v>1.1615834978555381E-2</v>
      </c>
      <c r="S53" s="246">
        <v>8.6884743685751234E-3</v>
      </c>
      <c r="T53" s="180">
        <v>1.2909319899244332E-2</v>
      </c>
      <c r="U53" s="246">
        <v>2.0168153039689563E-3</v>
      </c>
      <c r="V53" s="180">
        <v>2.2465790727755463E-3</v>
      </c>
      <c r="W53" s="246">
        <v>7.0801279869289946E-3</v>
      </c>
      <c r="X53" s="180">
        <v>0.90202702702702697</v>
      </c>
      <c r="Y53" s="247">
        <v>1</v>
      </c>
    </row>
    <row r="54" spans="2:25" customFormat="1" hidden="1" outlineLevel="1" x14ac:dyDescent="0.25">
      <c r="B54" s="58" t="s">
        <v>87</v>
      </c>
      <c r="C54" s="246">
        <v>7.2153746619996351E-2</v>
      </c>
      <c r="D54" s="180">
        <v>4.3993961613111927E-2</v>
      </c>
      <c r="E54" s="246">
        <v>3.6951941739519913E-2</v>
      </c>
      <c r="F54" s="180">
        <v>7.1150113634478526E-2</v>
      </c>
      <c r="G54" s="246">
        <v>1.4166984622020205E-2</v>
      </c>
      <c r="H54" s="180">
        <v>0.37265473366400692</v>
      </c>
      <c r="I54" s="246">
        <v>1.9002670824969724E-2</v>
      </c>
      <c r="J54" s="180">
        <v>1.7816559114812294E-2</v>
      </c>
      <c r="K54" s="246">
        <v>0.27074036595278778</v>
      </c>
      <c r="L54" s="180">
        <v>9.7062092533302363E-2</v>
      </c>
      <c r="M54" s="246">
        <v>6.6140243194373019E-2</v>
      </c>
      <c r="N54" s="180">
        <v>3.7217365338995702E-2</v>
      </c>
      <c r="O54" s="246">
        <v>7.0320664886116685E-2</v>
      </c>
      <c r="P54" s="180">
        <v>6.0135034256233308E-3</v>
      </c>
      <c r="Q54" s="246">
        <v>9.5801330435792368E-3</v>
      </c>
      <c r="R54" s="180">
        <v>1.0757950266253048E-2</v>
      </c>
      <c r="S54" s="246">
        <v>8.4437882583235178E-3</v>
      </c>
      <c r="T54" s="180">
        <v>1.0343225892072129E-2</v>
      </c>
      <c r="U54" s="246">
        <v>9.4557157313249619E-4</v>
      </c>
      <c r="V54" s="180">
        <v>8.4603772332907546E-4</v>
      </c>
      <c r="W54" s="246">
        <v>3.4438712031983544E-2</v>
      </c>
      <c r="X54" s="180">
        <v>0.9278462533800037</v>
      </c>
      <c r="Y54" s="247">
        <v>1</v>
      </c>
    </row>
    <row r="55" spans="2:25" customFormat="1" hidden="1" outlineLevel="1" x14ac:dyDescent="0.25">
      <c r="B55" s="58" t="s">
        <v>88</v>
      </c>
      <c r="C55" s="246">
        <v>0.10221716969075535</v>
      </c>
      <c r="D55" s="180">
        <v>5.2026213722081049E-2</v>
      </c>
      <c r="E55" s="246">
        <v>3.0679268274560505E-2</v>
      </c>
      <c r="F55" s="180">
        <v>5.3965494182158617E-2</v>
      </c>
      <c r="G55" s="246">
        <v>1.9474536727445649E-2</v>
      </c>
      <c r="H55" s="180">
        <v>0.48773275080617595</v>
      </c>
      <c r="I55" s="246">
        <v>2.6949311221077972E-2</v>
      </c>
      <c r="J55" s="180">
        <v>1.0179364867073841E-2</v>
      </c>
      <c r="K55" s="246">
        <v>0.14754877921923529</v>
      </c>
      <c r="L55" s="180">
        <v>4.4573729808449619E-2</v>
      </c>
      <c r="M55" s="246">
        <v>3.8421529728203528E-2</v>
      </c>
      <c r="N55" s="180">
        <v>2.3308516487599008E-2</v>
      </c>
      <c r="O55" s="246">
        <v>4.1245003194983136E-2</v>
      </c>
      <c r="P55" s="180">
        <v>9.3174624403726987E-3</v>
      </c>
      <c r="Q55" s="246">
        <v>6.6946041936011176E-3</v>
      </c>
      <c r="R55" s="180">
        <v>1.3203453553861471E-2</v>
      </c>
      <c r="S55" s="246">
        <v>1.4518597773914078E-2</v>
      </c>
      <c r="T55" s="180">
        <v>1.716374660068655E-2</v>
      </c>
      <c r="U55" s="246">
        <v>1.2928536400517142E-3</v>
      </c>
      <c r="V55" s="180">
        <v>2.1473258734192265E-3</v>
      </c>
      <c r="W55" s="246">
        <v>4.8890672135288964E-3</v>
      </c>
      <c r="X55" s="180">
        <v>0.89778283030924466</v>
      </c>
      <c r="Y55" s="247">
        <v>1</v>
      </c>
    </row>
    <row r="56" spans="2:25" customFormat="1" hidden="1" outlineLevel="1" x14ac:dyDescent="0.25">
      <c r="B56" s="58" t="s">
        <v>89</v>
      </c>
      <c r="C56" s="246">
        <v>0.19390597850881877</v>
      </c>
      <c r="D56" s="180">
        <v>4.5777963288325452E-2</v>
      </c>
      <c r="E56" s="246">
        <v>4.158456207107427E-2</v>
      </c>
      <c r="F56" s="180">
        <v>6.8715479668798957E-2</v>
      </c>
      <c r="G56" s="246">
        <v>1.8181112222017296E-2</v>
      </c>
      <c r="H56" s="180">
        <v>0.4780380318193731</v>
      </c>
      <c r="I56" s="246">
        <v>2.7790990011551268E-2</v>
      </c>
      <c r="J56" s="180">
        <v>2.1568836816509576E-2</v>
      </c>
      <c r="K56" s="246">
        <v>1.3667381745114979E-2</v>
      </c>
      <c r="L56" s="180">
        <v>3.0673953348411458E-3</v>
      </c>
      <c r="M56" s="246">
        <v>5.9891864607499587E-3</v>
      </c>
      <c r="N56" s="180">
        <v>3.9604344829594542E-3</v>
      </c>
      <c r="O56" s="246">
        <v>6.5036546656442021E-4</v>
      </c>
      <c r="P56" s="180">
        <v>7.8043855987730421E-3</v>
      </c>
      <c r="Q56" s="246">
        <v>6.4357060348091133E-3</v>
      </c>
      <c r="R56" s="180">
        <v>1.6987157708772169E-2</v>
      </c>
      <c r="S56" s="246">
        <v>1.9773051573010805E-2</v>
      </c>
      <c r="T56" s="180">
        <v>1.8103456643920053E-2</v>
      </c>
      <c r="U56" s="246">
        <v>1.5142837728962619E-3</v>
      </c>
      <c r="V56" s="180">
        <v>3.4847940671138334E-3</v>
      </c>
      <c r="W56" s="246">
        <v>1.6666828449121037E-2</v>
      </c>
      <c r="X56" s="180">
        <v>0.80609402149118126</v>
      </c>
      <c r="Y56" s="247">
        <v>1</v>
      </c>
    </row>
    <row r="57" spans="2:25" customFormat="1" hidden="1" outlineLevel="1" x14ac:dyDescent="0.25">
      <c r="B57" s="58" t="s">
        <v>90</v>
      </c>
      <c r="C57" s="246">
        <v>0.31399046104928457</v>
      </c>
      <c r="D57" s="180">
        <v>4.9739846798670329E-2</v>
      </c>
      <c r="E57" s="246">
        <v>2.81688105217517E-2</v>
      </c>
      <c r="F57" s="180">
        <v>4.3871946813123286E-2</v>
      </c>
      <c r="G57" s="246">
        <v>1.9460904755022403E-2</v>
      </c>
      <c r="H57" s="180">
        <v>0.38491111432287906</v>
      </c>
      <c r="I57" s="246">
        <v>1.80806474924122E-2</v>
      </c>
      <c r="J57" s="180">
        <v>4.6393987570458158E-2</v>
      </c>
      <c r="K57" s="246">
        <v>9.538950715421303E-3</v>
      </c>
      <c r="L57" s="180">
        <v>1.5392397745338921E-3</v>
      </c>
      <c r="M57" s="246">
        <v>4.2708483884954474E-3</v>
      </c>
      <c r="N57" s="180">
        <v>3.6132389073565544E-3</v>
      </c>
      <c r="O57" s="246">
        <v>1.1562364503540974E-4</v>
      </c>
      <c r="P57" s="180">
        <v>5.1452522040757332E-3</v>
      </c>
      <c r="Q57" s="246">
        <v>4.9429108252637662E-3</v>
      </c>
      <c r="R57" s="180">
        <v>1.6216216216216217E-2</v>
      </c>
      <c r="S57" s="246">
        <v>1.5168376933082815E-2</v>
      </c>
      <c r="T57" s="180">
        <v>2.4981933805463218E-2</v>
      </c>
      <c r="U57" s="246">
        <v>9.4666859372741728E-4</v>
      </c>
      <c r="V57" s="180">
        <v>3.9022980199450788E-3</v>
      </c>
      <c r="W57" s="246">
        <v>1.4539673363202775E-2</v>
      </c>
      <c r="X57" s="180">
        <v>0.68600953895071537</v>
      </c>
      <c r="Y57" s="247">
        <v>1</v>
      </c>
    </row>
    <row r="58" spans="2:25" customFormat="1" hidden="1" outlineLevel="1" x14ac:dyDescent="0.25">
      <c r="B58" s="58" t="s">
        <v>91</v>
      </c>
      <c r="C58" s="246">
        <v>0.26042779965740892</v>
      </c>
      <c r="D58" s="180">
        <v>5.5429483331625257E-2</v>
      </c>
      <c r="E58" s="246">
        <v>3.6220956619767798E-2</v>
      </c>
      <c r="F58" s="180">
        <v>4.8131121619841004E-2</v>
      </c>
      <c r="G58" s="246">
        <v>2.3593399997071871E-2</v>
      </c>
      <c r="H58" s="180">
        <v>0.4261379441605786</v>
      </c>
      <c r="I58" s="246">
        <v>2.7692780697773159E-2</v>
      </c>
      <c r="J58" s="180">
        <v>2.1785280295155411E-2</v>
      </c>
      <c r="K58" s="246">
        <v>1.5892420537897311E-2</v>
      </c>
      <c r="L58" s="180">
        <v>3.5210752089952124E-3</v>
      </c>
      <c r="M58" s="246">
        <v>6.8298610602755367E-3</v>
      </c>
      <c r="N58" s="180">
        <v>4.5093187707714154E-3</v>
      </c>
      <c r="O58" s="246">
        <v>1.0321654978551454E-3</v>
      </c>
      <c r="P58" s="180">
        <v>9.4944585157313733E-3</v>
      </c>
      <c r="Q58" s="246">
        <v>6.1197897603326359E-3</v>
      </c>
      <c r="R58" s="180">
        <v>1.8988917031462747E-2</v>
      </c>
      <c r="S58" s="246">
        <v>2.1375342225085282E-2</v>
      </c>
      <c r="T58" s="180">
        <v>1.8308127022239142E-2</v>
      </c>
      <c r="U58" s="246">
        <v>1.8374009926357554E-3</v>
      </c>
      <c r="V58" s="180">
        <v>2.7963632636926637E-3</v>
      </c>
      <c r="W58" s="246">
        <v>5.7684142717010969E-3</v>
      </c>
      <c r="X58" s="180">
        <v>0.73957220034259108</v>
      </c>
      <c r="Y58" s="247">
        <v>1</v>
      </c>
    </row>
    <row r="59" spans="2:25" customFormat="1" hidden="1" outlineLevel="1" x14ac:dyDescent="0.25">
      <c r="B59" s="58" t="s">
        <v>92</v>
      </c>
      <c r="C59" s="246">
        <v>0.21430101218910336</v>
      </c>
      <c r="D59" s="180">
        <v>3.5496456872549841E-2</v>
      </c>
      <c r="E59" s="246">
        <v>3.7340186794051641E-2</v>
      </c>
      <c r="F59" s="180">
        <v>5.6289633209486829E-2</v>
      </c>
      <c r="G59" s="246">
        <v>1.914499352832174E-2</v>
      </c>
      <c r="H59" s="180">
        <v>0.4848357869840117</v>
      </c>
      <c r="I59" s="246">
        <v>3.3615479881926792E-2</v>
      </c>
      <c r="J59" s="180">
        <v>1.7906528480040228E-2</v>
      </c>
      <c r="K59" s="246">
        <v>1.4265627473438184E-2</v>
      </c>
      <c r="L59" s="180">
        <v>2.7283478131314544E-3</v>
      </c>
      <c r="M59" s="246">
        <v>3.3801715227533033E-3</v>
      </c>
      <c r="N59" s="180">
        <v>6.1085193358847573E-3</v>
      </c>
      <c r="O59" s="246">
        <v>2.0485888016686686E-3</v>
      </c>
      <c r="P59" s="180">
        <v>6.3413135178925608E-3</v>
      </c>
      <c r="Q59" s="246">
        <v>4.8979895894441803E-3</v>
      </c>
      <c r="R59" s="180">
        <v>1.5662392565485003E-2</v>
      </c>
      <c r="S59" s="246">
        <v>2.01879114637167E-2</v>
      </c>
      <c r="T59" s="180">
        <v>1.7832034341797729E-2</v>
      </c>
      <c r="U59" s="246">
        <v>2.5141771656842751E-3</v>
      </c>
      <c r="V59" s="180">
        <v>2.4583065620024025E-3</v>
      </c>
      <c r="W59" s="246">
        <v>1.6910169381046829E-2</v>
      </c>
      <c r="X59" s="180">
        <v>0.78569898781089664</v>
      </c>
      <c r="Y59" s="247">
        <v>1</v>
      </c>
    </row>
    <row r="60" spans="2:25" customFormat="1" hidden="1" outlineLevel="1" x14ac:dyDescent="0.25">
      <c r="B60" s="58" t="s">
        <v>93</v>
      </c>
      <c r="C60" s="246">
        <v>0.22278610488217476</v>
      </c>
      <c r="D60" s="180">
        <v>5.8470042094496244E-2</v>
      </c>
      <c r="E60" s="246">
        <v>3.6055706361383215E-2</v>
      </c>
      <c r="F60" s="180">
        <v>6.0535426255950271E-2</v>
      </c>
      <c r="G60" s="246">
        <v>2.0899720681380071E-2</v>
      </c>
      <c r="H60" s="180">
        <v>0.45407962547700537</v>
      </c>
      <c r="I60" s="246">
        <v>3.1393839254101261E-2</v>
      </c>
      <c r="J60" s="180">
        <v>1.7840985089893388E-2</v>
      </c>
      <c r="K60" s="246">
        <v>1.5234666981391871E-2</v>
      </c>
      <c r="L60" s="180">
        <v>1.3867579369762776E-3</v>
      </c>
      <c r="M60" s="246">
        <v>3.1374168928754082E-3</v>
      </c>
      <c r="N60" s="180">
        <v>9.7859868602226674E-3</v>
      </c>
      <c r="O60" s="246">
        <v>9.2450529131751834E-4</v>
      </c>
      <c r="P60" s="180">
        <v>8.615602502065384E-3</v>
      </c>
      <c r="Q60" s="246">
        <v>3.48164758645108E-3</v>
      </c>
      <c r="R60" s="180">
        <v>1.4133128761949722E-2</v>
      </c>
      <c r="S60" s="246">
        <v>1.2913568590424486E-2</v>
      </c>
      <c r="T60" s="180">
        <v>2.534521420984303E-2</v>
      </c>
      <c r="U60" s="246">
        <v>1.9768676973917149E-3</v>
      </c>
      <c r="V60" s="180">
        <v>2.9997246154451393E-3</v>
      </c>
      <c r="W60" s="246">
        <v>1.3238128958652976E-2</v>
      </c>
      <c r="X60" s="180">
        <v>0.77721389511782524</v>
      </c>
      <c r="Y60" s="247">
        <v>1</v>
      </c>
    </row>
    <row r="61" spans="2:25" customFormat="1" hidden="1" outlineLevel="1" x14ac:dyDescent="0.25">
      <c r="B61" s="58" t="s">
        <v>94</v>
      </c>
      <c r="C61" s="246">
        <v>0.1955432772075226</v>
      </c>
      <c r="D61" s="180">
        <v>4.47101224923988E-2</v>
      </c>
      <c r="E61" s="246">
        <v>3.677153540212913E-2</v>
      </c>
      <c r="F61" s="180">
        <v>5.9793437963911185E-2</v>
      </c>
      <c r="G61" s="246">
        <v>2.992847333031667E-2</v>
      </c>
      <c r="H61" s="180">
        <v>0.43443917851500791</v>
      </c>
      <c r="I61" s="246">
        <v>2.4625497154016528E-2</v>
      </c>
      <c r="J61" s="180">
        <v>1.4464105678471346E-2</v>
      </c>
      <c r="K61" s="246">
        <v>9.5850500527916035E-2</v>
      </c>
      <c r="L61" s="180">
        <v>4.0550302857097494E-2</v>
      </c>
      <c r="M61" s="246">
        <v>1.8250811720529982E-2</v>
      </c>
      <c r="N61" s="180">
        <v>1.462287742027674E-2</v>
      </c>
      <c r="O61" s="246">
        <v>2.2426508530011827E-2</v>
      </c>
      <c r="P61" s="180">
        <v>7.6289821937491568E-3</v>
      </c>
      <c r="Q61" s="246">
        <v>5.8904316209800979E-3</v>
      </c>
      <c r="R61" s="180">
        <v>1.2193669770654218E-2</v>
      </c>
      <c r="S61" s="246">
        <v>1.1828494764501814E-2</v>
      </c>
      <c r="T61" s="180">
        <v>1.2812879563695253E-2</v>
      </c>
      <c r="U61" s="246">
        <v>2.3656989529003626E-3</v>
      </c>
      <c r="V61" s="180">
        <v>2.0560940563798453E-3</v>
      </c>
      <c r="W61" s="246">
        <v>9.0976208054490467E-3</v>
      </c>
      <c r="X61" s="180">
        <v>0.80445672279247737</v>
      </c>
      <c r="Y61" s="247">
        <v>1</v>
      </c>
    </row>
    <row r="62" spans="2:25" customFormat="1" hidden="1" outlineLevel="1" x14ac:dyDescent="0.25">
      <c r="B62" s="58" t="s">
        <v>95</v>
      </c>
      <c r="C62" s="246">
        <v>0.11312469796197237</v>
      </c>
      <c r="D62" s="180">
        <v>3.7336066256728161E-2</v>
      </c>
      <c r="E62" s="246">
        <v>2.3821426785982102E-2</v>
      </c>
      <c r="F62" s="180">
        <v>5.694145878118282E-2</v>
      </c>
      <c r="G62" s="246">
        <v>1.6830808712026531E-2</v>
      </c>
      <c r="H62" s="180">
        <v>0.39717375726974286</v>
      </c>
      <c r="I62" s="246">
        <v>2.6596010598410238E-2</v>
      </c>
      <c r="J62" s="180">
        <v>1.8430568748021129E-2</v>
      </c>
      <c r="K62" s="246">
        <v>0.2577113432985052</v>
      </c>
      <c r="L62" s="180">
        <v>7.9204785948774351E-2</v>
      </c>
      <c r="M62" s="246">
        <v>6.4015397690346448E-2</v>
      </c>
      <c r="N62" s="180">
        <v>4.9650885700478264E-2</v>
      </c>
      <c r="O62" s="246">
        <v>6.4840273958906167E-2</v>
      </c>
      <c r="P62" s="180">
        <v>4.9825859454415171E-3</v>
      </c>
      <c r="Q62" s="246">
        <v>5.9907680514589478E-3</v>
      </c>
      <c r="R62" s="180">
        <v>6.4323684780616241E-3</v>
      </c>
      <c r="S62" s="246">
        <v>1.0856704827609191E-2</v>
      </c>
      <c r="T62" s="180">
        <v>9.631888550050826E-3</v>
      </c>
      <c r="U62" s="246">
        <v>3.0328784015730974E-3</v>
      </c>
      <c r="V62" s="180">
        <v>2.3746438034294858E-3</v>
      </c>
      <c r="W62" s="246">
        <v>8.7320235298038625E-3</v>
      </c>
      <c r="X62" s="180">
        <v>0.88687530203802767</v>
      </c>
      <c r="Y62" s="247">
        <v>1</v>
      </c>
    </row>
    <row r="63" spans="2:25" customFormat="1" hidden="1" outlineLevel="1" x14ac:dyDescent="0.25">
      <c r="B63" s="58" t="s">
        <v>96</v>
      </c>
      <c r="C63" s="246">
        <v>7.911288258309869E-2</v>
      </c>
      <c r="D63" s="180">
        <v>4.8369108128862401E-2</v>
      </c>
      <c r="E63" s="246">
        <v>3.4793578820345922E-2</v>
      </c>
      <c r="F63" s="180">
        <v>6.4550042052144666E-2</v>
      </c>
      <c r="G63" s="246">
        <v>2.4499945149376531E-2</v>
      </c>
      <c r="H63" s="180">
        <v>0.37036969320217938</v>
      </c>
      <c r="I63" s="246">
        <v>2.9820455625845614E-2</v>
      </c>
      <c r="J63" s="180">
        <v>2.9171389914798698E-2</v>
      </c>
      <c r="K63" s="246">
        <v>0.26778074377445421</v>
      </c>
      <c r="L63" s="180">
        <v>7.6068672980582883E-2</v>
      </c>
      <c r="M63" s="246">
        <v>6.8033056642410508E-2</v>
      </c>
      <c r="N63" s="180">
        <v>5.7584012871612973E-2</v>
      </c>
      <c r="O63" s="246">
        <v>6.6095001279847881E-2</v>
      </c>
      <c r="P63" s="180">
        <v>6.3718140929535233E-3</v>
      </c>
      <c r="Q63" s="246">
        <v>7.2768493801879551E-3</v>
      </c>
      <c r="R63" s="180">
        <v>5.8507331700003657E-3</v>
      </c>
      <c r="S63" s="246">
        <v>1.0302775441547519E-2</v>
      </c>
      <c r="T63" s="180">
        <v>1.1061542399531941E-2</v>
      </c>
      <c r="U63" s="246">
        <v>1.215855486890701E-3</v>
      </c>
      <c r="V63" s="180">
        <v>1.9289135919844955E-3</v>
      </c>
      <c r="W63" s="246">
        <v>7.5236771857973448E-3</v>
      </c>
      <c r="X63" s="180">
        <v>0.92088711741690132</v>
      </c>
      <c r="Y63" s="247">
        <v>1</v>
      </c>
    </row>
    <row r="64" spans="2:25" customFormat="1" hidden="1" outlineLevel="1" x14ac:dyDescent="0.25">
      <c r="B64" s="58" t="s">
        <v>97</v>
      </c>
      <c r="C64" s="246">
        <v>8.5881260489167943E-2</v>
      </c>
      <c r="D64" s="180">
        <v>4.2322993959943093E-2</v>
      </c>
      <c r="E64" s="246">
        <v>3.4434287758874797E-2</v>
      </c>
      <c r="F64" s="180">
        <v>6.2351447824642407E-2</v>
      </c>
      <c r="G64" s="246">
        <v>1.7046761456088189E-2</v>
      </c>
      <c r="H64" s="180">
        <v>0.36802603443428777</v>
      </c>
      <c r="I64" s="246">
        <v>2.6477428588466814E-2</v>
      </c>
      <c r="J64" s="180">
        <v>2.6758559586993007E-2</v>
      </c>
      <c r="K64" s="246">
        <v>0.27598544934104596</v>
      </c>
      <c r="L64" s="180">
        <v>7.9074482676367103E-2</v>
      </c>
      <c r="M64" s="246">
        <v>7.4533791094110735E-2</v>
      </c>
      <c r="N64" s="180">
        <v>5.1651431638312192E-2</v>
      </c>
      <c r="O64" s="246">
        <v>7.0725743932255947E-2</v>
      </c>
      <c r="P64" s="180">
        <v>5.3840845778349508E-3</v>
      </c>
      <c r="Q64" s="246">
        <v>7.6331325660444873E-3</v>
      </c>
      <c r="R64" s="180">
        <v>1.2591261085506419E-2</v>
      </c>
      <c r="S64" s="246">
        <v>1.2940545053372294E-2</v>
      </c>
      <c r="T64" s="180">
        <v>1.3749861564281029E-2</v>
      </c>
      <c r="U64" s="246">
        <v>1.7208624758269938E-3</v>
      </c>
      <c r="V64" s="180">
        <v>2.1468185342000119E-3</v>
      </c>
      <c r="W64" s="246">
        <v>4.5492107034238345E-3</v>
      </c>
      <c r="X64" s="180">
        <v>0.91411873951083211</v>
      </c>
      <c r="Y64" s="247">
        <v>1</v>
      </c>
    </row>
    <row r="65" spans="2:25" customFormat="1" collapsed="1" x14ac:dyDescent="0.25">
      <c r="B65" s="190">
        <v>2010</v>
      </c>
      <c r="C65" s="192">
        <v>0.16445582790222327</v>
      </c>
      <c r="D65" s="192">
        <v>4.6595852809936278E-2</v>
      </c>
      <c r="E65" s="192">
        <v>3.4709540324247043E-2</v>
      </c>
      <c r="F65" s="192">
        <v>5.8741155248769973E-2</v>
      </c>
      <c r="G65" s="192">
        <v>2.0173292900184853E-2</v>
      </c>
      <c r="H65" s="192">
        <v>0.41891380590971794</v>
      </c>
      <c r="I65" s="192">
        <v>2.5320281915101557E-2</v>
      </c>
      <c r="J65" s="192">
        <v>2.2249401042102969E-2</v>
      </c>
      <c r="K65" s="192">
        <v>0.13649398808227364</v>
      </c>
      <c r="L65" s="192">
        <v>4.1800001116937803E-2</v>
      </c>
      <c r="M65" s="192">
        <v>3.374827572726613E-2</v>
      </c>
      <c r="N65" s="192">
        <v>2.570353119886519E-2</v>
      </c>
      <c r="O65" s="192">
        <v>3.524218003920452E-2</v>
      </c>
      <c r="P65" s="192">
        <v>6.9424665337510681E-3</v>
      </c>
      <c r="Q65" s="192">
        <v>6.4586928476887762E-3</v>
      </c>
      <c r="R65" s="192">
        <v>1.2964855552018586E-2</v>
      </c>
      <c r="S65" s="192">
        <v>1.3940081871540983E-2</v>
      </c>
      <c r="T65" s="192">
        <v>1.6044113458542061E-2</v>
      </c>
      <c r="U65" s="192">
        <v>1.7668559876243292E-3</v>
      </c>
      <c r="V65" s="192">
        <v>2.4516784782839369E-3</v>
      </c>
      <c r="W65" s="192">
        <v>1.1778109135992762E-2</v>
      </c>
      <c r="X65" s="192">
        <v>0.83554417209777676</v>
      </c>
      <c r="Y65" s="192">
        <v>1</v>
      </c>
    </row>
    <row r="66" spans="2:25" customFormat="1" ht="15" hidden="1" customHeight="1" outlineLevel="1" x14ac:dyDescent="0.25">
      <c r="B66" s="58" t="s">
        <v>86</v>
      </c>
      <c r="C66" s="246">
        <v>0.1189856016207221</v>
      </c>
      <c r="D66" s="180">
        <v>4.6758555820852324E-2</v>
      </c>
      <c r="E66" s="246">
        <v>3.6457202807322189E-2</v>
      </c>
      <c r="F66" s="180">
        <v>5.8407495839664279E-2</v>
      </c>
      <c r="G66" s="246">
        <v>1.2408653498299688E-2</v>
      </c>
      <c r="H66" s="180">
        <v>0.36866905433760222</v>
      </c>
      <c r="I66" s="246">
        <v>1.8757687576875768E-2</v>
      </c>
      <c r="J66" s="180">
        <v>2.1678966789667898E-2</v>
      </c>
      <c r="K66" s="246">
        <v>0.25644852036755661</v>
      </c>
      <c r="L66" s="180">
        <v>7.7165183416540051E-2</v>
      </c>
      <c r="M66" s="246">
        <v>5.8977280949280078E-2</v>
      </c>
      <c r="N66" s="180">
        <v>5.0340062224151653E-2</v>
      </c>
      <c r="O66" s="246">
        <v>6.9965993777584834E-2</v>
      </c>
      <c r="P66" s="180">
        <v>5.3089501483250126E-3</v>
      </c>
      <c r="Q66" s="246">
        <v>7.7599305404818754E-3</v>
      </c>
      <c r="R66" s="180">
        <v>8.1669199044931626E-3</v>
      </c>
      <c r="S66" s="246">
        <v>1.4769191809565154E-2</v>
      </c>
      <c r="T66" s="180">
        <v>1.173033789161421E-2</v>
      </c>
      <c r="U66" s="246">
        <v>2.912235004702988E-3</v>
      </c>
      <c r="V66" s="180">
        <v>2.6680413862962158E-3</v>
      </c>
      <c r="W66" s="246">
        <v>8.1126546559583245E-3</v>
      </c>
      <c r="X66" s="180">
        <v>0.88101439837927786</v>
      </c>
      <c r="Y66" s="247">
        <v>1</v>
      </c>
    </row>
    <row r="67" spans="2:25" customFormat="1" ht="15" hidden="1" customHeight="1" outlineLevel="1" x14ac:dyDescent="0.25">
      <c r="B67" s="58" t="s">
        <v>87</v>
      </c>
      <c r="C67" s="246">
        <v>8.8407626511925838E-2</v>
      </c>
      <c r="D67" s="180">
        <v>4.0242661743095071E-2</v>
      </c>
      <c r="E67" s="246">
        <v>3.8047778740721204E-2</v>
      </c>
      <c r="F67" s="180">
        <v>6.6110252835449718E-2</v>
      </c>
      <c r="G67" s="246">
        <v>1.1191077282489921E-2</v>
      </c>
      <c r="H67" s="180">
        <v>0.37392139869625834</v>
      </c>
      <c r="I67" s="246">
        <v>1.8934398432495572E-2</v>
      </c>
      <c r="J67" s="180">
        <v>1.8510493989977016E-2</v>
      </c>
      <c r="K67" s="246">
        <v>0.28801951844455331</v>
      </c>
      <c r="L67" s="180">
        <v>8.8793850559553869E-2</v>
      </c>
      <c r="M67" s="246">
        <v>7.3448509740382084E-2</v>
      </c>
      <c r="N67" s="180">
        <v>5.0567089943102606E-2</v>
      </c>
      <c r="O67" s="246">
        <v>7.5210068201514754E-2</v>
      </c>
      <c r="P67" s="180">
        <v>5.9440822939824407E-3</v>
      </c>
      <c r="Q67" s="246">
        <v>7.6585402615019409E-3</v>
      </c>
      <c r="R67" s="180">
        <v>8.3933079618674408E-3</v>
      </c>
      <c r="S67" s="246">
        <v>1.2962055842345228E-2</v>
      </c>
      <c r="T67" s="180">
        <v>1.1304118467161535E-2</v>
      </c>
      <c r="U67" s="246">
        <v>2.3927050755491916E-3</v>
      </c>
      <c r="V67" s="180">
        <v>1.8840197445269226E-3</v>
      </c>
      <c r="W67" s="246">
        <v>6.0759636760993252E-3</v>
      </c>
      <c r="X67" s="180">
        <v>0.9115923734880742</v>
      </c>
      <c r="Y67" s="247">
        <v>1</v>
      </c>
    </row>
    <row r="68" spans="2:25" customFormat="1" ht="15" hidden="1" customHeight="1" outlineLevel="1" x14ac:dyDescent="0.25">
      <c r="B68" s="58" t="s">
        <v>88</v>
      </c>
      <c r="C68" s="246">
        <v>0.14063014149391248</v>
      </c>
      <c r="D68" s="180">
        <v>5.2122408687068113E-2</v>
      </c>
      <c r="E68" s="246">
        <v>3.0108588351431393E-2</v>
      </c>
      <c r="F68" s="180">
        <v>5.8209937479434024E-2</v>
      </c>
      <c r="G68" s="246">
        <v>1.6025008226390261E-2</v>
      </c>
      <c r="H68" s="180">
        <v>0.48692003948667323</v>
      </c>
      <c r="I68" s="246">
        <v>2.3848305363606451E-2</v>
      </c>
      <c r="J68" s="180">
        <v>1.2520565975649885E-2</v>
      </c>
      <c r="K68" s="246">
        <v>0.11405890095426127</v>
      </c>
      <c r="L68" s="180">
        <v>2.4934188877920368E-2</v>
      </c>
      <c r="M68" s="246">
        <v>2.8685422836459362E-2</v>
      </c>
      <c r="N68" s="180">
        <v>3.0215531424810795E-2</v>
      </c>
      <c r="O68" s="246">
        <v>3.0223757815070747E-2</v>
      </c>
      <c r="P68" s="180">
        <v>9.4850279697268839E-3</v>
      </c>
      <c r="Q68" s="246">
        <v>6.1451135241855871E-3</v>
      </c>
      <c r="R68" s="180">
        <v>1.3573543928923988E-2</v>
      </c>
      <c r="S68" s="246">
        <v>1.2339585389930898E-2</v>
      </c>
      <c r="T68" s="180">
        <v>1.121256992431721E-2</v>
      </c>
      <c r="U68" s="246">
        <v>1.8591641987495886E-3</v>
      </c>
      <c r="V68" s="180">
        <v>1.2833168805528134E-3</v>
      </c>
      <c r="W68" s="246">
        <v>9.6577821651859172E-3</v>
      </c>
      <c r="X68" s="180">
        <v>0.85936985850608749</v>
      </c>
      <c r="Y68" s="247">
        <v>1</v>
      </c>
    </row>
    <row r="69" spans="2:25" customFormat="1" ht="15" hidden="1" customHeight="1" outlineLevel="1" x14ac:dyDescent="0.25">
      <c r="B69" s="58" t="s">
        <v>89</v>
      </c>
      <c r="C69" s="246">
        <v>0.23645676638041016</v>
      </c>
      <c r="D69" s="180">
        <v>4.4080964259192258E-2</v>
      </c>
      <c r="E69" s="246">
        <v>3.6016908810480419E-2</v>
      </c>
      <c r="F69" s="180">
        <v>5.4496639183502484E-2</v>
      </c>
      <c r="G69" s="246">
        <v>1.2281737342193956E-2</v>
      </c>
      <c r="H69" s="180">
        <v>0.47715977683416799</v>
      </c>
      <c r="I69" s="246">
        <v>2.2221375935411392E-2</v>
      </c>
      <c r="J69" s="180">
        <v>1.642325342270122E-2</v>
      </c>
      <c r="K69" s="246">
        <v>2.3059199878134699E-2</v>
      </c>
      <c r="L69" s="180">
        <v>4.3890549726755147E-3</v>
      </c>
      <c r="M69" s="246">
        <v>7.0358169735514212E-3</v>
      </c>
      <c r="N69" s="180">
        <v>9.1589390102252612E-3</v>
      </c>
      <c r="O69" s="246">
        <v>2.4753889216825027E-3</v>
      </c>
      <c r="P69" s="180">
        <v>8.5305710531827783E-3</v>
      </c>
      <c r="Q69" s="246">
        <v>5.4077727212140832E-3</v>
      </c>
      <c r="R69" s="180">
        <v>1.2177009349353543E-2</v>
      </c>
      <c r="S69" s="246">
        <v>1.6270921796751527E-2</v>
      </c>
      <c r="T69" s="180">
        <v>1.6489898509054211E-2</v>
      </c>
      <c r="U69" s="246">
        <v>3.6559590227926196E-3</v>
      </c>
      <c r="V69" s="180">
        <v>2.3040158424890989E-3</v>
      </c>
      <c r="W69" s="246">
        <v>1.2967229658967572E-2</v>
      </c>
      <c r="X69" s="180">
        <v>0.76354323361958987</v>
      </c>
      <c r="Y69" s="247">
        <v>1</v>
      </c>
    </row>
    <row r="70" spans="2:25" customFormat="1" ht="15" hidden="1" customHeight="1" outlineLevel="1" x14ac:dyDescent="0.25">
      <c r="B70" s="58" t="s">
        <v>90</v>
      </c>
      <c r="C70" s="246">
        <v>0.32271173848439821</v>
      </c>
      <c r="D70" s="180">
        <v>5.8736998514115901E-2</v>
      </c>
      <c r="E70" s="246">
        <v>2.7459138187221396E-2</v>
      </c>
      <c r="F70" s="180">
        <v>4.1575037147102527E-2</v>
      </c>
      <c r="G70" s="246">
        <v>2.0230312035661217E-2</v>
      </c>
      <c r="H70" s="180">
        <v>0.37462109955423478</v>
      </c>
      <c r="I70" s="246">
        <v>1.9457652303120358E-2</v>
      </c>
      <c r="J70" s="180">
        <v>4.5668647845468056E-2</v>
      </c>
      <c r="K70" s="246">
        <v>1.1277860326894502E-2</v>
      </c>
      <c r="L70" s="180">
        <v>2.2659732540861815E-3</v>
      </c>
      <c r="M70" s="246">
        <v>3.8335809806835067E-3</v>
      </c>
      <c r="N70" s="180">
        <v>5.1263001485884101E-3</v>
      </c>
      <c r="O70" s="246">
        <v>5.200594353640416E-5</v>
      </c>
      <c r="P70" s="180">
        <v>5.7726597325408616E-3</v>
      </c>
      <c r="Q70" s="246">
        <v>5.1188707280832094E-3</v>
      </c>
      <c r="R70" s="180">
        <v>1.1961367013372956E-2</v>
      </c>
      <c r="S70" s="246">
        <v>1.1723625557206538E-2</v>
      </c>
      <c r="T70" s="180">
        <v>2.610698365527489E-2</v>
      </c>
      <c r="U70" s="246">
        <v>1.7830609212481426E-3</v>
      </c>
      <c r="V70" s="180">
        <v>4.0490341753343243E-3</v>
      </c>
      <c r="W70" s="246">
        <v>1.1745913818722139E-2</v>
      </c>
      <c r="X70" s="180">
        <v>0.67728826151560173</v>
      </c>
      <c r="Y70" s="247">
        <v>1</v>
      </c>
    </row>
    <row r="71" spans="2:25" customFormat="1" ht="15" hidden="1" customHeight="1" outlineLevel="1" x14ac:dyDescent="0.25">
      <c r="B71" s="58" t="s">
        <v>91</v>
      </c>
      <c r="C71" s="246">
        <v>0.25774694982076068</v>
      </c>
      <c r="D71" s="180">
        <v>6.3173119542142636E-2</v>
      </c>
      <c r="E71" s="246">
        <v>3.4899182730814389E-2</v>
      </c>
      <c r="F71" s="180">
        <v>4.3670635074922824E-2</v>
      </c>
      <c r="G71" s="246">
        <v>1.6804174215973685E-2</v>
      </c>
      <c r="H71" s="180">
        <v>0.43356480221463617</v>
      </c>
      <c r="I71" s="246">
        <v>2.5567850449847978E-2</v>
      </c>
      <c r="J71" s="180">
        <v>1.9059246183873904E-2</v>
      </c>
      <c r="K71" s="246">
        <v>1.7861725207816547E-2</v>
      </c>
      <c r="L71" s="180">
        <v>4.5023678255662952E-3</v>
      </c>
      <c r="M71" s="246">
        <v>6.4930520455057971E-3</v>
      </c>
      <c r="N71" s="180">
        <v>6.2986492896523298E-3</v>
      </c>
      <c r="O71" s="246">
        <v>5.6765604709212354E-4</v>
      </c>
      <c r="P71" s="180">
        <v>1.053662936725791E-2</v>
      </c>
      <c r="Q71" s="246">
        <v>6.5708131478471841E-3</v>
      </c>
      <c r="R71" s="180">
        <v>1.218516473689531E-2</v>
      </c>
      <c r="S71" s="246">
        <v>1.3561536248337856E-2</v>
      </c>
      <c r="T71" s="180">
        <v>2.3724912324357111E-2</v>
      </c>
      <c r="U71" s="246">
        <v>3.8647267863669236E-3</v>
      </c>
      <c r="V71" s="180">
        <v>2.8616085661630338E-3</v>
      </c>
      <c r="W71" s="246">
        <v>1.4346923381985862E-2</v>
      </c>
      <c r="X71" s="180">
        <v>0.74225305017923937</v>
      </c>
      <c r="Y71" s="247">
        <v>1</v>
      </c>
    </row>
    <row r="72" spans="2:25" customFormat="1" ht="15" hidden="1" customHeight="1" outlineLevel="1" x14ac:dyDescent="0.25">
      <c r="B72" s="58" t="s">
        <v>92</v>
      </c>
      <c r="C72" s="246">
        <v>0.20057133819662731</v>
      </c>
      <c r="D72" s="180">
        <v>5.2547298499495881E-2</v>
      </c>
      <c r="E72" s="246">
        <v>3.6425281220963564E-2</v>
      </c>
      <c r="F72" s="180">
        <v>5.6105806298558804E-2</v>
      </c>
      <c r="G72" s="246">
        <v>1.2988553466579681E-2</v>
      </c>
      <c r="H72" s="180">
        <v>0.48553861969436374</v>
      </c>
      <c r="I72" s="246">
        <v>3.0494434889192019E-2</v>
      </c>
      <c r="J72" s="180">
        <v>1.7753000019769486E-2</v>
      </c>
      <c r="K72" s="246">
        <v>1.8375738884605499E-2</v>
      </c>
      <c r="L72" s="180">
        <v>3.4794298479726392E-3</v>
      </c>
      <c r="M72" s="246">
        <v>4.6062906510092325E-3</v>
      </c>
      <c r="N72" s="180">
        <v>9.8550896546270479E-3</v>
      </c>
      <c r="O72" s="246">
        <v>4.349287309965799E-4</v>
      </c>
      <c r="P72" s="180">
        <v>7.0181681592629934E-3</v>
      </c>
      <c r="Q72" s="246">
        <v>5.7133819662732541E-3</v>
      </c>
      <c r="R72" s="180">
        <v>1.4263685427910563E-2</v>
      </c>
      <c r="S72" s="246">
        <v>1.6171440997963742E-2</v>
      </c>
      <c r="T72" s="180">
        <v>2.2606409267935869E-2</v>
      </c>
      <c r="U72" s="246">
        <v>3.8847043473103611E-3</v>
      </c>
      <c r="V72" s="180">
        <v>2.7084198248423382E-3</v>
      </c>
      <c r="W72" s="246">
        <v>1.6833718838344898E-2</v>
      </c>
      <c r="X72" s="180">
        <v>0.79942866180337269</v>
      </c>
      <c r="Y72" s="247">
        <v>1</v>
      </c>
    </row>
    <row r="73" spans="2:25" customFormat="1" ht="15" hidden="1" customHeight="1" outlineLevel="1" x14ac:dyDescent="0.25">
      <c r="B73" s="58" t="s">
        <v>93</v>
      </c>
      <c r="C73" s="246">
        <v>0.2219204520583378</v>
      </c>
      <c r="D73" s="180">
        <v>5.2617441652241387E-2</v>
      </c>
      <c r="E73" s="246">
        <v>3.7605205037903662E-2</v>
      </c>
      <c r="F73" s="180">
        <v>5.9024254362402752E-2</v>
      </c>
      <c r="G73" s="246">
        <v>1.5877753238225989E-2</v>
      </c>
      <c r="H73" s="180">
        <v>0.46429495214787403</v>
      </c>
      <c r="I73" s="246">
        <v>4.7295011838675662E-2</v>
      </c>
      <c r="J73" s="180">
        <v>1.5808113969637279E-2</v>
      </c>
      <c r="K73" s="246">
        <v>1.5091824349867685E-2</v>
      </c>
      <c r="L73" s="180">
        <v>1.2535068345967885E-3</v>
      </c>
      <c r="M73" s="246">
        <v>5.1732028094470645E-4</v>
      </c>
      <c r="N73" s="180">
        <v>9.6301159991245347E-3</v>
      </c>
      <c r="O73" s="246">
        <v>3.6908812352016555E-3</v>
      </c>
      <c r="P73" s="180">
        <v>7.0534630613422475E-3</v>
      </c>
      <c r="Q73" s="246">
        <v>5.0637696730933763E-3</v>
      </c>
      <c r="R73" s="180">
        <v>1.6603991324936826E-2</v>
      </c>
      <c r="S73" s="246">
        <v>1.1798881792315804E-2</v>
      </c>
      <c r="T73" s="180">
        <v>1.302254322608886E-2</v>
      </c>
      <c r="U73" s="246">
        <v>3.919695974850276E-3</v>
      </c>
      <c r="V73" s="180">
        <v>2.6562406733122426E-3</v>
      </c>
      <c r="W73" s="246">
        <v>1.0346405618894128E-2</v>
      </c>
      <c r="X73" s="180">
        <v>0.77807954794166223</v>
      </c>
      <c r="Y73" s="247">
        <v>1</v>
      </c>
    </row>
    <row r="74" spans="2:25" customFormat="1" ht="15" hidden="1" customHeight="1" outlineLevel="1" x14ac:dyDescent="0.25">
      <c r="B74" s="58" t="s">
        <v>94</v>
      </c>
      <c r="C74" s="246">
        <v>0.19989811842520194</v>
      </c>
      <c r="D74" s="180">
        <v>4.7520477387950483E-2</v>
      </c>
      <c r="E74" s="246">
        <v>3.3847323182909769E-2</v>
      </c>
      <c r="F74" s="180">
        <v>6.6748603171266158E-2</v>
      </c>
      <c r="G74" s="246">
        <v>2.0877636994331827E-2</v>
      </c>
      <c r="H74" s="180">
        <v>0.40285268409434555</v>
      </c>
      <c r="I74" s="246">
        <v>2.8494497586376979E-2</v>
      </c>
      <c r="J74" s="180">
        <v>1.7853533107468889E-2</v>
      </c>
      <c r="K74" s="246">
        <v>0.11591050593096311</v>
      </c>
      <c r="L74" s="180">
        <v>3.9628698260735971E-2</v>
      </c>
      <c r="M74" s="246">
        <v>2.0392486638150607E-2</v>
      </c>
      <c r="N74" s="180">
        <v>2.9359682388233485E-2</v>
      </c>
      <c r="O74" s="246">
        <v>2.6529638643843039E-2</v>
      </c>
      <c r="P74" s="180">
        <v>8.3526719655866687E-3</v>
      </c>
      <c r="Q74" s="246">
        <v>6.3635555052436671E-3</v>
      </c>
      <c r="R74" s="180">
        <v>1.1109943156549933E-2</v>
      </c>
      <c r="S74" s="246">
        <v>1.1465720084416162E-2</v>
      </c>
      <c r="T74" s="180">
        <v>1.518520614847218E-2</v>
      </c>
      <c r="U74" s="246">
        <v>2.5470393699514042E-3</v>
      </c>
      <c r="V74" s="180">
        <v>2.4904384950635949E-3</v>
      </c>
      <c r="W74" s="246">
        <v>8.4820453939016601E-3</v>
      </c>
      <c r="X74" s="180">
        <v>0.800101881574798</v>
      </c>
      <c r="Y74" s="247">
        <v>1</v>
      </c>
    </row>
    <row r="75" spans="2:25" customFormat="1" ht="15" hidden="1" customHeight="1" outlineLevel="1" x14ac:dyDescent="0.25">
      <c r="B75" s="58" t="s">
        <v>95</v>
      </c>
      <c r="C75" s="246">
        <v>5.5510738732118751E-2</v>
      </c>
      <c r="D75" s="180">
        <v>4.2307968786191801E-2</v>
      </c>
      <c r="E75" s="246">
        <v>3.1453422895983262E-2</v>
      </c>
      <c r="F75" s="180">
        <v>6.0015495083905079E-2</v>
      </c>
      <c r="G75" s="246">
        <v>1.2739514860104951E-2</v>
      </c>
      <c r="H75" s="180">
        <v>0.39503678085638294</v>
      </c>
      <c r="I75" s="246">
        <v>2.3410356147315119E-2</v>
      </c>
      <c r="J75" s="180">
        <v>1.6110094967292595E-2</v>
      </c>
      <c r="K75" s="246">
        <v>0.31443039592335525</v>
      </c>
      <c r="L75" s="180">
        <v>9.602958442823939E-2</v>
      </c>
      <c r="M75" s="246">
        <v>6.8497855448438907E-2</v>
      </c>
      <c r="N75" s="180">
        <v>6.6109695609459992E-2</v>
      </c>
      <c r="O75" s="246">
        <v>8.3793260437216951E-2</v>
      </c>
      <c r="P75" s="180">
        <v>5.3673692702134968E-3</v>
      </c>
      <c r="Q75" s="246">
        <v>5.0558701607814633E-3</v>
      </c>
      <c r="R75" s="180">
        <v>6.5814170813332162E-3</v>
      </c>
      <c r="S75" s="246">
        <v>1.1253903722813716E-2</v>
      </c>
      <c r="T75" s="180">
        <v>1.1828979001765161E-2</v>
      </c>
      <c r="U75" s="246">
        <v>1.645354270333304E-3</v>
      </c>
      <c r="V75" s="180">
        <v>1.2779450643365469E-3</v>
      </c>
      <c r="W75" s="246">
        <v>5.9743931757733565E-3</v>
      </c>
      <c r="X75" s="180">
        <v>0.94448926126788124</v>
      </c>
      <c r="Y75" s="247">
        <v>1</v>
      </c>
    </row>
    <row r="76" spans="2:25" customFormat="1" ht="15" hidden="1" customHeight="1" outlineLevel="1" x14ac:dyDescent="0.25">
      <c r="B76" s="58" t="s">
        <v>96</v>
      </c>
      <c r="C76" s="246">
        <v>5.8661067451950724E-2</v>
      </c>
      <c r="D76" s="180">
        <v>5.0166408196692748E-2</v>
      </c>
      <c r="E76" s="246">
        <v>3.1216783704194184E-2</v>
      </c>
      <c r="F76" s="180">
        <v>5.8086044363902488E-2</v>
      </c>
      <c r="G76" s="246">
        <v>2.2260363484291414E-2</v>
      </c>
      <c r="H76" s="180">
        <v>0.38232065378382618</v>
      </c>
      <c r="I76" s="246">
        <v>2.6912823014863474E-2</v>
      </c>
      <c r="J76" s="180">
        <v>2.4133544755963687E-2</v>
      </c>
      <c r="K76" s="246">
        <v>0.29042150934848143</v>
      </c>
      <c r="L76" s="180">
        <v>9.954869400059245E-2</v>
      </c>
      <c r="M76" s="246">
        <v>6.5317395319660562E-2</v>
      </c>
      <c r="N76" s="180">
        <v>5.7763682935754242E-2</v>
      </c>
      <c r="O76" s="246">
        <v>6.7791737092474172E-2</v>
      </c>
      <c r="P76" s="180">
        <v>5.3668821551168342E-3</v>
      </c>
      <c r="Q76" s="246">
        <v>7.4840126156580531E-3</v>
      </c>
      <c r="R76" s="180">
        <v>5.7850807646064577E-3</v>
      </c>
      <c r="S76" s="246">
        <v>1.4244890135740299E-2</v>
      </c>
      <c r="T76" s="180">
        <v>1.4262315077802366E-2</v>
      </c>
      <c r="U76" s="246">
        <v>1.2371708864068027E-3</v>
      </c>
      <c r="V76" s="180">
        <v>1.1413337050654308E-3</v>
      </c>
      <c r="W76" s="246">
        <v>6.2991165554374534E-3</v>
      </c>
      <c r="X76" s="180">
        <v>0.94133893254804923</v>
      </c>
      <c r="Y76" s="247">
        <v>1</v>
      </c>
    </row>
    <row r="77" spans="2:25" customFormat="1" ht="15" hidden="1" customHeight="1" outlineLevel="1" x14ac:dyDescent="0.25">
      <c r="B77" s="58" t="s">
        <v>97</v>
      </c>
      <c r="C77" s="246">
        <v>5.8528253215742322E-2</v>
      </c>
      <c r="D77" s="180">
        <v>3.8562763621152435E-2</v>
      </c>
      <c r="E77" s="246">
        <v>2.8889392407710809E-2</v>
      </c>
      <c r="F77" s="180">
        <v>6.0611078188726603E-2</v>
      </c>
      <c r="G77" s="246">
        <v>1.2880398786906961E-2</v>
      </c>
      <c r="H77" s="180">
        <v>0.38831177885453338</v>
      </c>
      <c r="I77" s="246">
        <v>2.8619235193641721E-2</v>
      </c>
      <c r="J77" s="180">
        <v>2.953428382194025E-2</v>
      </c>
      <c r="K77" s="246">
        <v>0.29024471014745357</v>
      </c>
      <c r="L77" s="180">
        <v>9.0772823927214419E-2</v>
      </c>
      <c r="M77" s="246">
        <v>5.9966186774497159E-2</v>
      </c>
      <c r="N77" s="180">
        <v>6.3295220831735624E-2</v>
      </c>
      <c r="O77" s="246">
        <v>7.6210478614006344E-2</v>
      </c>
      <c r="P77" s="180">
        <v>6.5273468818628647E-3</v>
      </c>
      <c r="Q77" s="246">
        <v>7.6776937288667337E-3</v>
      </c>
      <c r="R77" s="180">
        <v>1.1773625684107784E-2</v>
      </c>
      <c r="S77" s="246">
        <v>1.0902150800013943E-2</v>
      </c>
      <c r="T77" s="180">
        <v>1.9155017952382614E-2</v>
      </c>
      <c r="U77" s="246">
        <v>1.3072123261407605E-3</v>
      </c>
      <c r="V77" s="180">
        <v>1.9869627357339561E-3</v>
      </c>
      <c r="W77" s="246">
        <v>4.4880956530832785E-3</v>
      </c>
      <c r="X77" s="180">
        <v>0.94147174678425771</v>
      </c>
      <c r="Y77" s="247">
        <v>1</v>
      </c>
    </row>
    <row r="78" spans="2:25" customFormat="1" collapsed="1" x14ac:dyDescent="0.25">
      <c r="B78" s="190">
        <v>2009</v>
      </c>
      <c r="C78" s="192">
        <v>0.16498906318400175</v>
      </c>
      <c r="D78" s="192">
        <v>4.9329259101933434E-2</v>
      </c>
      <c r="E78" s="192">
        <v>3.3307346525784993E-2</v>
      </c>
      <c r="F78" s="192">
        <v>5.6604603631470046E-2</v>
      </c>
      <c r="G78" s="192">
        <v>1.5723340744742E-2</v>
      </c>
      <c r="H78" s="192">
        <v>0.41789671289722136</v>
      </c>
      <c r="I78" s="192">
        <v>2.5884158456542294E-2</v>
      </c>
      <c r="J78" s="192">
        <v>2.1618331445022756E-2</v>
      </c>
      <c r="K78" s="192">
        <v>0.14622014552131435</v>
      </c>
      <c r="L78" s="192">
        <v>4.440931457571428E-2</v>
      </c>
      <c r="M78" s="192">
        <v>3.3094596066207946E-2</v>
      </c>
      <c r="N78" s="192">
        <v>3.2334463915719085E-2</v>
      </c>
      <c r="O78" s="192">
        <v>3.6381770963673038E-2</v>
      </c>
      <c r="P78" s="192">
        <v>7.1311069298233597E-3</v>
      </c>
      <c r="Q78" s="192">
        <v>6.3226551834305615E-3</v>
      </c>
      <c r="R78" s="192">
        <v>1.0980087278171586E-2</v>
      </c>
      <c r="S78" s="192">
        <v>1.303547307408548E-2</v>
      </c>
      <c r="T78" s="192">
        <v>1.6549101003100388E-2</v>
      </c>
      <c r="U78" s="192">
        <v>2.5407453189489984E-3</v>
      </c>
      <c r="V78" s="192">
        <v>2.2890507074493673E-3</v>
      </c>
      <c r="W78" s="192">
        <v>9.5788189969573077E-3</v>
      </c>
      <c r="X78" s="192">
        <v>0.83501093681599825</v>
      </c>
      <c r="Y78" s="192">
        <v>1</v>
      </c>
    </row>
    <row r="79" spans="2:25" customFormat="1" ht="15" hidden="1" customHeight="1" outlineLevel="1" x14ac:dyDescent="0.25">
      <c r="B79" s="58" t="s">
        <v>86</v>
      </c>
      <c r="C79" s="246">
        <v>6.4337506014231577E-2</v>
      </c>
      <c r="D79" s="180">
        <v>4.4019954587275999E-2</v>
      </c>
      <c r="E79" s="246">
        <v>3.5401666258683705E-2</v>
      </c>
      <c r="F79" s="180">
        <v>5.9585207944694393E-2</v>
      </c>
      <c r="G79" s="246">
        <v>1.0897365555546176E-2</v>
      </c>
      <c r="H79" s="180">
        <v>0.40682372603803529</v>
      </c>
      <c r="I79" s="246">
        <v>2.0418843748153524E-2</v>
      </c>
      <c r="J79" s="180">
        <v>2.2908946644269811E-2</v>
      </c>
      <c r="K79" s="246">
        <v>0.28031805788856157</v>
      </c>
      <c r="L79" s="180">
        <v>9.5755007639129225E-2</v>
      </c>
      <c r="M79" s="246">
        <v>5.6571761389055363E-2</v>
      </c>
      <c r="N79" s="180">
        <v>5.3431699431918896E-2</v>
      </c>
      <c r="O79" s="246">
        <v>7.4559589428458084E-2</v>
      </c>
      <c r="P79" s="180">
        <v>5.0477340063645338E-3</v>
      </c>
      <c r="Q79" s="246">
        <v>7.4027804742168839E-3</v>
      </c>
      <c r="R79" s="180">
        <v>9.2091602022470014E-3</v>
      </c>
      <c r="S79" s="246">
        <v>1.1378504081236442E-2</v>
      </c>
      <c r="T79" s="180">
        <v>1.4788678894900776E-2</v>
      </c>
      <c r="U79" s="246">
        <v>1.502502764436266E-3</v>
      </c>
      <c r="V79" s="180">
        <v>2.2199900395884157E-3</v>
      </c>
      <c r="W79" s="246">
        <v>3.7393748575576735E-3</v>
      </c>
      <c r="X79" s="180">
        <v>0.9356624939857684</v>
      </c>
      <c r="Y79" s="247">
        <v>1</v>
      </c>
    </row>
    <row r="80" spans="2:25" customFormat="1" ht="15" hidden="1" customHeight="1" outlineLevel="1" x14ac:dyDescent="0.25">
      <c r="B80" s="58" t="s">
        <v>87</v>
      </c>
      <c r="C80" s="246">
        <v>6.5177889754160945E-2</v>
      </c>
      <c r="D80" s="180">
        <v>3.4570163383722707E-2</v>
      </c>
      <c r="E80" s="246">
        <v>2.8943350129790806E-2</v>
      </c>
      <c r="F80" s="180">
        <v>7.3133302794319746E-2</v>
      </c>
      <c r="G80" s="246">
        <v>8.909757214841961E-3</v>
      </c>
      <c r="H80" s="180">
        <v>0.38795999389219726</v>
      </c>
      <c r="I80" s="246">
        <v>2.6446785768819668E-2</v>
      </c>
      <c r="J80" s="180">
        <v>1.2772942433959383E-2</v>
      </c>
      <c r="K80" s="246">
        <v>0.30752023209650331</v>
      </c>
      <c r="L80" s="180">
        <v>0.10183234081539166</v>
      </c>
      <c r="M80" s="246">
        <v>7.5080164910673389E-2</v>
      </c>
      <c r="N80" s="180">
        <v>6.3055428309665595E-2</v>
      </c>
      <c r="O80" s="246">
        <v>6.7552298060772634E-2</v>
      </c>
      <c r="P80" s="180">
        <v>8.1081081081081086E-3</v>
      </c>
      <c r="Q80" s="246">
        <v>8.8334096808673074E-3</v>
      </c>
      <c r="R80" s="180">
        <v>8.2455336692624833E-3</v>
      </c>
      <c r="S80" s="246">
        <v>1.3261566651397159E-2</v>
      </c>
      <c r="T80" s="180">
        <v>1.0726828523438692E-2</v>
      </c>
      <c r="U80" s="246">
        <v>1.0383264620552756E-3</v>
      </c>
      <c r="V80" s="180">
        <v>1.717819514429684E-3</v>
      </c>
      <c r="W80" s="246">
        <v>2.6339899221255155E-3</v>
      </c>
      <c r="X80" s="180">
        <v>0.93482211024583906</v>
      </c>
      <c r="Y80" s="247">
        <v>1</v>
      </c>
    </row>
    <row r="81" spans="2:25" customFormat="1" ht="15" hidden="1" customHeight="1" outlineLevel="1" x14ac:dyDescent="0.25">
      <c r="B81" s="58" t="s">
        <v>88</v>
      </c>
      <c r="C81" s="246">
        <v>9.8932569643322046E-2</v>
      </c>
      <c r="D81" s="180">
        <v>5.6426788367000012E-2</v>
      </c>
      <c r="E81" s="246">
        <v>2.2443603840911527E-2</v>
      </c>
      <c r="F81" s="180">
        <v>5.4634975573150377E-2</v>
      </c>
      <c r="G81" s="246">
        <v>1.1149057383953321E-2</v>
      </c>
      <c r="H81" s="180">
        <v>0.48638528569459544</v>
      </c>
      <c r="I81" s="246">
        <v>3.1548156883164619E-2</v>
      </c>
      <c r="J81" s="180">
        <v>1.2626920072897682E-2</v>
      </c>
      <c r="K81" s="246">
        <v>0.14924881694411687</v>
      </c>
      <c r="L81" s="180">
        <v>4.5086297992250793E-2</v>
      </c>
      <c r="M81" s="246">
        <v>4.1847251787984131E-2</v>
      </c>
      <c r="N81" s="180">
        <v>3.1793191111383373E-2</v>
      </c>
      <c r="O81" s="246">
        <v>3.0522076052498584E-2</v>
      </c>
      <c r="P81" s="180">
        <v>9.8473130465411892E-3</v>
      </c>
      <c r="Q81" s="246">
        <v>6.3402606551602675E-3</v>
      </c>
      <c r="R81" s="180">
        <v>2.1509410845827526E-2</v>
      </c>
      <c r="S81" s="246">
        <v>1.5751106482686801E-2</v>
      </c>
      <c r="T81" s="180">
        <v>1.7144738655680964E-2</v>
      </c>
      <c r="U81" s="246">
        <v>1.5467785656308865E-3</v>
      </c>
      <c r="V81" s="180">
        <v>1.5850651637900669E-3</v>
      </c>
      <c r="W81" s="246">
        <v>2.8791521815703632E-3</v>
      </c>
      <c r="X81" s="180">
        <v>0.90106743035667791</v>
      </c>
      <c r="Y81" s="247">
        <v>1</v>
      </c>
    </row>
    <row r="82" spans="2:25" customFormat="1" ht="15" hidden="1" customHeight="1" outlineLevel="1" x14ac:dyDescent="0.25">
      <c r="B82" s="58" t="s">
        <v>89</v>
      </c>
      <c r="C82" s="246">
        <v>0.17003396285141481</v>
      </c>
      <c r="D82" s="180">
        <v>5.1575931232091692E-2</v>
      </c>
      <c r="E82" s="246">
        <v>2.4579583840640077E-2</v>
      </c>
      <c r="F82" s="180">
        <v>6.0940889991486398E-2</v>
      </c>
      <c r="G82" s="246">
        <v>7.1862098007085514E-3</v>
      </c>
      <c r="H82" s="180">
        <v>0.502897369938757</v>
      </c>
      <c r="I82" s="246">
        <v>3.1454543790107745E-2</v>
      </c>
      <c r="J82" s="180">
        <v>2.0304475589772695E-2</v>
      </c>
      <c r="K82" s="246">
        <v>3.5619799152301873E-2</v>
      </c>
      <c r="L82" s="180">
        <v>7.0855113194247367E-3</v>
      </c>
      <c r="M82" s="246">
        <v>1.5672345450717249E-2</v>
      </c>
      <c r="N82" s="180">
        <v>1.2660545419592262E-2</v>
      </c>
      <c r="O82" s="246">
        <v>2.0139696256762818E-4</v>
      </c>
      <c r="P82" s="180">
        <v>9.1910250189953958E-3</v>
      </c>
      <c r="Q82" s="246">
        <v>5.5658796927780876E-3</v>
      </c>
      <c r="R82" s="180">
        <v>2.0743887144465702E-2</v>
      </c>
      <c r="S82" s="246">
        <v>1.990168166463744E-2</v>
      </c>
      <c r="T82" s="180">
        <v>3.0896124939352052E-2</v>
      </c>
      <c r="U82" s="246">
        <v>1.3273890714684585E-3</v>
      </c>
      <c r="V82" s="180">
        <v>3.2589690306398015E-3</v>
      </c>
      <c r="W82" s="246">
        <v>4.5222772503821966E-3</v>
      </c>
      <c r="X82" s="180">
        <v>0.82996603714858519</v>
      </c>
      <c r="Y82" s="247">
        <v>1</v>
      </c>
    </row>
    <row r="83" spans="2:25" customFormat="1" ht="15" hidden="1" customHeight="1" outlineLevel="1" x14ac:dyDescent="0.25">
      <c r="B83" s="58" t="s">
        <v>90</v>
      </c>
      <c r="C83" s="246">
        <v>0.24995700478106833</v>
      </c>
      <c r="D83" s="180">
        <v>5.2234031575688782E-2</v>
      </c>
      <c r="E83" s="246">
        <v>2.1710865751728408E-2</v>
      </c>
      <c r="F83" s="180">
        <v>4.8787534826127334E-2</v>
      </c>
      <c r="G83" s="246">
        <v>1.5815361331819901E-2</v>
      </c>
      <c r="H83" s="180">
        <v>0.4208096859629209</v>
      </c>
      <c r="I83" s="246">
        <v>2.4208028067278918E-2</v>
      </c>
      <c r="J83" s="180">
        <v>5.6567949643999589E-2</v>
      </c>
      <c r="K83" s="246">
        <v>1.5966704502459326E-2</v>
      </c>
      <c r="L83" s="180">
        <v>2.2219929143879199E-3</v>
      </c>
      <c r="M83" s="246">
        <v>7.0718536098785811E-3</v>
      </c>
      <c r="N83" s="180">
        <v>6.2394661713617442E-3</v>
      </c>
      <c r="O83" s="246">
        <v>4.3339180683108039E-4</v>
      </c>
      <c r="P83" s="180">
        <v>5.1319093316823166E-3</v>
      </c>
      <c r="Q83" s="246">
        <v>5.0287208062463453E-3</v>
      </c>
      <c r="R83" s="180">
        <v>2.0424448801293297E-2</v>
      </c>
      <c r="S83" s="246">
        <v>1.643449248443573E-2</v>
      </c>
      <c r="T83" s="180">
        <v>3.7168506862036939E-2</v>
      </c>
      <c r="U83" s="246">
        <v>1.0731606645341038E-3</v>
      </c>
      <c r="V83" s="180">
        <v>4.4302273587177102E-3</v>
      </c>
      <c r="W83" s="246">
        <v>4.2513672479620266E-3</v>
      </c>
      <c r="X83" s="180">
        <v>0.7500429952189317</v>
      </c>
      <c r="Y83" s="247">
        <v>1</v>
      </c>
    </row>
    <row r="84" spans="2:25" customFormat="1" ht="15" hidden="1" customHeight="1" outlineLevel="1" x14ac:dyDescent="0.25">
      <c r="B84" s="58" t="s">
        <v>91</v>
      </c>
      <c r="C84" s="246">
        <v>0.20384505367116812</v>
      </c>
      <c r="D84" s="180">
        <v>5.7532782319377321E-2</v>
      </c>
      <c r="E84" s="246">
        <v>2.5917227466389654E-2</v>
      </c>
      <c r="F84" s="180">
        <v>4.3636993210183217E-2</v>
      </c>
      <c r="G84" s="246">
        <v>9.7180193607635905E-3</v>
      </c>
      <c r="H84" s="180">
        <v>0.47828312482122154</v>
      </c>
      <c r="I84" s="246">
        <v>2.7942128479592911E-2</v>
      </c>
      <c r="J84" s="180">
        <v>2.5548379326438133E-2</v>
      </c>
      <c r="K84" s="246">
        <v>3.1517697183204615E-2</v>
      </c>
      <c r="L84" s="180">
        <v>4.471342757779685E-3</v>
      </c>
      <c r="M84" s="246">
        <v>1.4814145702542794E-2</v>
      </c>
      <c r="N84" s="180">
        <v>1.1622480165003087E-2</v>
      </c>
      <c r="O84" s="246">
        <v>6.0972855787904789E-4</v>
      </c>
      <c r="P84" s="180">
        <v>9.1233458290050137E-3</v>
      </c>
      <c r="Q84" s="246">
        <v>6.6317390060671756E-3</v>
      </c>
      <c r="R84" s="180">
        <v>1.604865784442136E-2</v>
      </c>
      <c r="S84" s="246">
        <v>1.8766090059166251E-2</v>
      </c>
      <c r="T84" s="180">
        <v>3.3030727308311879E-2</v>
      </c>
      <c r="U84" s="246">
        <v>1.2646221941195069E-3</v>
      </c>
      <c r="V84" s="180">
        <v>3.402435903226292E-3</v>
      </c>
      <c r="W84" s="246">
        <v>7.7909760173433904E-3</v>
      </c>
      <c r="X84" s="180">
        <v>0.79615494632883188</v>
      </c>
      <c r="Y84" s="247">
        <v>1</v>
      </c>
    </row>
    <row r="85" spans="2:25" customFormat="1" ht="15" hidden="1" customHeight="1" outlineLevel="1" x14ac:dyDescent="0.25">
      <c r="B85" s="58" t="s">
        <v>92</v>
      </c>
      <c r="C85" s="246">
        <v>0.20734905964801958</v>
      </c>
      <c r="D85" s="180">
        <v>4.9594982583009956E-2</v>
      </c>
      <c r="E85" s="246">
        <v>2.37880505382305E-2</v>
      </c>
      <c r="F85" s="180">
        <v>5.0339651991163255E-2</v>
      </c>
      <c r="G85" s="246">
        <v>7.4632422906030999E-3</v>
      </c>
      <c r="H85" s="180">
        <v>0.49650419083394698</v>
      </c>
      <c r="I85" s="246">
        <v>3.635641532695124E-2</v>
      </c>
      <c r="J85" s="180">
        <v>1.9932317824903401E-2</v>
      </c>
      <c r="K85" s="246">
        <v>2.1016225518993206E-2</v>
      </c>
      <c r="L85" s="180">
        <v>2.440860837835825E-3</v>
      </c>
      <c r="M85" s="246">
        <v>8.4313125212023936E-3</v>
      </c>
      <c r="N85" s="180">
        <v>9.7882656649484114E-3</v>
      </c>
      <c r="O85" s="246">
        <v>3.5578649500657791E-4</v>
      </c>
      <c r="P85" s="180">
        <v>7.0412629593162284E-3</v>
      </c>
      <c r="Q85" s="246">
        <v>6.3296899693030722E-3</v>
      </c>
      <c r="R85" s="180">
        <v>1.0119229846349879E-2</v>
      </c>
      <c r="S85" s="246">
        <v>1.7963080945564668E-2</v>
      </c>
      <c r="T85" s="180">
        <v>3.320398149910226E-2</v>
      </c>
      <c r="U85" s="246">
        <v>1.8451253113131831E-3</v>
      </c>
      <c r="V85" s="180">
        <v>3.8640068178621371E-3</v>
      </c>
      <c r="W85" s="246">
        <v>7.289486095367329E-3</v>
      </c>
      <c r="X85" s="180">
        <v>0.79265094035198036</v>
      </c>
      <c r="Y85" s="247">
        <v>1</v>
      </c>
    </row>
    <row r="86" spans="2:25" customFormat="1" ht="15" hidden="1" customHeight="1" outlineLevel="1" x14ac:dyDescent="0.25">
      <c r="B86" s="58" t="s">
        <v>93</v>
      </c>
      <c r="C86" s="246">
        <v>0.18984079514469171</v>
      </c>
      <c r="D86" s="180">
        <v>4.6767525727856453E-2</v>
      </c>
      <c r="E86" s="246">
        <v>3.1269240918286569E-2</v>
      </c>
      <c r="F86" s="180">
        <v>6.3259741402058228E-2</v>
      </c>
      <c r="G86" s="246">
        <v>1.5208021813703931E-2</v>
      </c>
      <c r="H86" s="180">
        <v>0.50759081713431264</v>
      </c>
      <c r="I86" s="246">
        <v>3.5816694520186473E-2</v>
      </c>
      <c r="J86" s="180">
        <v>1.8005101592048552E-2</v>
      </c>
      <c r="K86" s="246">
        <v>2.0643856099920838E-2</v>
      </c>
      <c r="L86" s="180">
        <v>1.9526783358254905E-3</v>
      </c>
      <c r="M86" s="246">
        <v>4.7849415076084085E-3</v>
      </c>
      <c r="N86" s="180">
        <v>1.3756706834374176E-2</v>
      </c>
      <c r="O86" s="246">
        <v>1.4952942211276276E-4</v>
      </c>
      <c r="P86" s="180">
        <v>8.1009763391679136E-3</v>
      </c>
      <c r="Q86" s="246">
        <v>6.4473568475679477E-3</v>
      </c>
      <c r="R86" s="180">
        <v>1.585891459231243E-2</v>
      </c>
      <c r="S86" s="246">
        <v>1.027355088398276E-2</v>
      </c>
      <c r="T86" s="180">
        <v>1.8075468378925149E-2</v>
      </c>
      <c r="U86" s="246">
        <v>1.3545606473744393E-3</v>
      </c>
      <c r="V86" s="180">
        <v>3.1225261676488696E-3</v>
      </c>
      <c r="W86" s="246">
        <v>8.3648517899551408E-3</v>
      </c>
      <c r="X86" s="180">
        <v>0.81015920485530835</v>
      </c>
      <c r="Y86" s="247">
        <v>1</v>
      </c>
    </row>
    <row r="87" spans="2:25" customFormat="1" ht="15" hidden="1" customHeight="1" outlineLevel="1" x14ac:dyDescent="0.25">
      <c r="B87" s="58" t="s">
        <v>94</v>
      </c>
      <c r="C87" s="246">
        <v>0.12551530346115664</v>
      </c>
      <c r="D87" s="180">
        <v>5.520687856505864E-2</v>
      </c>
      <c r="E87" s="246">
        <v>2.3523077181942083E-2</v>
      </c>
      <c r="F87" s="180">
        <v>7.6651915666907849E-2</v>
      </c>
      <c r="G87" s="246">
        <v>2.0738335212262961E-2</v>
      </c>
      <c r="H87" s="180">
        <v>0.48547895879254932</v>
      </c>
      <c r="I87" s="246">
        <v>2.1184230452120947E-2</v>
      </c>
      <c r="J87" s="180">
        <v>1.6683212464875235E-2</v>
      </c>
      <c r="K87" s="246">
        <v>0.10152109168615706</v>
      </c>
      <c r="L87" s="180">
        <v>3.5865120896501824E-2</v>
      </c>
      <c r="M87" s="246">
        <v>1.8323770422843298E-2</v>
      </c>
      <c r="N87" s="180">
        <v>2.5727314028032508E-2</v>
      </c>
      <c r="O87" s="246">
        <v>2.1604886338779425E-2</v>
      </c>
      <c r="P87" s="180">
        <v>1.0507984048728778E-2</v>
      </c>
      <c r="Q87" s="246">
        <v>6.9744746007975632E-3</v>
      </c>
      <c r="R87" s="180">
        <v>1.463882485571503E-2</v>
      </c>
      <c r="S87" s="246">
        <v>1.276269960121822E-2</v>
      </c>
      <c r="T87" s="180">
        <v>1.844996718884084E-2</v>
      </c>
      <c r="U87" s="246">
        <v>1.8004071948982854E-3</v>
      </c>
      <c r="V87" s="180">
        <v>1.5648398983695378E-3</v>
      </c>
      <c r="W87" s="246">
        <v>6.7977991284010027E-3</v>
      </c>
      <c r="X87" s="180">
        <v>0.87448469653884331</v>
      </c>
      <c r="Y87" s="247">
        <v>1</v>
      </c>
    </row>
    <row r="88" spans="2:25" customFormat="1" ht="15" hidden="1" customHeight="1" outlineLevel="1" x14ac:dyDescent="0.25">
      <c r="B88" s="58" t="s">
        <v>95</v>
      </c>
      <c r="C88" s="246">
        <v>8.7040645218229587E-2</v>
      </c>
      <c r="D88" s="180">
        <v>3.8133320660696947E-2</v>
      </c>
      <c r="E88" s="246">
        <v>2.2233687940854997E-2</v>
      </c>
      <c r="F88" s="180">
        <v>6.1738368895919188E-2</v>
      </c>
      <c r="G88" s="246">
        <v>1.1106660601904969E-2</v>
      </c>
      <c r="H88" s="180">
        <v>0.39958180299934148</v>
      </c>
      <c r="I88" s="246">
        <v>2.4928886143151006E-2</v>
      </c>
      <c r="J88" s="180">
        <v>1.8058506846618104E-2</v>
      </c>
      <c r="K88" s="246">
        <v>0.28205894133700837</v>
      </c>
      <c r="L88" s="180">
        <v>9.5825497796997949E-2</v>
      </c>
      <c r="M88" s="246">
        <v>6.2247537322045632E-2</v>
      </c>
      <c r="N88" s="180">
        <v>6.1317456330321318E-2</v>
      </c>
      <c r="O88" s="246">
        <v>6.2668449887643501E-2</v>
      </c>
      <c r="P88" s="180">
        <v>7.2709251250857102E-3</v>
      </c>
      <c r="Q88" s="246">
        <v>6.4019443444965681E-3</v>
      </c>
      <c r="R88" s="180">
        <v>8.1806393797649677E-3</v>
      </c>
      <c r="S88" s="246">
        <v>1.0916571056151094E-2</v>
      </c>
      <c r="T88" s="180">
        <v>1.3808647716549332E-2</v>
      </c>
      <c r="U88" s="246">
        <v>2.763087325779537E-3</v>
      </c>
      <c r="V88" s="180">
        <v>1.7379615611782836E-3</v>
      </c>
      <c r="W88" s="246">
        <v>4.0394028472698386E-3</v>
      </c>
      <c r="X88" s="180">
        <v>0.91295935478177037</v>
      </c>
      <c r="Y88" s="247">
        <v>1</v>
      </c>
    </row>
    <row r="89" spans="2:25" customFormat="1" ht="15" hidden="1" customHeight="1" outlineLevel="1" x14ac:dyDescent="0.25">
      <c r="B89" s="58" t="s">
        <v>96</v>
      </c>
      <c r="C89" s="246">
        <v>5.3966075964149124E-2</v>
      </c>
      <c r="D89" s="180">
        <v>4.2025516013195922E-2</v>
      </c>
      <c r="E89" s="246">
        <v>1.9874171605406825E-2</v>
      </c>
      <c r="F89" s="180">
        <v>5.5695851458266429E-2</v>
      </c>
      <c r="G89" s="246">
        <v>1.7640790587685751E-2</v>
      </c>
      <c r="H89" s="180">
        <v>0.44261816483227745</v>
      </c>
      <c r="I89" s="246">
        <v>2.1406884068548741E-2</v>
      </c>
      <c r="J89" s="180">
        <v>2.3260736285872771E-2</v>
      </c>
      <c r="K89" s="246">
        <v>0.28350801389659303</v>
      </c>
      <c r="L89" s="180">
        <v>8.9415525647388555E-2</v>
      </c>
      <c r="M89" s="246">
        <v>5.6235950135754532E-2</v>
      </c>
      <c r="N89" s="180">
        <v>6.5074592006539575E-2</v>
      </c>
      <c r="O89" s="246">
        <v>7.2781946106910342E-2</v>
      </c>
      <c r="P89" s="180">
        <v>4.5470469739876803E-3</v>
      </c>
      <c r="Q89" s="246">
        <v>5.1382360669138469E-3</v>
      </c>
      <c r="R89" s="180">
        <v>7.4154088692961204E-3</v>
      </c>
      <c r="S89" s="246">
        <v>6.8388170379236855E-3</v>
      </c>
      <c r="T89" s="180">
        <v>1.051732694946428E-2</v>
      </c>
      <c r="U89" s="246">
        <v>1.627594663241176E-3</v>
      </c>
      <c r="V89" s="180">
        <v>1.547309724695647E-3</v>
      </c>
      <c r="W89" s="246">
        <v>2.3720550024815346E-3</v>
      </c>
      <c r="X89" s="180">
        <v>0.94603392403585085</v>
      </c>
      <c r="Y89" s="247">
        <v>1</v>
      </c>
    </row>
    <row r="90" spans="2:25" customFormat="1" ht="15" hidden="1" customHeight="1" outlineLevel="1" x14ac:dyDescent="0.25">
      <c r="B90" s="58" t="s">
        <v>97</v>
      </c>
      <c r="C90" s="246">
        <v>5.2743035928954136E-2</v>
      </c>
      <c r="D90" s="180">
        <v>3.7067407590220446E-2</v>
      </c>
      <c r="E90" s="246">
        <v>3.0037656537350032E-2</v>
      </c>
      <c r="F90" s="180">
        <v>6.5138644523879657E-2</v>
      </c>
      <c r="G90" s="246">
        <v>1.7745543711039813E-2</v>
      </c>
      <c r="H90" s="180">
        <v>0.41737455118661881</v>
      </c>
      <c r="I90" s="246">
        <v>2.0412550056126553E-2</v>
      </c>
      <c r="J90" s="180">
        <v>3.7561002794385755E-2</v>
      </c>
      <c r="K90" s="246">
        <v>0.26120739755909211</v>
      </c>
      <c r="L90" s="180">
        <v>7.5655406857788848E-2</v>
      </c>
      <c r="M90" s="246">
        <v>5.5545382894537809E-2</v>
      </c>
      <c r="N90" s="180">
        <v>6.545709304269598E-2</v>
      </c>
      <c r="O90" s="246">
        <v>6.4549514764069449E-2</v>
      </c>
      <c r="P90" s="180">
        <v>5.3817799679959236E-3</v>
      </c>
      <c r="Q90" s="246">
        <v>5.7081896997826587E-3</v>
      </c>
      <c r="R90" s="180">
        <v>1.3151923827114298E-2</v>
      </c>
      <c r="S90" s="246">
        <v>8.5981100080408258E-3</v>
      </c>
      <c r="T90" s="180">
        <v>1.7857000692625528E-2</v>
      </c>
      <c r="U90" s="246">
        <v>1.7912729183418386E-3</v>
      </c>
      <c r="V90" s="180">
        <v>2.1972947798326553E-3</v>
      </c>
      <c r="W90" s="246">
        <v>6.0266382185989861E-3</v>
      </c>
      <c r="X90" s="180">
        <v>0.94725696407104587</v>
      </c>
      <c r="Y90" s="247">
        <v>1</v>
      </c>
    </row>
    <row r="91" spans="2:25" customFormat="1" collapsed="1" x14ac:dyDescent="0.25">
      <c r="B91" s="190">
        <v>2008</v>
      </c>
      <c r="C91" s="192">
        <v>0.13030254333946076</v>
      </c>
      <c r="D91" s="192">
        <v>4.6959084727029005E-2</v>
      </c>
      <c r="E91" s="192">
        <v>2.5605197730369698E-2</v>
      </c>
      <c r="F91" s="192">
        <v>5.9192381609357587E-2</v>
      </c>
      <c r="G91" s="192">
        <v>1.2847346066361733E-2</v>
      </c>
      <c r="H91" s="192">
        <v>0.45042598029032765</v>
      </c>
      <c r="I91" s="192">
        <v>2.6667372169984493E-2</v>
      </c>
      <c r="J91" s="192">
        <v>2.4088365597045247E-2</v>
      </c>
      <c r="K91" s="192">
        <v>0.15255398733490896</v>
      </c>
      <c r="L91" s="192">
        <v>4.7628006391337463E-2</v>
      </c>
      <c r="M91" s="192">
        <v>3.5471792278919431E-2</v>
      </c>
      <c r="N91" s="192">
        <v>3.5634449988306935E-2</v>
      </c>
      <c r="O91" s="192">
        <v>3.3819738676345128E-2</v>
      </c>
      <c r="P91" s="192">
        <v>7.3810018408410642E-3</v>
      </c>
      <c r="Q91" s="192">
        <v>6.3841517825063924E-3</v>
      </c>
      <c r="R91" s="192">
        <v>1.3708974655446552E-2</v>
      </c>
      <c r="S91" s="192">
        <v>1.3508428804916574E-2</v>
      </c>
      <c r="T91" s="192">
        <v>2.125720691236473E-2</v>
      </c>
      <c r="U91" s="192">
        <v>1.5880357089197829E-3</v>
      </c>
      <c r="V91" s="192">
        <v>2.5469976261119844E-3</v>
      </c>
      <c r="W91" s="192">
        <v>4.9829438040477599E-3</v>
      </c>
      <c r="X91" s="192">
        <v>0.86969745666053921</v>
      </c>
      <c r="Y91" s="192">
        <v>1</v>
      </c>
    </row>
    <row r="92" spans="2:25" customFormat="1" ht="15" hidden="1" customHeight="1" outlineLevel="1" x14ac:dyDescent="0.25">
      <c r="B92" s="58" t="s">
        <v>86</v>
      </c>
      <c r="C92" s="246">
        <v>7.1099326313842165E-2</v>
      </c>
      <c r="D92" s="180">
        <v>3.5256756131777332E-2</v>
      </c>
      <c r="E92" s="246">
        <v>2.9460280265774585E-2</v>
      </c>
      <c r="F92" s="180">
        <v>5.5351719672560779E-2</v>
      </c>
      <c r="G92" s="246">
        <v>9.8894661384062773E-3</v>
      </c>
      <c r="H92" s="180">
        <v>0.40068910231704874</v>
      </c>
      <c r="I92" s="246">
        <v>1.7389427598008232E-2</v>
      </c>
      <c r="J92" s="180">
        <v>1.6634035796321705E-2</v>
      </c>
      <c r="K92" s="246">
        <v>0.31092851526970572</v>
      </c>
      <c r="L92" s="180">
        <v>9.821635037846671E-2</v>
      </c>
      <c r="M92" s="246">
        <v>5.8550572710314955E-2</v>
      </c>
      <c r="N92" s="180">
        <v>6.9711871984213858E-2</v>
      </c>
      <c r="O92" s="246">
        <v>8.4449720196710196E-2</v>
      </c>
      <c r="P92" s="180">
        <v>5.3494072486780647E-3</v>
      </c>
      <c r="Q92" s="246">
        <v>6.0893828911464994E-3</v>
      </c>
      <c r="R92" s="180">
        <v>9.7121803073982153E-3</v>
      </c>
      <c r="S92" s="246">
        <v>9.4886459987358757E-3</v>
      </c>
      <c r="T92" s="180">
        <v>1.2911033345152388E-2</v>
      </c>
      <c r="U92" s="246">
        <v>1.5570320810273329E-3</v>
      </c>
      <c r="V92" s="180">
        <v>1.8191067877349038E-3</v>
      </c>
      <c r="W92" s="246">
        <v>6.3745818366812094E-3</v>
      </c>
      <c r="X92" s="180">
        <v>0.92890067368615781</v>
      </c>
      <c r="Y92" s="247">
        <v>1</v>
      </c>
    </row>
    <row r="93" spans="2:25" customFormat="1" ht="15" hidden="1" customHeight="1" outlineLevel="1" x14ac:dyDescent="0.25">
      <c r="B93" s="58" t="s">
        <v>87</v>
      </c>
      <c r="C93" s="246">
        <v>7.8364837166932363E-2</v>
      </c>
      <c r="D93" s="180">
        <v>3.6301525848326119E-2</v>
      </c>
      <c r="E93" s="246">
        <v>2.1635162833067639E-2</v>
      </c>
      <c r="F93" s="180">
        <v>7.0189023001594172E-2</v>
      </c>
      <c r="G93" s="246">
        <v>7.393911789265923E-3</v>
      </c>
      <c r="H93" s="180">
        <v>0.43274880437258029</v>
      </c>
      <c r="I93" s="246">
        <v>1.6731192590905639E-2</v>
      </c>
      <c r="J93" s="180">
        <v>1.2745767858498444E-2</v>
      </c>
      <c r="K93" s="246">
        <v>0.26537614818188721</v>
      </c>
      <c r="L93" s="180">
        <v>8.8180368936460946E-2</v>
      </c>
      <c r="M93" s="246">
        <v>5.7663402414028696E-2</v>
      </c>
      <c r="N93" s="180">
        <v>5.9325893873832837E-2</v>
      </c>
      <c r="O93" s="246">
        <v>6.0206482957564714E-2</v>
      </c>
      <c r="P93" s="180">
        <v>7.4925984969255299E-3</v>
      </c>
      <c r="Q93" s="246">
        <v>8.4870568587261819E-3</v>
      </c>
      <c r="R93" s="180">
        <v>1.1462840658923557E-2</v>
      </c>
      <c r="S93" s="246">
        <v>7.598876489789721E-3</v>
      </c>
      <c r="T93" s="180">
        <v>1.621498519699385E-2</v>
      </c>
      <c r="U93" s="246">
        <v>8.6540651332270551E-4</v>
      </c>
      <c r="V93" s="180">
        <v>1.282927199574888E-3</v>
      </c>
      <c r="W93" s="246">
        <v>5.1089349426857965E-3</v>
      </c>
      <c r="X93" s="180">
        <v>0.92163516283306768</v>
      </c>
      <c r="Y93" s="247">
        <v>1</v>
      </c>
    </row>
    <row r="94" spans="2:25" customFormat="1" ht="15" hidden="1" customHeight="1" outlineLevel="1" x14ac:dyDescent="0.25">
      <c r="B94" s="58" t="s">
        <v>88</v>
      </c>
      <c r="C94" s="246">
        <v>0.11090217080619198</v>
      </c>
      <c r="D94" s="180">
        <v>5.6075399034194333E-2</v>
      </c>
      <c r="E94" s="246">
        <v>2.6770267627457763E-2</v>
      </c>
      <c r="F94" s="180">
        <v>5.2961352729679723E-2</v>
      </c>
      <c r="G94" s="246">
        <v>1.2471228920012636E-2</v>
      </c>
      <c r="H94" s="180">
        <v>0.49992478149022912</v>
      </c>
      <c r="I94" s="246">
        <v>1.9323635160140209E-2</v>
      </c>
      <c r="J94" s="180">
        <v>1.6397635130052803E-2</v>
      </c>
      <c r="K94" s="246">
        <v>0.14507393979510477</v>
      </c>
      <c r="L94" s="180">
        <v>5.2427301310306443E-2</v>
      </c>
      <c r="M94" s="246">
        <v>3.4359815263340004E-2</v>
      </c>
      <c r="N94" s="180">
        <v>2.9244956598919861E-2</v>
      </c>
      <c r="O94" s="246">
        <v>2.9041866622538475E-2</v>
      </c>
      <c r="P94" s="180">
        <v>8.3567764355452594E-3</v>
      </c>
      <c r="Q94" s="246">
        <v>6.1453522482812573E-3</v>
      </c>
      <c r="R94" s="180">
        <v>1.1027033532411655E-2</v>
      </c>
      <c r="S94" s="246">
        <v>6.769665879379598E-3</v>
      </c>
      <c r="T94" s="180">
        <v>1.7947136431333024E-2</v>
      </c>
      <c r="U94" s="246">
        <v>1.1508431994945317E-3</v>
      </c>
      <c r="V94" s="180">
        <v>1.8202879364554029E-3</v>
      </c>
      <c r="W94" s="246">
        <v>6.8824936440359244E-3</v>
      </c>
      <c r="X94" s="180">
        <v>0.88909782919380798</v>
      </c>
      <c r="Y94" s="247">
        <v>1</v>
      </c>
    </row>
    <row r="95" spans="2:25" customFormat="1" ht="15" hidden="1" customHeight="1" outlineLevel="1" x14ac:dyDescent="0.25">
      <c r="B95" s="58" t="s">
        <v>89</v>
      </c>
      <c r="C95" s="246">
        <v>0.20405916815254177</v>
      </c>
      <c r="D95" s="180">
        <v>4.5340417015392452E-2</v>
      </c>
      <c r="E95" s="246">
        <v>2.9866089298060478E-2</v>
      </c>
      <c r="F95" s="180">
        <v>6.5554383028274085E-2</v>
      </c>
      <c r="G95" s="246">
        <v>1.0088788617590334E-2</v>
      </c>
      <c r="H95" s="180">
        <v>0.49234925948837377</v>
      </c>
      <c r="I95" s="246">
        <v>3.0375532185873876E-2</v>
      </c>
      <c r="J95" s="180">
        <v>1.5938284633019176E-2</v>
      </c>
      <c r="K95" s="246">
        <v>2.1060005094428878E-2</v>
      </c>
      <c r="L95" s="180">
        <v>2.8929078272260833E-3</v>
      </c>
      <c r="M95" s="246">
        <v>6.7956042356537242E-3</v>
      </c>
      <c r="N95" s="180">
        <v>1.0907536115861868E-2</v>
      </c>
      <c r="O95" s="246">
        <v>4.6395691568720208E-4</v>
      </c>
      <c r="P95" s="180">
        <v>8.8060842036315999E-3</v>
      </c>
      <c r="Q95" s="246">
        <v>6.0587314872093444E-3</v>
      </c>
      <c r="R95" s="180">
        <v>1.2008296641315818E-2</v>
      </c>
      <c r="S95" s="246">
        <v>1.5255995051126233E-2</v>
      </c>
      <c r="T95" s="180">
        <v>2.3488956005967759E-2</v>
      </c>
      <c r="U95" s="246">
        <v>1.1644408864306247E-3</v>
      </c>
      <c r="V95" s="180">
        <v>3.8299188530257267E-3</v>
      </c>
      <c r="W95" s="246">
        <v>1.4755649357738074E-2</v>
      </c>
      <c r="X95" s="180">
        <v>0.79594083184745823</v>
      </c>
      <c r="Y95" s="247">
        <v>1</v>
      </c>
    </row>
    <row r="96" spans="2:25" customFormat="1" ht="15" hidden="1" customHeight="1" outlineLevel="1" x14ac:dyDescent="0.25">
      <c r="B96" s="58" t="s">
        <v>90</v>
      </c>
      <c r="C96" s="246">
        <v>0.22986857653399428</v>
      </c>
      <c r="D96" s="180">
        <v>5.1913710119030461E-2</v>
      </c>
      <c r="E96" s="246">
        <v>3.1141020837536386E-2</v>
      </c>
      <c r="F96" s="180">
        <v>5.5379427616220424E-2</v>
      </c>
      <c r="G96" s="246">
        <v>1.6211776234256563E-2</v>
      </c>
      <c r="H96" s="180">
        <v>0.43890682191543939</v>
      </c>
      <c r="I96" s="246">
        <v>2.9202812923307491E-2</v>
      </c>
      <c r="J96" s="180">
        <v>5.1474190852235063E-2</v>
      </c>
      <c r="K96" s="246">
        <v>1.7494307865233306E-2</v>
      </c>
      <c r="L96" s="180">
        <v>1.9021817448194368E-3</v>
      </c>
      <c r="M96" s="246">
        <v>4.1502147159696804E-3</v>
      </c>
      <c r="N96" s="180">
        <v>1.0915929331066086E-2</v>
      </c>
      <c r="O96" s="246">
        <v>5.2598207337810181E-4</v>
      </c>
      <c r="P96" s="180">
        <v>5.0364584834423727E-3</v>
      </c>
      <c r="Q96" s="246">
        <v>4.7266334265210251E-3</v>
      </c>
      <c r="R96" s="180">
        <v>1.4763524223996311E-2</v>
      </c>
      <c r="S96" s="246">
        <v>1.4785139925641986E-2</v>
      </c>
      <c r="T96" s="180">
        <v>3.0535781191457476E-2</v>
      </c>
      <c r="U96" s="246">
        <v>1.0087327434648529E-3</v>
      </c>
      <c r="V96" s="180">
        <v>2.3561114793786207E-3</v>
      </c>
      <c r="W96" s="246">
        <v>5.1949736288439919E-3</v>
      </c>
      <c r="X96" s="180">
        <v>0.77013142346600572</v>
      </c>
      <c r="Y96" s="247">
        <v>1</v>
      </c>
    </row>
    <row r="97" spans="2:25" customFormat="1" ht="15" hidden="1" customHeight="1" outlineLevel="1" x14ac:dyDescent="0.25">
      <c r="B97" s="58" t="s">
        <v>91</v>
      </c>
      <c r="C97" s="246">
        <v>0.21758556196748566</v>
      </c>
      <c r="D97" s="180">
        <v>6.4804897933085026E-2</v>
      </c>
      <c r="E97" s="246">
        <v>2.9165401154147418E-2</v>
      </c>
      <c r="F97" s="180">
        <v>5.1305209648800296E-2</v>
      </c>
      <c r="G97" s="246">
        <v>1.3036111066707164E-2</v>
      </c>
      <c r="H97" s="180">
        <v>0.45319468644596128</v>
      </c>
      <c r="I97" s="246">
        <v>3.2538325047556625E-2</v>
      </c>
      <c r="J97" s="180">
        <v>2.731109228383714E-2</v>
      </c>
      <c r="K97" s="246">
        <v>2.3146890036286907E-2</v>
      </c>
      <c r="L97" s="180">
        <v>2.7335070415780809E-3</v>
      </c>
      <c r="M97" s="246">
        <v>7.8328564349313418E-3</v>
      </c>
      <c r="N97" s="180">
        <v>1.2284796265805585E-2</v>
      </c>
      <c r="O97" s="246">
        <v>2.9573029397189762E-4</v>
      </c>
      <c r="P97" s="180">
        <v>7.6730022219735601E-3</v>
      </c>
      <c r="Q97" s="246">
        <v>6.5700081525648605E-3</v>
      </c>
      <c r="R97" s="180">
        <v>1.3387790335214285E-2</v>
      </c>
      <c r="S97" s="246">
        <v>1.3403775756510063E-2</v>
      </c>
      <c r="T97" s="180">
        <v>3.3137778346148311E-2</v>
      </c>
      <c r="U97" s="246">
        <v>1.6944546573524945E-3</v>
      </c>
      <c r="V97" s="180">
        <v>2.1420464536342854E-3</v>
      </c>
      <c r="W97" s="246">
        <v>9.9029684927346255E-3</v>
      </c>
      <c r="X97" s="180">
        <v>0.78241443803251431</v>
      </c>
      <c r="Y97" s="247">
        <v>1</v>
      </c>
    </row>
    <row r="98" spans="2:25" customFormat="1" ht="15" hidden="1" customHeight="1" outlineLevel="1" x14ac:dyDescent="0.25">
      <c r="B98" s="58" t="s">
        <v>92</v>
      </c>
      <c r="C98" s="246">
        <v>0.19326533538880722</v>
      </c>
      <c r="D98" s="180">
        <v>4.3191840246656871E-2</v>
      </c>
      <c r="E98" s="246">
        <v>2.9066432438246154E-2</v>
      </c>
      <c r="F98" s="180">
        <v>6.0221202452228159E-2</v>
      </c>
      <c r="G98" s="246">
        <v>1.4752805363352812E-2</v>
      </c>
      <c r="H98" s="180">
        <v>0.51763883411608647</v>
      </c>
      <c r="I98" s="246">
        <v>4.0565733338113502E-2</v>
      </c>
      <c r="J98" s="180">
        <v>1.8705409959488044E-2</v>
      </c>
      <c r="K98" s="246">
        <v>1.4600437385724016E-2</v>
      </c>
      <c r="L98" s="180">
        <v>2.419961997633815E-3</v>
      </c>
      <c r="M98" s="246">
        <v>2.7067723084644893E-3</v>
      </c>
      <c r="N98" s="180">
        <v>8.9359337468181976E-3</v>
      </c>
      <c r="O98" s="246">
        <v>5.3776933280751441E-4</v>
      </c>
      <c r="P98" s="180">
        <v>5.2701394615136416E-3</v>
      </c>
      <c r="Q98" s="246">
        <v>6.4532319936901729E-3</v>
      </c>
      <c r="R98" s="180">
        <v>1.439429247481447E-2</v>
      </c>
      <c r="S98" s="246">
        <v>8.8731939913239879E-3</v>
      </c>
      <c r="T98" s="180">
        <v>2.3643924999103717E-2</v>
      </c>
      <c r="U98" s="246">
        <v>1.1472412433226975E-3</v>
      </c>
      <c r="V98" s="180">
        <v>1.8104900871186319E-3</v>
      </c>
      <c r="W98" s="246">
        <v>6.3994550604094215E-3</v>
      </c>
      <c r="X98" s="180">
        <v>0.80673466461119281</v>
      </c>
      <c r="Y98" s="247">
        <v>1</v>
      </c>
    </row>
    <row r="99" spans="2:25" customFormat="1" ht="15" hidden="1" customHeight="1" outlineLevel="1" x14ac:dyDescent="0.25">
      <c r="B99" s="58" t="s">
        <v>93</v>
      </c>
      <c r="C99" s="246">
        <v>0.12725369672963849</v>
      </c>
      <c r="D99" s="180">
        <v>4.958389344388462E-2</v>
      </c>
      <c r="E99" s="246">
        <v>3.3986311069152703E-2</v>
      </c>
      <c r="F99" s="180">
        <v>6.8290730726211127E-2</v>
      </c>
      <c r="G99" s="246">
        <v>1.4643256611014767E-2</v>
      </c>
      <c r="H99" s="180">
        <v>0.56893207868569851</v>
      </c>
      <c r="I99" s="246">
        <v>3.9240233553272927E-2</v>
      </c>
      <c r="J99" s="180">
        <v>1.7290740987778472E-2</v>
      </c>
      <c r="K99" s="246">
        <v>2.2893556761859807E-2</v>
      </c>
      <c r="L99" s="180">
        <v>1.6315892089357729E-3</v>
      </c>
      <c r="M99" s="246">
        <v>3.5915485731290598E-4</v>
      </c>
      <c r="N99" s="180">
        <v>2.0738627617982369E-2</v>
      </c>
      <c r="O99" s="246">
        <v>1.6418507762875701E-4</v>
      </c>
      <c r="P99" s="180">
        <v>6.6597572113164562E-3</v>
      </c>
      <c r="Q99" s="246">
        <v>5.6951698802475094E-3</v>
      </c>
      <c r="R99" s="180">
        <v>1.2159957311879816E-2</v>
      </c>
      <c r="S99" s="246">
        <v>6.8034191542416193E-3</v>
      </c>
      <c r="T99" s="180">
        <v>1.6777662620188608E-2</v>
      </c>
      <c r="U99" s="246">
        <v>1.9291746621378949E-3</v>
      </c>
      <c r="V99" s="180">
        <v>2.2164985479882198E-3</v>
      </c>
      <c r="W99" s="246">
        <v>5.6438620434885222E-3</v>
      </c>
      <c r="X99" s="180">
        <v>0.87274630327036151</v>
      </c>
      <c r="Y99" s="247">
        <v>1</v>
      </c>
    </row>
    <row r="100" spans="2:25" customFormat="1" ht="15" hidden="1" customHeight="1" outlineLevel="1" x14ac:dyDescent="0.25">
      <c r="B100" s="58" t="s">
        <v>94</v>
      </c>
      <c r="C100" s="246">
        <v>0.17403824205924184</v>
      </c>
      <c r="D100" s="180">
        <v>4.7697224026829139E-2</v>
      </c>
      <c r="E100" s="246">
        <v>3.1605007637876846E-2</v>
      </c>
      <c r="F100" s="180">
        <v>7.2314013309219882E-2</v>
      </c>
      <c r="G100" s="246">
        <v>2.8418169367724264E-2</v>
      </c>
      <c r="H100" s="180">
        <v>0.40518497708636947</v>
      </c>
      <c r="I100" s="246">
        <v>1.8848875388478219E-2</v>
      </c>
      <c r="J100" s="180">
        <v>3.1824486857584322E-2</v>
      </c>
      <c r="K100" s="246">
        <v>0.12792126841430654</v>
      </c>
      <c r="L100" s="180">
        <v>4.5177602584587293E-2</v>
      </c>
      <c r="M100" s="246">
        <v>2.3510614015065052E-2</v>
      </c>
      <c r="N100" s="180">
        <v>3.4809404245606024E-2</v>
      </c>
      <c r="O100" s="246">
        <v>2.4423647569048162E-2</v>
      </c>
      <c r="P100" s="180">
        <v>7.6115393394553402E-3</v>
      </c>
      <c r="Q100" s="246">
        <v>6.1190806454444894E-3</v>
      </c>
      <c r="R100" s="180">
        <v>1.4055449230066897E-2</v>
      </c>
      <c r="S100" s="246">
        <v>9.6922023422822325E-3</v>
      </c>
      <c r="T100" s="180">
        <v>1.2132811265429389E-2</v>
      </c>
      <c r="U100" s="246">
        <v>2.2562463785928749E-3</v>
      </c>
      <c r="V100" s="180">
        <v>2.124558846768388E-3</v>
      </c>
      <c r="W100" s="246">
        <v>8.1558478043298865E-3</v>
      </c>
      <c r="X100" s="180">
        <v>0.82596175794075821</v>
      </c>
      <c r="Y100" s="247">
        <v>1</v>
      </c>
    </row>
    <row r="101" spans="2:25" customFormat="1" ht="15" hidden="1" customHeight="1" outlineLevel="1" x14ac:dyDescent="0.25">
      <c r="B101" s="58" t="s">
        <v>95</v>
      </c>
      <c r="C101" s="246">
        <v>8.7363189837889446E-2</v>
      </c>
      <c r="D101" s="180">
        <v>4.4032436577232187E-2</v>
      </c>
      <c r="E101" s="246">
        <v>2.7582664805156289E-2</v>
      </c>
      <c r="F101" s="180">
        <v>7.2577203249444805E-2</v>
      </c>
      <c r="G101" s="246">
        <v>2.0175203813684994E-2</v>
      </c>
      <c r="H101" s="180">
        <v>0.44731949739219756</v>
      </c>
      <c r="I101" s="246">
        <v>1.6153183978472065E-2</v>
      </c>
      <c r="J101" s="180">
        <v>2.7170335433560719E-2</v>
      </c>
      <c r="K101" s="246">
        <v>0.21360108218375423</v>
      </c>
      <c r="L101" s="180">
        <v>6.6703318166364045E-2</v>
      </c>
      <c r="M101" s="246">
        <v>4.0451681508112763E-2</v>
      </c>
      <c r="N101" s="180">
        <v>4.718639457750707E-2</v>
      </c>
      <c r="O101" s="246">
        <v>5.925968793177034E-2</v>
      </c>
      <c r="P101" s="180">
        <v>4.5500907848002375E-3</v>
      </c>
      <c r="Q101" s="246">
        <v>6.04749745006836E-3</v>
      </c>
      <c r="R101" s="180">
        <v>6.6334391886515385E-3</v>
      </c>
      <c r="S101" s="246">
        <v>5.4832572573586327E-3</v>
      </c>
      <c r="T101" s="180">
        <v>1.2615832001099545E-2</v>
      </c>
      <c r="U101" s="246">
        <v>2.9586440874138269E-3</v>
      </c>
      <c r="V101" s="180">
        <v>1.9314375827371437E-3</v>
      </c>
      <c r="W101" s="246">
        <v>3.8050043764784177E-3</v>
      </c>
      <c r="X101" s="180">
        <v>0.91263681016211051</v>
      </c>
      <c r="Y101" s="247">
        <v>1</v>
      </c>
    </row>
    <row r="102" spans="2:25" customFormat="1" ht="15" hidden="1" customHeight="1" outlineLevel="1" x14ac:dyDescent="0.25">
      <c r="B102" s="58" t="s">
        <v>96</v>
      </c>
      <c r="C102" s="246">
        <v>7.5487286436191542E-2</v>
      </c>
      <c r="D102" s="180">
        <v>4.3522900457207025E-2</v>
      </c>
      <c r="E102" s="246">
        <v>2.3975294778214487E-2</v>
      </c>
      <c r="F102" s="180">
        <v>5.5249859629421673E-2</v>
      </c>
      <c r="G102" s="246">
        <v>2.3614341862517044E-2</v>
      </c>
      <c r="H102" s="180">
        <v>0.43923959252426403</v>
      </c>
      <c r="I102" s="246">
        <v>1.4574476618272238E-2</v>
      </c>
      <c r="J102" s="180">
        <v>3.4980348119034249E-2</v>
      </c>
      <c r="K102" s="246">
        <v>0.24591321087671453</v>
      </c>
      <c r="L102" s="180">
        <v>8.0516563728242563E-2</v>
      </c>
      <c r="M102" s="246">
        <v>4.9129702414373949E-2</v>
      </c>
      <c r="N102" s="180">
        <v>5.9958289885297188E-2</v>
      </c>
      <c r="O102" s="246">
        <v>5.6308654848800835E-2</v>
      </c>
      <c r="P102" s="180">
        <v>4.7485361353974496E-3</v>
      </c>
      <c r="Q102" s="246">
        <v>6.6736183524504691E-3</v>
      </c>
      <c r="R102" s="180">
        <v>6.6575760006416943E-3</v>
      </c>
      <c r="S102" s="246">
        <v>7.6762653404989171E-3</v>
      </c>
      <c r="T102" s="180">
        <v>9.0719499478623573E-3</v>
      </c>
      <c r="U102" s="246">
        <v>1.7566375230608808E-3</v>
      </c>
      <c r="V102" s="180">
        <v>1.7325739953477179E-3</v>
      </c>
      <c r="W102" s="246">
        <v>5.1255314029036653E-3</v>
      </c>
      <c r="X102" s="180">
        <v>0.92451271356380849</v>
      </c>
      <c r="Y102" s="247">
        <v>1</v>
      </c>
    </row>
    <row r="103" spans="2:25" customFormat="1" ht="15" hidden="1" customHeight="1" outlineLevel="1" x14ac:dyDescent="0.25">
      <c r="B103" s="58" t="s">
        <v>97</v>
      </c>
      <c r="C103" s="246">
        <v>7.9064385486403835E-2</v>
      </c>
      <c r="D103" s="180">
        <v>4.2226630300024798E-2</v>
      </c>
      <c r="E103" s="246">
        <v>2.9514835936854285E-2</v>
      </c>
      <c r="F103" s="180">
        <v>6.7757665922803537E-2</v>
      </c>
      <c r="G103" s="246">
        <v>1.6059178444499545E-2</v>
      </c>
      <c r="H103" s="180">
        <v>0.40957930407471693</v>
      </c>
      <c r="I103" s="246">
        <v>1.3306884866517894E-2</v>
      </c>
      <c r="J103" s="180">
        <v>4.5805438465988925E-2</v>
      </c>
      <c r="K103" s="246">
        <v>0.24080502520869493</v>
      </c>
      <c r="L103" s="180">
        <v>8.4197041077775023E-2</v>
      </c>
      <c r="M103" s="246">
        <v>4.1259608232085299E-2</v>
      </c>
      <c r="N103" s="180">
        <v>6.3939168526324489E-2</v>
      </c>
      <c r="O103" s="246">
        <v>5.1409207372510125E-2</v>
      </c>
      <c r="P103" s="180">
        <v>4.1325729399123894E-3</v>
      </c>
      <c r="Q103" s="246">
        <v>6.7112984544177206E-3</v>
      </c>
      <c r="R103" s="180">
        <v>1.9472683692867178E-2</v>
      </c>
      <c r="S103" s="246">
        <v>9.3478799900818255E-3</v>
      </c>
      <c r="T103" s="180">
        <v>8.9015621125712874E-3</v>
      </c>
      <c r="U103" s="246">
        <v>1.5290519877675841E-3</v>
      </c>
      <c r="V103" s="180">
        <v>1.8018018018018018E-3</v>
      </c>
      <c r="W103" s="246">
        <v>3.9838003140755434E-3</v>
      </c>
      <c r="X103" s="180">
        <v>0.92093561451359618</v>
      </c>
      <c r="Y103" s="247">
        <v>1</v>
      </c>
    </row>
    <row r="104" spans="2:25" customFormat="1" collapsed="1" x14ac:dyDescent="0.25">
      <c r="B104" s="190">
        <v>2007</v>
      </c>
      <c r="C104" s="192">
        <v>0.13605511354083619</v>
      </c>
      <c r="D104" s="192">
        <v>4.665153511983209E-2</v>
      </c>
      <c r="E104" s="192">
        <v>2.8482153994674131E-2</v>
      </c>
      <c r="F104" s="192">
        <v>6.2037308211711495E-2</v>
      </c>
      <c r="G104" s="192">
        <v>1.5518648682362256E-2</v>
      </c>
      <c r="H104" s="192">
        <v>0.45604190733419026</v>
      </c>
      <c r="I104" s="192">
        <v>2.34898282379612E-2</v>
      </c>
      <c r="J104" s="192">
        <v>2.6701214320192207E-2</v>
      </c>
      <c r="K104" s="192">
        <v>0.14234907773493219</v>
      </c>
      <c r="L104" s="192">
        <v>4.5606834686494957E-2</v>
      </c>
      <c r="M104" s="192">
        <v>2.8328940303607164E-2</v>
      </c>
      <c r="N104" s="192">
        <v>3.6415369095849401E-2</v>
      </c>
      <c r="O104" s="192">
        <v>3.1997933648980653E-2</v>
      </c>
      <c r="P104" s="192">
        <v>6.2668467266505049E-3</v>
      </c>
      <c r="Q104" s="192">
        <v>6.3190478514830546E-3</v>
      </c>
      <c r="R104" s="192">
        <v>1.2050324596085323E-2</v>
      </c>
      <c r="S104" s="192">
        <v>9.5867026786634335E-3</v>
      </c>
      <c r="T104" s="192">
        <v>1.8148365087887711E-2</v>
      </c>
      <c r="U104" s="192">
        <v>1.5829821621299145E-3</v>
      </c>
      <c r="V104" s="192">
        <v>2.0500805388783132E-3</v>
      </c>
      <c r="W104" s="192">
        <v>6.668863181529751E-3</v>
      </c>
      <c r="X104" s="192">
        <v>0.86394488645916379</v>
      </c>
      <c r="Y104" s="192">
        <v>1</v>
      </c>
    </row>
    <row r="105" spans="2:25" customFormat="1" ht="15" hidden="1" customHeight="1" outlineLevel="1" x14ac:dyDescent="0.25">
      <c r="B105" s="58" t="s">
        <v>86</v>
      </c>
      <c r="C105" s="246">
        <v>9.6772734809544625E-2</v>
      </c>
      <c r="D105" s="180">
        <v>3.8113685352949157E-2</v>
      </c>
      <c r="E105" s="246">
        <v>3.1692316968390588E-2</v>
      </c>
      <c r="F105" s="180">
        <v>5.9103721680408797E-2</v>
      </c>
      <c r="G105" s="246">
        <v>1.2646779517945163E-2</v>
      </c>
      <c r="H105" s="180">
        <v>0.46080101294825221</v>
      </c>
      <c r="I105" s="246">
        <v>1.243574863206765E-2</v>
      </c>
      <c r="J105" s="180">
        <v>1.7877330760766343E-2</v>
      </c>
      <c r="K105" s="246">
        <v>0.21739195972324807</v>
      </c>
      <c r="L105" s="180">
        <v>7.8081427774679302E-2</v>
      </c>
      <c r="M105" s="246">
        <v>4.5492229541309298E-2</v>
      </c>
      <c r="N105" s="180">
        <v>4.4633032363093711E-2</v>
      </c>
      <c r="O105" s="246">
        <v>4.9185270044165751E-2</v>
      </c>
      <c r="P105" s="180">
        <v>4.8160262884189261E-3</v>
      </c>
      <c r="Q105" s="246">
        <v>6.1575797772116794E-3</v>
      </c>
      <c r="R105" s="180">
        <v>6.6097888183777754E-3</v>
      </c>
      <c r="S105" s="246">
        <v>9.0215703712636236E-3</v>
      </c>
      <c r="T105" s="180">
        <v>7.8759741336428459E-3</v>
      </c>
      <c r="U105" s="246">
        <v>1.9369620596614461E-3</v>
      </c>
      <c r="V105" s="180">
        <v>2.977042854343468E-3</v>
      </c>
      <c r="W105" s="246">
        <v>1.3769765303507635E-2</v>
      </c>
      <c r="X105" s="180">
        <v>0.90322726519045538</v>
      </c>
      <c r="Y105" s="247">
        <v>1</v>
      </c>
    </row>
    <row r="106" spans="2:25" customFormat="1" ht="15" hidden="1" customHeight="1" outlineLevel="1" x14ac:dyDescent="0.25">
      <c r="B106" s="58" t="s">
        <v>87</v>
      </c>
      <c r="C106" s="246">
        <v>9.8770254982868205E-2</v>
      </c>
      <c r="D106" s="180">
        <v>3.9211856337134067E-2</v>
      </c>
      <c r="E106" s="246">
        <v>2.9071139650527791E-2</v>
      </c>
      <c r="F106" s="180">
        <v>8.8067973728544566E-2</v>
      </c>
      <c r="G106" s="246">
        <v>1.079180604048148E-2</v>
      </c>
      <c r="H106" s="180">
        <v>0.45008179310008056</v>
      </c>
      <c r="I106" s="246">
        <v>1.2378836340552287E-2</v>
      </c>
      <c r="J106" s="180">
        <v>2.1778938887125524E-2</v>
      </c>
      <c r="K106" s="246">
        <v>0.19618136093952193</v>
      </c>
      <c r="L106" s="180">
        <v>6.7029648981452097E-2</v>
      </c>
      <c r="M106" s="246">
        <v>4.1091876846448716E-2</v>
      </c>
      <c r="N106" s="180">
        <v>4.2117342578802161E-2</v>
      </c>
      <c r="O106" s="246">
        <v>4.5942492532818971E-2</v>
      </c>
      <c r="P106" s="180">
        <v>1.0018637432754678E-2</v>
      </c>
      <c r="Q106" s="246">
        <v>8.6676270234636327E-3</v>
      </c>
      <c r="R106" s="180">
        <v>1.1784717305141164E-2</v>
      </c>
      <c r="S106" s="246">
        <v>7.088735340316267E-3</v>
      </c>
      <c r="T106" s="180">
        <v>7.4793889526413885E-3</v>
      </c>
      <c r="U106" s="246">
        <v>1.082436050817524E-3</v>
      </c>
      <c r="V106" s="180">
        <v>2.63691188319457E-3</v>
      </c>
      <c r="W106" s="246">
        <v>4.907586004834338E-3</v>
      </c>
      <c r="X106" s="180">
        <v>0.90122974501713182</v>
      </c>
      <c r="Y106" s="247">
        <v>1</v>
      </c>
    </row>
    <row r="107" spans="2:25" customFormat="1" ht="15" hidden="1" customHeight="1" outlineLevel="1" x14ac:dyDescent="0.25">
      <c r="B107" s="58" t="s">
        <v>88</v>
      </c>
      <c r="C107" s="246">
        <v>0.12954886287027229</v>
      </c>
      <c r="D107" s="180">
        <v>4.4501465266981274E-2</v>
      </c>
      <c r="E107" s="246">
        <v>2.4207861535709863E-2</v>
      </c>
      <c r="F107" s="180">
        <v>6.1314200019261723E-2</v>
      </c>
      <c r="G107" s="246">
        <v>1.713605657443969E-2</v>
      </c>
      <c r="H107" s="180">
        <v>0.50367348623474539</v>
      </c>
      <c r="I107" s="246">
        <v>2.4833867616911795E-2</v>
      </c>
      <c r="J107" s="180">
        <v>2.3932694027489234E-2</v>
      </c>
      <c r="K107" s="246">
        <v>0.11751028438561975</v>
      </c>
      <c r="L107" s="180">
        <v>4.7026127154905548E-2</v>
      </c>
      <c r="M107" s="246">
        <v>2.3354842260225911E-2</v>
      </c>
      <c r="N107" s="180">
        <v>2.2233534664226846E-2</v>
      </c>
      <c r="O107" s="246">
        <v>2.4895780306261436E-2</v>
      </c>
      <c r="P107" s="180">
        <v>1.0126164302519159E-2</v>
      </c>
      <c r="Q107" s="246">
        <v>6.328852689074474E-3</v>
      </c>
      <c r="R107" s="180">
        <v>9.5414333475503221E-3</v>
      </c>
      <c r="S107" s="246">
        <v>6.7072080128778395E-3</v>
      </c>
      <c r="T107" s="180">
        <v>1.2045457672358048E-2</v>
      </c>
      <c r="U107" s="246">
        <v>1.3689583533976308E-3</v>
      </c>
      <c r="V107" s="180">
        <v>2.4489908231636009E-3</v>
      </c>
      <c r="W107" s="246">
        <v>4.7741562676279188E-3</v>
      </c>
      <c r="X107" s="180">
        <v>0.87045113712972777</v>
      </c>
      <c r="Y107" s="247">
        <v>1</v>
      </c>
    </row>
    <row r="108" spans="2:25" customFormat="1" ht="15" hidden="1" customHeight="1" outlineLevel="1" x14ac:dyDescent="0.25">
      <c r="B108" s="58" t="s">
        <v>89</v>
      </c>
      <c r="C108" s="246">
        <v>0.1790954614100628</v>
      </c>
      <c r="D108" s="180">
        <v>4.6983546617915907E-2</v>
      </c>
      <c r="E108" s="246">
        <v>2.5570304427311025E-2</v>
      </c>
      <c r="F108" s="180">
        <v>6.3619744058500918E-2</v>
      </c>
      <c r="G108" s="246">
        <v>1.5555202289166204E-2</v>
      </c>
      <c r="H108" s="180">
        <v>0.53577617041570624</v>
      </c>
      <c r="I108" s="246">
        <v>2.5856450202686589E-2</v>
      </c>
      <c r="J108" s="180">
        <v>2.2605516254669739E-2</v>
      </c>
      <c r="K108" s="246">
        <v>1.0674827120260711E-2</v>
      </c>
      <c r="L108" s="180">
        <v>2.432239090692314E-3</v>
      </c>
      <c r="M108" s="246">
        <v>2.9012002225578251E-3</v>
      </c>
      <c r="N108" s="180">
        <v>3.9424529051744692E-3</v>
      </c>
      <c r="O108" s="246">
        <v>1.398934901836102E-3</v>
      </c>
      <c r="P108" s="180">
        <v>6.6131468086797554E-3</v>
      </c>
      <c r="Q108" s="246">
        <v>6.1441856768142435E-3</v>
      </c>
      <c r="R108" s="180">
        <v>1.1183530720928384E-2</v>
      </c>
      <c r="S108" s="246">
        <v>1.3973452030840156E-2</v>
      </c>
      <c r="T108" s="180">
        <v>2.7644861298783879E-2</v>
      </c>
      <c r="U108" s="246">
        <v>1.7884110960972896E-3</v>
      </c>
      <c r="V108" s="180">
        <v>2.4481360782131786E-3</v>
      </c>
      <c r="W108" s="246">
        <v>4.4670534933630079E-3</v>
      </c>
      <c r="X108" s="180">
        <v>0.82090453858993717</v>
      </c>
      <c r="Y108" s="247">
        <v>1</v>
      </c>
    </row>
    <row r="109" spans="2:25" customFormat="1" ht="15" hidden="1" customHeight="1" outlineLevel="1" x14ac:dyDescent="0.25">
      <c r="B109" s="58" t="s">
        <v>90</v>
      </c>
      <c r="C109" s="246">
        <v>0.21728105969808026</v>
      </c>
      <c r="D109" s="180">
        <v>4.5087049597140147E-2</v>
      </c>
      <c r="E109" s="246">
        <v>2.2598948338332998E-2</v>
      </c>
      <c r="F109" s="180">
        <v>5.0421565299321756E-2</v>
      </c>
      <c r="G109" s="246">
        <v>1.8559957878109781E-2</v>
      </c>
      <c r="H109" s="180">
        <v>0.4702063834061922</v>
      </c>
      <c r="I109" s="246">
        <v>3.416861226384376E-2</v>
      </c>
      <c r="J109" s="180">
        <v>5.2444524500668548E-2</v>
      </c>
      <c r="K109" s="246">
        <v>8.3204589069092363E-3</v>
      </c>
      <c r="L109" s="180">
        <v>1.4133002639546081E-3</v>
      </c>
      <c r="M109" s="246">
        <v>3.3323403282459144E-3</v>
      </c>
      <c r="N109" s="180">
        <v>3.4639712351828629E-3</v>
      </c>
      <c r="O109" s="246">
        <v>1.1084707952585162E-4</v>
      </c>
      <c r="P109" s="180">
        <v>3.5263227174161544E-3</v>
      </c>
      <c r="Q109" s="246">
        <v>5.7709760778146494E-3</v>
      </c>
      <c r="R109" s="180">
        <v>1.2858261224998788E-2</v>
      </c>
      <c r="S109" s="246">
        <v>1.2511864101480502E-2</v>
      </c>
      <c r="T109" s="180">
        <v>3.6884365712227127E-2</v>
      </c>
      <c r="U109" s="246">
        <v>1.1846781624325392E-3</v>
      </c>
      <c r="V109" s="180">
        <v>2.2931489576910554E-3</v>
      </c>
      <c r="W109" s="246">
        <v>5.8818231573405013E-3</v>
      </c>
      <c r="X109" s="180">
        <v>0.78271894030191969</v>
      </c>
      <c r="Y109" s="247">
        <v>1</v>
      </c>
    </row>
    <row r="110" spans="2:25" customFormat="1" ht="15" hidden="1" customHeight="1" outlineLevel="1" x14ac:dyDescent="0.25">
      <c r="B110" s="58" t="s">
        <v>91</v>
      </c>
      <c r="C110" s="246">
        <v>0.18718768112536616</v>
      </c>
      <c r="D110" s="180">
        <v>6.1586540720898537E-2</v>
      </c>
      <c r="E110" s="246">
        <v>2.941867568964707E-2</v>
      </c>
      <c r="F110" s="180">
        <v>5.6440622209690303E-2</v>
      </c>
      <c r="G110" s="246">
        <v>1.8633394426429813E-2</v>
      </c>
      <c r="H110" s="180">
        <v>0.48970033052931683</v>
      </c>
      <c r="I110" s="246">
        <v>3.8794116264862073E-2</v>
      </c>
      <c r="J110" s="180">
        <v>3.0515218446982156E-2</v>
      </c>
      <c r="K110" s="246">
        <v>1.3041026364020866E-2</v>
      </c>
      <c r="L110" s="180">
        <v>2.3497344800037594E-3</v>
      </c>
      <c r="M110" s="246">
        <v>5.8821686482760779E-3</v>
      </c>
      <c r="N110" s="180">
        <v>3.6734182370725442E-3</v>
      </c>
      <c r="O110" s="246">
        <v>1.1357049986684838E-3</v>
      </c>
      <c r="P110" s="180">
        <v>6.0388176136096624E-3</v>
      </c>
      <c r="Q110" s="246">
        <v>6.3364506477434713E-3</v>
      </c>
      <c r="R110" s="180">
        <v>1.3440481225621505E-2</v>
      </c>
      <c r="S110" s="246">
        <v>1.2328273571753059E-2</v>
      </c>
      <c r="T110" s="180">
        <v>2.677914062377618E-2</v>
      </c>
      <c r="U110" s="246">
        <v>1.7936306530695364E-3</v>
      </c>
      <c r="V110" s="180">
        <v>2.2479126525369298E-3</v>
      </c>
      <c r="W110" s="246">
        <v>5.7176872346758152E-3</v>
      </c>
      <c r="X110" s="180">
        <v>0.81281231887463379</v>
      </c>
      <c r="Y110" s="247">
        <v>1</v>
      </c>
    </row>
    <row r="111" spans="2:25" customFormat="1" ht="15" hidden="1" customHeight="1" outlineLevel="1" x14ac:dyDescent="0.25">
      <c r="B111" s="58" t="s">
        <v>92</v>
      </c>
      <c r="C111" s="246">
        <v>0.15368297920631319</v>
      </c>
      <c r="D111" s="180">
        <v>3.8497127992038686E-2</v>
      </c>
      <c r="E111" s="246">
        <v>3.0230284407353737E-2</v>
      </c>
      <c r="F111" s="180">
        <v>6.1708888384517345E-2</v>
      </c>
      <c r="G111" s="246">
        <v>1.3522007088360075E-2</v>
      </c>
      <c r="H111" s="180">
        <v>0.56541892906402225</v>
      </c>
      <c r="I111" s="246">
        <v>4.0801717967072298E-2</v>
      </c>
      <c r="J111" s="180">
        <v>1.955409675786092E-2</v>
      </c>
      <c r="K111" s="246">
        <v>1.2352253085880895E-2</v>
      </c>
      <c r="L111" s="180">
        <v>1.8070080486058977E-3</v>
      </c>
      <c r="M111" s="246">
        <v>3.0902456483405207E-3</v>
      </c>
      <c r="N111" s="180">
        <v>3.7100406795048625E-3</v>
      </c>
      <c r="O111" s="246">
        <v>3.7449587094296141E-3</v>
      </c>
      <c r="P111" s="180">
        <v>5.1765979363444315E-3</v>
      </c>
      <c r="Q111" s="246">
        <v>4.7401225622850356E-3</v>
      </c>
      <c r="R111" s="180">
        <v>1.2736351415053162E-2</v>
      </c>
      <c r="S111" s="246">
        <v>9.3056549749463129E-3</v>
      </c>
      <c r="T111" s="180">
        <v>2.3953768528379629E-2</v>
      </c>
      <c r="U111" s="246">
        <v>2.2522129301464811E-3</v>
      </c>
      <c r="V111" s="180">
        <v>2.4355325872514274E-3</v>
      </c>
      <c r="W111" s="246">
        <v>3.6314751121741713E-3</v>
      </c>
      <c r="X111" s="180">
        <v>0.84631702079368687</v>
      </c>
      <c r="Y111" s="247">
        <v>1</v>
      </c>
    </row>
    <row r="112" spans="2:25" customFormat="1" ht="15" hidden="1" customHeight="1" outlineLevel="1" x14ac:dyDescent="0.25">
      <c r="B112" s="58" t="s">
        <v>93</v>
      </c>
      <c r="C112" s="246">
        <v>0.13692418239726559</v>
      </c>
      <c r="D112" s="180">
        <v>5.1066185038452575E-2</v>
      </c>
      <c r="E112" s="246">
        <v>3.165540278101453E-2</v>
      </c>
      <c r="F112" s="180">
        <v>7.0117688184572355E-2</v>
      </c>
      <c r="G112" s="246">
        <v>1.7400761283306143E-2</v>
      </c>
      <c r="H112" s="180">
        <v>0.56652489707138975</v>
      </c>
      <c r="I112" s="246">
        <v>3.3859628680183329E-2</v>
      </c>
      <c r="J112" s="180">
        <v>2.9014215800512701E-2</v>
      </c>
      <c r="K112" s="246">
        <v>1.4992620212848598E-2</v>
      </c>
      <c r="L112" s="180">
        <v>1.4176959527693622E-3</v>
      </c>
      <c r="M112" s="246">
        <v>5.5348403635516197E-4</v>
      </c>
      <c r="N112" s="180">
        <v>9.0790802454750255E-3</v>
      </c>
      <c r="O112" s="246">
        <v>3.9423599782490481E-3</v>
      </c>
      <c r="P112" s="180">
        <v>6.3699215412102847E-3</v>
      </c>
      <c r="Q112" s="246">
        <v>4.8259923871669386E-3</v>
      </c>
      <c r="R112" s="180">
        <v>1.083663481705896E-2</v>
      </c>
      <c r="S112" s="246">
        <v>5.9718014448846427E-3</v>
      </c>
      <c r="T112" s="180">
        <v>1.3992464848908568E-2</v>
      </c>
      <c r="U112" s="246">
        <v>1.641031616561796E-3</v>
      </c>
      <c r="V112" s="180">
        <v>2.7577099355239648E-3</v>
      </c>
      <c r="W112" s="246">
        <v>2.048861959139284E-3</v>
      </c>
      <c r="X112" s="180">
        <v>0.86307581760273444</v>
      </c>
      <c r="Y112" s="247">
        <v>1</v>
      </c>
    </row>
    <row r="113" spans="2:25" customFormat="1" ht="15" hidden="1" customHeight="1" outlineLevel="1" x14ac:dyDescent="0.25">
      <c r="B113" s="58" t="s">
        <v>94</v>
      </c>
      <c r="C113" s="246">
        <v>0.18366977596464901</v>
      </c>
      <c r="D113" s="180">
        <v>3.700240549569047E-2</v>
      </c>
      <c r="E113" s="246">
        <v>3.0019681328376555E-2</v>
      </c>
      <c r="F113" s="180">
        <v>8.4184808427529734E-2</v>
      </c>
      <c r="G113" s="246">
        <v>2.7561400466017662E-2</v>
      </c>
      <c r="H113" s="180">
        <v>0.43373575742951292</v>
      </c>
      <c r="I113" s="246">
        <v>1.3233996666993432E-2</v>
      </c>
      <c r="J113" s="180">
        <v>2.31651497213697E-2</v>
      </c>
      <c r="K113" s="246">
        <v>0.11617262259356172</v>
      </c>
      <c r="L113" s="180">
        <v>4.0335412063673998E-2</v>
      </c>
      <c r="M113" s="246">
        <v>1.8158099130552812E-2</v>
      </c>
      <c r="N113" s="180">
        <v>3.2198954853596556E-2</v>
      </c>
      <c r="O113" s="246">
        <v>2.5480156545738351E-2</v>
      </c>
      <c r="P113" s="180">
        <v>6.6056872252343284E-3</v>
      </c>
      <c r="Q113" s="246">
        <v>7.2466500267696233E-3</v>
      </c>
      <c r="R113" s="180">
        <v>1.3686440997488935E-2</v>
      </c>
      <c r="S113" s="246">
        <v>8.7246348397215963E-3</v>
      </c>
      <c r="T113" s="180">
        <v>9.3731383800984818E-3</v>
      </c>
      <c r="U113" s="246">
        <v>2.1491105698536344E-3</v>
      </c>
      <c r="V113" s="180">
        <v>1.6891255005165406E-3</v>
      </c>
      <c r="W113" s="246">
        <v>1.7796143666156409E-3</v>
      </c>
      <c r="X113" s="180">
        <v>0.81633022403535094</v>
      </c>
      <c r="Y113" s="247">
        <v>1</v>
      </c>
    </row>
    <row r="114" spans="2:25" customFormat="1" ht="15" hidden="1" customHeight="1" outlineLevel="1" x14ac:dyDescent="0.25">
      <c r="B114" s="58" t="s">
        <v>95</v>
      </c>
      <c r="C114" s="246">
        <v>6.6168678627272257E-2</v>
      </c>
      <c r="D114" s="180">
        <v>3.8705231097574531E-2</v>
      </c>
      <c r="E114" s="246">
        <v>2.605544563260043E-2</v>
      </c>
      <c r="F114" s="180">
        <v>7.5787554745336924E-2</v>
      </c>
      <c r="G114" s="246">
        <v>2.3424705245918647E-2</v>
      </c>
      <c r="H114" s="180">
        <v>0.46464062604210665</v>
      </c>
      <c r="I114" s="246">
        <v>1.1056520160364005E-2</v>
      </c>
      <c r="J114" s="180">
        <v>2.2594725180261295E-2</v>
      </c>
      <c r="K114" s="246">
        <v>0.2322980814121518</v>
      </c>
      <c r="L114" s="180">
        <v>6.471621351237189E-2</v>
      </c>
      <c r="M114" s="246">
        <v>4.2380857102628518E-2</v>
      </c>
      <c r="N114" s="180">
        <v>5.6949971469435243E-2</v>
      </c>
      <c r="O114" s="246">
        <v>6.8251039327716145E-2</v>
      </c>
      <c r="P114" s="180">
        <v>5.9803027945132389E-3</v>
      </c>
      <c r="Q114" s="246">
        <v>6.0247660123163111E-3</v>
      </c>
      <c r="R114" s="180">
        <v>7.4624100546156523E-3</v>
      </c>
      <c r="S114" s="246">
        <v>6.7065353519634215E-3</v>
      </c>
      <c r="T114" s="180">
        <v>6.4397560451449872E-3</v>
      </c>
      <c r="U114" s="246">
        <v>2.393603225065398E-3</v>
      </c>
      <c r="V114" s="180">
        <v>1.0819382998747619E-3</v>
      </c>
      <c r="W114" s="246">
        <v>3.1791200729196774E-3</v>
      </c>
      <c r="X114" s="180">
        <v>0.93383132137272773</v>
      </c>
      <c r="Y114" s="247">
        <v>1</v>
      </c>
    </row>
    <row r="115" spans="2:25" customFormat="1" ht="15" hidden="1" customHeight="1" outlineLevel="1" x14ac:dyDescent="0.25">
      <c r="B115" s="58" t="s">
        <v>96</v>
      </c>
      <c r="C115" s="246">
        <v>7.5768153487707018E-2</v>
      </c>
      <c r="D115" s="180">
        <v>4.2813044099958786E-2</v>
      </c>
      <c r="E115" s="246">
        <v>2.7336423050071917E-2</v>
      </c>
      <c r="F115" s="180">
        <v>6.8055076584040572E-2</v>
      </c>
      <c r="G115" s="246">
        <v>2.5427079040113047E-2</v>
      </c>
      <c r="H115" s="180">
        <v>0.4251276400676261</v>
      </c>
      <c r="I115" s="246">
        <v>1.0000925232780157E-2</v>
      </c>
      <c r="J115" s="180">
        <v>3.1785951601914393E-2</v>
      </c>
      <c r="K115" s="246">
        <v>0.25695396546358368</v>
      </c>
      <c r="L115" s="180">
        <v>7.2412081857867419E-2</v>
      </c>
      <c r="M115" s="246">
        <v>4.4924257080133569E-2</v>
      </c>
      <c r="N115" s="180">
        <v>6.6246667059189662E-2</v>
      </c>
      <c r="O115" s="246">
        <v>7.3370959466393021E-2</v>
      </c>
      <c r="P115" s="180">
        <v>5.5850415093070009E-3</v>
      </c>
      <c r="Q115" s="246">
        <v>7.553263968912179E-3</v>
      </c>
      <c r="R115" s="180">
        <v>4.8616776993666358E-3</v>
      </c>
      <c r="S115" s="246">
        <v>7.0317691291877293E-3</v>
      </c>
      <c r="T115" s="180">
        <v>5.5513966809376813E-3</v>
      </c>
      <c r="U115" s="246">
        <v>2.7252310979148618E-3</v>
      </c>
      <c r="V115" s="180">
        <v>1.6317741759119852E-3</v>
      </c>
      <c r="W115" s="246">
        <v>1.7915871106662516E-3</v>
      </c>
      <c r="X115" s="180">
        <v>0.92423184651229295</v>
      </c>
      <c r="Y115" s="247">
        <v>1</v>
      </c>
    </row>
    <row r="116" spans="2:25" customFormat="1" ht="15" hidden="1" customHeight="1" outlineLevel="1" x14ac:dyDescent="0.25">
      <c r="B116" s="58" t="s">
        <v>97</v>
      </c>
      <c r="C116" s="246">
        <v>6.6215112426217887E-2</v>
      </c>
      <c r="D116" s="180">
        <v>3.6594387165379813E-2</v>
      </c>
      <c r="E116" s="246">
        <v>2.8580455252978254E-2</v>
      </c>
      <c r="F116" s="180">
        <v>7.0391603865181007E-2</v>
      </c>
      <c r="G116" s="246">
        <v>1.5496170265230324E-2</v>
      </c>
      <c r="H116" s="180">
        <v>0.41570730654830707</v>
      </c>
      <c r="I116" s="246">
        <v>8.5764482870220541E-3</v>
      </c>
      <c r="J116" s="180">
        <v>4.0061953858245875E-2</v>
      </c>
      <c r="K116" s="246">
        <v>0.27665017646061613</v>
      </c>
      <c r="L116" s="180">
        <v>8.1911630989258244E-2</v>
      </c>
      <c r="M116" s="246">
        <v>5.2576016767611387E-2</v>
      </c>
      <c r="N116" s="180">
        <v>6.6584986206790264E-2</v>
      </c>
      <c r="O116" s="246">
        <v>7.5577542496956251E-2</v>
      </c>
      <c r="P116" s="180">
        <v>5.9488033042057733E-3</v>
      </c>
      <c r="Q116" s="246">
        <v>6.6500223465409099E-3</v>
      </c>
      <c r="R116" s="180">
        <v>9.7477152588345897E-3</v>
      </c>
      <c r="S116" s="246">
        <v>6.9890733120655905E-3</v>
      </c>
      <c r="T116" s="180">
        <v>7.2664786474948761E-3</v>
      </c>
      <c r="U116" s="246">
        <v>1.7800175690045772E-3</v>
      </c>
      <c r="V116" s="180">
        <v>1.6104920862422365E-3</v>
      </c>
      <c r="W116" s="246">
        <v>1.7337833464330296E-3</v>
      </c>
      <c r="X116" s="180">
        <v>0.93378488757378209</v>
      </c>
      <c r="Y116" s="247">
        <v>1</v>
      </c>
    </row>
    <row r="117" spans="2:25" customFormat="1" collapsed="1" x14ac:dyDescent="0.25">
      <c r="B117" s="190">
        <v>2006</v>
      </c>
      <c r="C117" s="192">
        <v>0.13324280604997185</v>
      </c>
      <c r="D117" s="192">
        <v>4.3239067068710467E-2</v>
      </c>
      <c r="E117" s="192">
        <v>2.7869439733560066E-2</v>
      </c>
      <c r="F117" s="192">
        <v>6.719138559598252E-2</v>
      </c>
      <c r="G117" s="192">
        <v>1.807565792693391E-2</v>
      </c>
      <c r="H117" s="192">
        <v>0.47979155668863294</v>
      </c>
      <c r="I117" s="192">
        <v>2.1943839587915979E-2</v>
      </c>
      <c r="J117" s="192">
        <v>2.816568711447873E-2</v>
      </c>
      <c r="K117" s="192">
        <v>0.12424314993184353</v>
      </c>
      <c r="L117" s="192">
        <v>3.9096823954015099E-2</v>
      </c>
      <c r="M117" s="192">
        <v>2.3999300490765759E-2</v>
      </c>
      <c r="N117" s="192">
        <v>2.977220925505529E-2</v>
      </c>
      <c r="O117" s="192">
        <v>3.1374816232007378E-2</v>
      </c>
      <c r="P117" s="192">
        <v>6.4091228532668449E-3</v>
      </c>
      <c r="Q117" s="192">
        <v>6.3895470351444661E-3</v>
      </c>
      <c r="R117" s="192">
        <v>1.0395411950253931E-2</v>
      </c>
      <c r="S117" s="192">
        <v>8.918090209285072E-3</v>
      </c>
      <c r="T117" s="192">
        <v>1.5553640025500765E-2</v>
      </c>
      <c r="U117" s="192">
        <v>1.8296864671716792E-3</v>
      </c>
      <c r="V117" s="192">
        <v>2.1774835024792774E-3</v>
      </c>
      <c r="W117" s="192">
        <v>4.5644282588680083E-3</v>
      </c>
      <c r="X117" s="192">
        <v>0.86675719395002815</v>
      </c>
      <c r="Y117" s="192">
        <v>1</v>
      </c>
    </row>
    <row r="118" spans="2:25" customFormat="1" ht="15" customHeight="1" x14ac:dyDescent="0.25">
      <c r="B118" s="395" t="s">
        <v>67</v>
      </c>
      <c r="C118" s="395"/>
      <c r="D118" s="395"/>
      <c r="E118" s="395"/>
      <c r="F118" s="395"/>
      <c r="G118" s="395"/>
      <c r="H118" s="395"/>
      <c r="I118" s="395"/>
      <c r="J118" s="395"/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</row>
  </sheetData>
  <mergeCells count="2">
    <mergeCell ref="B5:Y5"/>
    <mergeCell ref="B118:Y118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8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48" customWidth="1"/>
    <col min="2" max="2" width="13" style="248" customWidth="1"/>
    <col min="3" max="6" width="9.7109375" style="248" customWidth="1"/>
    <col min="7" max="20" width="9.140625" style="248" customWidth="1"/>
    <col min="21" max="21" width="11.140625" style="248" customWidth="1"/>
    <col min="22" max="240" width="11.42578125" style="248"/>
    <col min="241" max="241" width="12" style="248" customWidth="1"/>
    <col min="242" max="242" width="11.42578125" style="248"/>
    <col min="243" max="243" width="9.7109375" style="248" customWidth="1"/>
    <col min="244" max="244" width="15.85546875" style="248" customWidth="1"/>
    <col min="245" max="256" width="11.42578125" style="248" customWidth="1"/>
    <col min="257" max="262" width="10.140625" style="248" customWidth="1"/>
    <col min="263" max="276" width="9.140625" style="248" customWidth="1"/>
    <col min="277" max="277" width="11.140625" style="248" customWidth="1"/>
    <col min="278" max="496" width="11.42578125" style="248"/>
    <col min="497" max="497" width="12" style="248" customWidth="1"/>
    <col min="498" max="498" width="11.42578125" style="248"/>
    <col min="499" max="499" width="9.7109375" style="248" customWidth="1"/>
    <col min="500" max="500" width="15.85546875" style="248" customWidth="1"/>
    <col min="501" max="512" width="11.42578125" style="248" customWidth="1"/>
    <col min="513" max="518" width="10.140625" style="248" customWidth="1"/>
    <col min="519" max="532" width="9.140625" style="248" customWidth="1"/>
    <col min="533" max="533" width="11.140625" style="248" customWidth="1"/>
    <col min="534" max="752" width="11.42578125" style="248"/>
    <col min="753" max="753" width="12" style="248" customWidth="1"/>
    <col min="754" max="754" width="11.42578125" style="248"/>
    <col min="755" max="755" width="9.7109375" style="248" customWidth="1"/>
    <col min="756" max="756" width="15.85546875" style="248" customWidth="1"/>
    <col min="757" max="768" width="11.42578125" style="248" customWidth="1"/>
    <col min="769" max="774" width="10.140625" style="248" customWidth="1"/>
    <col min="775" max="788" width="9.140625" style="248" customWidth="1"/>
    <col min="789" max="789" width="11.140625" style="248" customWidth="1"/>
    <col min="790" max="1008" width="11.42578125" style="248"/>
    <col min="1009" max="1009" width="12" style="248" customWidth="1"/>
    <col min="1010" max="1010" width="11.42578125" style="248"/>
    <col min="1011" max="1011" width="9.7109375" style="248" customWidth="1"/>
    <col min="1012" max="1012" width="15.85546875" style="248" customWidth="1"/>
    <col min="1013" max="1024" width="11.42578125" style="248" customWidth="1"/>
    <col min="1025" max="1030" width="10.140625" style="248" customWidth="1"/>
    <col min="1031" max="1044" width="9.140625" style="248" customWidth="1"/>
    <col min="1045" max="1045" width="11.140625" style="248" customWidth="1"/>
    <col min="1046" max="1264" width="11.42578125" style="248"/>
    <col min="1265" max="1265" width="12" style="248" customWidth="1"/>
    <col min="1266" max="1266" width="11.42578125" style="248"/>
    <col min="1267" max="1267" width="9.7109375" style="248" customWidth="1"/>
    <col min="1268" max="1268" width="15.85546875" style="248" customWidth="1"/>
    <col min="1269" max="1280" width="11.42578125" style="248" customWidth="1"/>
    <col min="1281" max="1286" width="10.140625" style="248" customWidth="1"/>
    <col min="1287" max="1300" width="9.140625" style="248" customWidth="1"/>
    <col min="1301" max="1301" width="11.140625" style="248" customWidth="1"/>
    <col min="1302" max="1520" width="11.42578125" style="248"/>
    <col min="1521" max="1521" width="12" style="248" customWidth="1"/>
    <col min="1522" max="1522" width="11.42578125" style="248"/>
    <col min="1523" max="1523" width="9.7109375" style="248" customWidth="1"/>
    <col min="1524" max="1524" width="15.85546875" style="248" customWidth="1"/>
    <col min="1525" max="1536" width="11.42578125" style="248" customWidth="1"/>
    <col min="1537" max="1542" width="10.140625" style="248" customWidth="1"/>
    <col min="1543" max="1556" width="9.140625" style="248" customWidth="1"/>
    <col min="1557" max="1557" width="11.140625" style="248" customWidth="1"/>
    <col min="1558" max="1776" width="11.42578125" style="248"/>
    <col min="1777" max="1777" width="12" style="248" customWidth="1"/>
    <col min="1778" max="1778" width="11.42578125" style="248"/>
    <col min="1779" max="1779" width="9.7109375" style="248" customWidth="1"/>
    <col min="1780" max="1780" width="15.85546875" style="248" customWidth="1"/>
    <col min="1781" max="1792" width="11.42578125" style="248" customWidth="1"/>
    <col min="1793" max="1798" width="10.140625" style="248" customWidth="1"/>
    <col min="1799" max="1812" width="9.140625" style="248" customWidth="1"/>
    <col min="1813" max="1813" width="11.140625" style="248" customWidth="1"/>
    <col min="1814" max="2032" width="11.42578125" style="248"/>
    <col min="2033" max="2033" width="12" style="248" customWidth="1"/>
    <col min="2034" max="2034" width="11.42578125" style="248"/>
    <col min="2035" max="2035" width="9.7109375" style="248" customWidth="1"/>
    <col min="2036" max="2036" width="15.85546875" style="248" customWidth="1"/>
    <col min="2037" max="2048" width="11.42578125" style="248" customWidth="1"/>
    <col min="2049" max="2054" width="10.140625" style="248" customWidth="1"/>
    <col min="2055" max="2068" width="9.140625" style="248" customWidth="1"/>
    <col min="2069" max="2069" width="11.140625" style="248" customWidth="1"/>
    <col min="2070" max="2288" width="11.42578125" style="248"/>
    <col min="2289" max="2289" width="12" style="248" customWidth="1"/>
    <col min="2290" max="2290" width="11.42578125" style="248"/>
    <col min="2291" max="2291" width="9.7109375" style="248" customWidth="1"/>
    <col min="2292" max="2292" width="15.85546875" style="248" customWidth="1"/>
    <col min="2293" max="2304" width="11.42578125" style="248" customWidth="1"/>
    <col min="2305" max="2310" width="10.140625" style="248" customWidth="1"/>
    <col min="2311" max="2324" width="9.140625" style="248" customWidth="1"/>
    <col min="2325" max="2325" width="11.140625" style="248" customWidth="1"/>
    <col min="2326" max="2544" width="11.42578125" style="248"/>
    <col min="2545" max="2545" width="12" style="248" customWidth="1"/>
    <col min="2546" max="2546" width="11.42578125" style="248"/>
    <col min="2547" max="2547" width="9.7109375" style="248" customWidth="1"/>
    <col min="2548" max="2548" width="15.85546875" style="248" customWidth="1"/>
    <col min="2549" max="2560" width="11.42578125" style="248" customWidth="1"/>
    <col min="2561" max="2566" width="10.140625" style="248" customWidth="1"/>
    <col min="2567" max="2580" width="9.140625" style="248" customWidth="1"/>
    <col min="2581" max="2581" width="11.140625" style="248" customWidth="1"/>
    <col min="2582" max="2800" width="11.42578125" style="248"/>
    <col min="2801" max="2801" width="12" style="248" customWidth="1"/>
    <col min="2802" max="2802" width="11.42578125" style="248"/>
    <col min="2803" max="2803" width="9.7109375" style="248" customWidth="1"/>
    <col min="2804" max="2804" width="15.85546875" style="248" customWidth="1"/>
    <col min="2805" max="2816" width="11.42578125" style="248" customWidth="1"/>
    <col min="2817" max="2822" width="10.140625" style="248" customWidth="1"/>
    <col min="2823" max="2836" width="9.140625" style="248" customWidth="1"/>
    <col min="2837" max="2837" width="11.140625" style="248" customWidth="1"/>
    <col min="2838" max="3056" width="11.42578125" style="248"/>
    <col min="3057" max="3057" width="12" style="248" customWidth="1"/>
    <col min="3058" max="3058" width="11.42578125" style="248"/>
    <col min="3059" max="3059" width="9.7109375" style="248" customWidth="1"/>
    <col min="3060" max="3060" width="15.85546875" style="248" customWidth="1"/>
    <col min="3061" max="3072" width="11.42578125" style="248" customWidth="1"/>
    <col min="3073" max="3078" width="10.140625" style="248" customWidth="1"/>
    <col min="3079" max="3092" width="9.140625" style="248" customWidth="1"/>
    <col min="3093" max="3093" width="11.140625" style="248" customWidth="1"/>
    <col min="3094" max="3312" width="11.42578125" style="248"/>
    <col min="3313" max="3313" width="12" style="248" customWidth="1"/>
    <col min="3314" max="3314" width="11.42578125" style="248"/>
    <col min="3315" max="3315" width="9.7109375" style="248" customWidth="1"/>
    <col min="3316" max="3316" width="15.85546875" style="248" customWidth="1"/>
    <col min="3317" max="3328" width="11.42578125" style="248" customWidth="1"/>
    <col min="3329" max="3334" width="10.140625" style="248" customWidth="1"/>
    <col min="3335" max="3348" width="9.140625" style="248" customWidth="1"/>
    <col min="3349" max="3349" width="11.140625" style="248" customWidth="1"/>
    <col min="3350" max="3568" width="11.42578125" style="248"/>
    <col min="3569" max="3569" width="12" style="248" customWidth="1"/>
    <col min="3570" max="3570" width="11.42578125" style="248"/>
    <col min="3571" max="3571" width="9.7109375" style="248" customWidth="1"/>
    <col min="3572" max="3572" width="15.85546875" style="248" customWidth="1"/>
    <col min="3573" max="3584" width="11.42578125" style="248" customWidth="1"/>
    <col min="3585" max="3590" width="10.140625" style="248" customWidth="1"/>
    <col min="3591" max="3604" width="9.140625" style="248" customWidth="1"/>
    <col min="3605" max="3605" width="11.140625" style="248" customWidth="1"/>
    <col min="3606" max="3824" width="11.42578125" style="248"/>
    <col min="3825" max="3825" width="12" style="248" customWidth="1"/>
    <col min="3826" max="3826" width="11.42578125" style="248"/>
    <col min="3827" max="3827" width="9.7109375" style="248" customWidth="1"/>
    <col min="3828" max="3828" width="15.85546875" style="248" customWidth="1"/>
    <col min="3829" max="3840" width="11.42578125" style="248" customWidth="1"/>
    <col min="3841" max="3846" width="10.140625" style="248" customWidth="1"/>
    <col min="3847" max="3860" width="9.140625" style="248" customWidth="1"/>
    <col min="3861" max="3861" width="11.140625" style="248" customWidth="1"/>
    <col min="3862" max="4080" width="11.42578125" style="248"/>
    <col min="4081" max="4081" width="12" style="248" customWidth="1"/>
    <col min="4082" max="4082" width="11.42578125" style="248"/>
    <col min="4083" max="4083" width="9.7109375" style="248" customWidth="1"/>
    <col min="4084" max="4084" width="15.85546875" style="248" customWidth="1"/>
    <col min="4085" max="4096" width="11.42578125" style="248" customWidth="1"/>
    <col min="4097" max="4102" width="10.140625" style="248" customWidth="1"/>
    <col min="4103" max="4116" width="9.140625" style="248" customWidth="1"/>
    <col min="4117" max="4117" width="11.140625" style="248" customWidth="1"/>
    <col min="4118" max="4336" width="11.42578125" style="248"/>
    <col min="4337" max="4337" width="12" style="248" customWidth="1"/>
    <col min="4338" max="4338" width="11.42578125" style="248"/>
    <col min="4339" max="4339" width="9.7109375" style="248" customWidth="1"/>
    <col min="4340" max="4340" width="15.85546875" style="248" customWidth="1"/>
    <col min="4341" max="4352" width="11.42578125" style="248" customWidth="1"/>
    <col min="4353" max="4358" width="10.140625" style="248" customWidth="1"/>
    <col min="4359" max="4372" width="9.140625" style="248" customWidth="1"/>
    <col min="4373" max="4373" width="11.140625" style="248" customWidth="1"/>
    <col min="4374" max="4592" width="11.42578125" style="248"/>
    <col min="4593" max="4593" width="12" style="248" customWidth="1"/>
    <col min="4594" max="4594" width="11.42578125" style="248"/>
    <col min="4595" max="4595" width="9.7109375" style="248" customWidth="1"/>
    <col min="4596" max="4596" width="15.85546875" style="248" customWidth="1"/>
    <col min="4597" max="4608" width="11.42578125" style="248" customWidth="1"/>
    <col min="4609" max="4614" width="10.140625" style="248" customWidth="1"/>
    <col min="4615" max="4628" width="9.140625" style="248" customWidth="1"/>
    <col min="4629" max="4629" width="11.140625" style="248" customWidth="1"/>
    <col min="4630" max="4848" width="11.42578125" style="248"/>
    <col min="4849" max="4849" width="12" style="248" customWidth="1"/>
    <col min="4850" max="4850" width="11.42578125" style="248"/>
    <col min="4851" max="4851" width="9.7109375" style="248" customWidth="1"/>
    <col min="4852" max="4852" width="15.85546875" style="248" customWidth="1"/>
    <col min="4853" max="4864" width="11.42578125" style="248" customWidth="1"/>
    <col min="4865" max="4870" width="10.140625" style="248" customWidth="1"/>
    <col min="4871" max="4884" width="9.140625" style="248" customWidth="1"/>
    <col min="4885" max="4885" width="11.140625" style="248" customWidth="1"/>
    <col min="4886" max="5104" width="11.42578125" style="248"/>
    <col min="5105" max="5105" width="12" style="248" customWidth="1"/>
    <col min="5106" max="5106" width="11.42578125" style="248"/>
    <col min="5107" max="5107" width="9.7109375" style="248" customWidth="1"/>
    <col min="5108" max="5108" width="15.85546875" style="248" customWidth="1"/>
    <col min="5109" max="5120" width="11.42578125" style="248" customWidth="1"/>
    <col min="5121" max="5126" width="10.140625" style="248" customWidth="1"/>
    <col min="5127" max="5140" width="9.140625" style="248" customWidth="1"/>
    <col min="5141" max="5141" width="11.140625" style="248" customWidth="1"/>
    <col min="5142" max="5360" width="11.42578125" style="248"/>
    <col min="5361" max="5361" width="12" style="248" customWidth="1"/>
    <col min="5362" max="5362" width="11.42578125" style="248"/>
    <col min="5363" max="5363" width="9.7109375" style="248" customWidth="1"/>
    <col min="5364" max="5364" width="15.85546875" style="248" customWidth="1"/>
    <col min="5365" max="5376" width="11.42578125" style="248" customWidth="1"/>
    <col min="5377" max="5382" width="10.140625" style="248" customWidth="1"/>
    <col min="5383" max="5396" width="9.140625" style="248" customWidth="1"/>
    <col min="5397" max="5397" width="11.140625" style="248" customWidth="1"/>
    <col min="5398" max="5616" width="11.42578125" style="248"/>
    <col min="5617" max="5617" width="12" style="248" customWidth="1"/>
    <col min="5618" max="5618" width="11.42578125" style="248"/>
    <col min="5619" max="5619" width="9.7109375" style="248" customWidth="1"/>
    <col min="5620" max="5620" width="15.85546875" style="248" customWidth="1"/>
    <col min="5621" max="5632" width="11.42578125" style="248" customWidth="1"/>
    <col min="5633" max="5638" width="10.140625" style="248" customWidth="1"/>
    <col min="5639" max="5652" width="9.140625" style="248" customWidth="1"/>
    <col min="5653" max="5653" width="11.140625" style="248" customWidth="1"/>
    <col min="5654" max="5872" width="11.42578125" style="248"/>
    <col min="5873" max="5873" width="12" style="248" customWidth="1"/>
    <col min="5874" max="5874" width="11.42578125" style="248"/>
    <col min="5875" max="5875" width="9.7109375" style="248" customWidth="1"/>
    <col min="5876" max="5876" width="15.85546875" style="248" customWidth="1"/>
    <col min="5877" max="5888" width="11.42578125" style="248" customWidth="1"/>
    <col min="5889" max="5894" width="10.140625" style="248" customWidth="1"/>
    <col min="5895" max="5908" width="9.140625" style="248" customWidth="1"/>
    <col min="5909" max="5909" width="11.140625" style="248" customWidth="1"/>
    <col min="5910" max="6128" width="11.42578125" style="248"/>
    <col min="6129" max="6129" width="12" style="248" customWidth="1"/>
    <col min="6130" max="6130" width="11.42578125" style="248"/>
    <col min="6131" max="6131" width="9.7109375" style="248" customWidth="1"/>
    <col min="6132" max="6132" width="15.85546875" style="248" customWidth="1"/>
    <col min="6133" max="6144" width="11.42578125" style="248" customWidth="1"/>
    <col min="6145" max="6150" width="10.140625" style="248" customWidth="1"/>
    <col min="6151" max="6164" width="9.140625" style="248" customWidth="1"/>
    <col min="6165" max="6165" width="11.140625" style="248" customWidth="1"/>
    <col min="6166" max="6384" width="11.42578125" style="248"/>
    <col min="6385" max="6385" width="12" style="248" customWidth="1"/>
    <col min="6386" max="6386" width="11.42578125" style="248"/>
    <col min="6387" max="6387" width="9.7109375" style="248" customWidth="1"/>
    <col min="6388" max="6388" width="15.85546875" style="248" customWidth="1"/>
    <col min="6389" max="6400" width="11.42578125" style="248" customWidth="1"/>
    <col min="6401" max="6406" width="10.140625" style="248" customWidth="1"/>
    <col min="6407" max="6420" width="9.140625" style="248" customWidth="1"/>
    <col min="6421" max="6421" width="11.140625" style="248" customWidth="1"/>
    <col min="6422" max="6640" width="11.42578125" style="248"/>
    <col min="6641" max="6641" width="12" style="248" customWidth="1"/>
    <col min="6642" max="6642" width="11.42578125" style="248"/>
    <col min="6643" max="6643" width="9.7109375" style="248" customWidth="1"/>
    <col min="6644" max="6644" width="15.85546875" style="248" customWidth="1"/>
    <col min="6645" max="6656" width="11.42578125" style="248" customWidth="1"/>
    <col min="6657" max="6662" width="10.140625" style="248" customWidth="1"/>
    <col min="6663" max="6676" width="9.140625" style="248" customWidth="1"/>
    <col min="6677" max="6677" width="11.140625" style="248" customWidth="1"/>
    <col min="6678" max="6896" width="11.42578125" style="248"/>
    <col min="6897" max="6897" width="12" style="248" customWidth="1"/>
    <col min="6898" max="6898" width="11.42578125" style="248"/>
    <col min="6899" max="6899" width="9.7109375" style="248" customWidth="1"/>
    <col min="6900" max="6900" width="15.85546875" style="248" customWidth="1"/>
    <col min="6901" max="6912" width="11.42578125" style="248" customWidth="1"/>
    <col min="6913" max="6918" width="10.140625" style="248" customWidth="1"/>
    <col min="6919" max="6932" width="9.140625" style="248" customWidth="1"/>
    <col min="6933" max="6933" width="11.140625" style="248" customWidth="1"/>
    <col min="6934" max="7152" width="11.42578125" style="248"/>
    <col min="7153" max="7153" width="12" style="248" customWidth="1"/>
    <col min="7154" max="7154" width="11.42578125" style="248"/>
    <col min="7155" max="7155" width="9.7109375" style="248" customWidth="1"/>
    <col min="7156" max="7156" width="15.85546875" style="248" customWidth="1"/>
    <col min="7157" max="7168" width="11.42578125" style="248" customWidth="1"/>
    <col min="7169" max="7174" width="10.140625" style="248" customWidth="1"/>
    <col min="7175" max="7188" width="9.140625" style="248" customWidth="1"/>
    <col min="7189" max="7189" width="11.140625" style="248" customWidth="1"/>
    <col min="7190" max="7408" width="11.42578125" style="248"/>
    <col min="7409" max="7409" width="12" style="248" customWidth="1"/>
    <col min="7410" max="7410" width="11.42578125" style="248"/>
    <col min="7411" max="7411" width="9.7109375" style="248" customWidth="1"/>
    <col min="7412" max="7412" width="15.85546875" style="248" customWidth="1"/>
    <col min="7413" max="7424" width="11.42578125" style="248" customWidth="1"/>
    <col min="7425" max="7430" width="10.140625" style="248" customWidth="1"/>
    <col min="7431" max="7444" width="9.140625" style="248" customWidth="1"/>
    <col min="7445" max="7445" width="11.140625" style="248" customWidth="1"/>
    <col min="7446" max="7664" width="11.42578125" style="248"/>
    <col min="7665" max="7665" width="12" style="248" customWidth="1"/>
    <col min="7666" max="7666" width="11.42578125" style="248"/>
    <col min="7667" max="7667" width="9.7109375" style="248" customWidth="1"/>
    <col min="7668" max="7668" width="15.85546875" style="248" customWidth="1"/>
    <col min="7669" max="7680" width="11.42578125" style="248" customWidth="1"/>
    <col min="7681" max="7686" width="10.140625" style="248" customWidth="1"/>
    <col min="7687" max="7700" width="9.140625" style="248" customWidth="1"/>
    <col min="7701" max="7701" width="11.140625" style="248" customWidth="1"/>
    <col min="7702" max="7920" width="11.42578125" style="248"/>
    <col min="7921" max="7921" width="12" style="248" customWidth="1"/>
    <col min="7922" max="7922" width="11.42578125" style="248"/>
    <col min="7923" max="7923" width="9.7109375" style="248" customWidth="1"/>
    <col min="7924" max="7924" width="15.85546875" style="248" customWidth="1"/>
    <col min="7925" max="7936" width="11.42578125" style="248" customWidth="1"/>
    <col min="7937" max="7942" width="10.140625" style="248" customWidth="1"/>
    <col min="7943" max="7956" width="9.140625" style="248" customWidth="1"/>
    <col min="7957" max="7957" width="11.140625" style="248" customWidth="1"/>
    <col min="7958" max="8176" width="11.42578125" style="248"/>
    <col min="8177" max="8177" width="12" style="248" customWidth="1"/>
    <col min="8178" max="8178" width="11.42578125" style="248"/>
    <col min="8179" max="8179" width="9.7109375" style="248" customWidth="1"/>
    <col min="8180" max="8180" width="15.85546875" style="248" customWidth="1"/>
    <col min="8181" max="8192" width="11.42578125" style="248" customWidth="1"/>
    <col min="8193" max="8198" width="10.140625" style="248" customWidth="1"/>
    <col min="8199" max="8212" width="9.140625" style="248" customWidth="1"/>
    <col min="8213" max="8213" width="11.140625" style="248" customWidth="1"/>
    <col min="8214" max="8432" width="11.42578125" style="248"/>
    <col min="8433" max="8433" width="12" style="248" customWidth="1"/>
    <col min="8434" max="8434" width="11.42578125" style="248"/>
    <col min="8435" max="8435" width="9.7109375" style="248" customWidth="1"/>
    <col min="8436" max="8436" width="15.85546875" style="248" customWidth="1"/>
    <col min="8437" max="8448" width="11.42578125" style="248" customWidth="1"/>
    <col min="8449" max="8454" width="10.140625" style="248" customWidth="1"/>
    <col min="8455" max="8468" width="9.140625" style="248" customWidth="1"/>
    <col min="8469" max="8469" width="11.140625" style="248" customWidth="1"/>
    <col min="8470" max="8688" width="11.42578125" style="248"/>
    <col min="8689" max="8689" width="12" style="248" customWidth="1"/>
    <col min="8690" max="8690" width="11.42578125" style="248"/>
    <col min="8691" max="8691" width="9.7109375" style="248" customWidth="1"/>
    <col min="8692" max="8692" width="15.85546875" style="248" customWidth="1"/>
    <col min="8693" max="8704" width="11.42578125" style="248" customWidth="1"/>
    <col min="8705" max="8710" width="10.140625" style="248" customWidth="1"/>
    <col min="8711" max="8724" width="9.140625" style="248" customWidth="1"/>
    <col min="8725" max="8725" width="11.140625" style="248" customWidth="1"/>
    <col min="8726" max="8944" width="11.42578125" style="248"/>
    <col min="8945" max="8945" width="12" style="248" customWidth="1"/>
    <col min="8946" max="8946" width="11.42578125" style="248"/>
    <col min="8947" max="8947" width="9.7109375" style="248" customWidth="1"/>
    <col min="8948" max="8948" width="15.85546875" style="248" customWidth="1"/>
    <col min="8949" max="8960" width="11.42578125" style="248" customWidth="1"/>
    <col min="8961" max="8966" width="10.140625" style="248" customWidth="1"/>
    <col min="8967" max="8980" width="9.140625" style="248" customWidth="1"/>
    <col min="8981" max="8981" width="11.140625" style="248" customWidth="1"/>
    <col min="8982" max="9200" width="11.42578125" style="248"/>
    <col min="9201" max="9201" width="12" style="248" customWidth="1"/>
    <col min="9202" max="9202" width="11.42578125" style="248"/>
    <col min="9203" max="9203" width="9.7109375" style="248" customWidth="1"/>
    <col min="9204" max="9204" width="15.85546875" style="248" customWidth="1"/>
    <col min="9205" max="9216" width="11.42578125" style="248" customWidth="1"/>
    <col min="9217" max="9222" width="10.140625" style="248" customWidth="1"/>
    <col min="9223" max="9236" width="9.140625" style="248" customWidth="1"/>
    <col min="9237" max="9237" width="11.140625" style="248" customWidth="1"/>
    <col min="9238" max="9456" width="11.42578125" style="248"/>
    <col min="9457" max="9457" width="12" style="248" customWidth="1"/>
    <col min="9458" max="9458" width="11.42578125" style="248"/>
    <col min="9459" max="9459" width="9.7109375" style="248" customWidth="1"/>
    <col min="9460" max="9460" width="15.85546875" style="248" customWidth="1"/>
    <col min="9461" max="9472" width="11.42578125" style="248" customWidth="1"/>
    <col min="9473" max="9478" width="10.140625" style="248" customWidth="1"/>
    <col min="9479" max="9492" width="9.140625" style="248" customWidth="1"/>
    <col min="9493" max="9493" width="11.140625" style="248" customWidth="1"/>
    <col min="9494" max="9712" width="11.42578125" style="248"/>
    <col min="9713" max="9713" width="12" style="248" customWidth="1"/>
    <col min="9714" max="9714" width="11.42578125" style="248"/>
    <col min="9715" max="9715" width="9.7109375" style="248" customWidth="1"/>
    <col min="9716" max="9716" width="15.85546875" style="248" customWidth="1"/>
    <col min="9717" max="9728" width="11.42578125" style="248" customWidth="1"/>
    <col min="9729" max="9734" width="10.140625" style="248" customWidth="1"/>
    <col min="9735" max="9748" width="9.140625" style="248" customWidth="1"/>
    <col min="9749" max="9749" width="11.140625" style="248" customWidth="1"/>
    <col min="9750" max="9968" width="11.42578125" style="248"/>
    <col min="9969" max="9969" width="12" style="248" customWidth="1"/>
    <col min="9970" max="9970" width="11.42578125" style="248"/>
    <col min="9971" max="9971" width="9.7109375" style="248" customWidth="1"/>
    <col min="9972" max="9972" width="15.85546875" style="248" customWidth="1"/>
    <col min="9973" max="9984" width="11.42578125" style="248" customWidth="1"/>
    <col min="9985" max="9990" width="10.140625" style="248" customWidth="1"/>
    <col min="9991" max="10004" width="9.140625" style="248" customWidth="1"/>
    <col min="10005" max="10005" width="11.140625" style="248" customWidth="1"/>
    <col min="10006" max="10224" width="11.42578125" style="248"/>
    <col min="10225" max="10225" width="12" style="248" customWidth="1"/>
    <col min="10226" max="10226" width="11.42578125" style="248"/>
    <col min="10227" max="10227" width="9.7109375" style="248" customWidth="1"/>
    <col min="10228" max="10228" width="15.85546875" style="248" customWidth="1"/>
    <col min="10229" max="10240" width="11.42578125" style="248" customWidth="1"/>
    <col min="10241" max="10246" width="10.140625" style="248" customWidth="1"/>
    <col min="10247" max="10260" width="9.140625" style="248" customWidth="1"/>
    <col min="10261" max="10261" width="11.140625" style="248" customWidth="1"/>
    <col min="10262" max="10480" width="11.42578125" style="248"/>
    <col min="10481" max="10481" width="12" style="248" customWidth="1"/>
    <col min="10482" max="10482" width="11.42578125" style="248"/>
    <col min="10483" max="10483" width="9.7109375" style="248" customWidth="1"/>
    <col min="10484" max="10484" width="15.85546875" style="248" customWidth="1"/>
    <col min="10485" max="10496" width="11.42578125" style="248" customWidth="1"/>
    <col min="10497" max="10502" width="10.140625" style="248" customWidth="1"/>
    <col min="10503" max="10516" width="9.140625" style="248" customWidth="1"/>
    <col min="10517" max="10517" width="11.140625" style="248" customWidth="1"/>
    <col min="10518" max="10736" width="11.42578125" style="248"/>
    <col min="10737" max="10737" width="12" style="248" customWidth="1"/>
    <col min="10738" max="10738" width="11.42578125" style="248"/>
    <col min="10739" max="10739" width="9.7109375" style="248" customWidth="1"/>
    <col min="10740" max="10740" width="15.85546875" style="248" customWidth="1"/>
    <col min="10741" max="10752" width="11.42578125" style="248" customWidth="1"/>
    <col min="10753" max="10758" width="10.140625" style="248" customWidth="1"/>
    <col min="10759" max="10772" width="9.140625" style="248" customWidth="1"/>
    <col min="10773" max="10773" width="11.140625" style="248" customWidth="1"/>
    <col min="10774" max="10992" width="11.42578125" style="248"/>
    <col min="10993" max="10993" width="12" style="248" customWidth="1"/>
    <col min="10994" max="10994" width="11.42578125" style="248"/>
    <col min="10995" max="10995" width="9.7109375" style="248" customWidth="1"/>
    <col min="10996" max="10996" width="15.85546875" style="248" customWidth="1"/>
    <col min="10997" max="11008" width="11.42578125" style="248" customWidth="1"/>
    <col min="11009" max="11014" width="10.140625" style="248" customWidth="1"/>
    <col min="11015" max="11028" width="9.140625" style="248" customWidth="1"/>
    <col min="11029" max="11029" width="11.140625" style="248" customWidth="1"/>
    <col min="11030" max="11248" width="11.42578125" style="248"/>
    <col min="11249" max="11249" width="12" style="248" customWidth="1"/>
    <col min="11250" max="11250" width="11.42578125" style="248"/>
    <col min="11251" max="11251" width="9.7109375" style="248" customWidth="1"/>
    <col min="11252" max="11252" width="15.85546875" style="248" customWidth="1"/>
    <col min="11253" max="11264" width="11.42578125" style="248" customWidth="1"/>
    <col min="11265" max="11270" width="10.140625" style="248" customWidth="1"/>
    <col min="11271" max="11284" width="9.140625" style="248" customWidth="1"/>
    <col min="11285" max="11285" width="11.140625" style="248" customWidth="1"/>
    <col min="11286" max="11504" width="11.42578125" style="248"/>
    <col min="11505" max="11505" width="12" style="248" customWidth="1"/>
    <col min="11506" max="11506" width="11.42578125" style="248"/>
    <col min="11507" max="11507" width="9.7109375" style="248" customWidth="1"/>
    <col min="11508" max="11508" width="15.85546875" style="248" customWidth="1"/>
    <col min="11509" max="11520" width="11.42578125" style="248" customWidth="1"/>
    <col min="11521" max="11526" width="10.140625" style="248" customWidth="1"/>
    <col min="11527" max="11540" width="9.140625" style="248" customWidth="1"/>
    <col min="11541" max="11541" width="11.140625" style="248" customWidth="1"/>
    <col min="11542" max="11760" width="11.42578125" style="248"/>
    <col min="11761" max="11761" width="12" style="248" customWidth="1"/>
    <col min="11762" max="11762" width="11.42578125" style="248"/>
    <col min="11763" max="11763" width="9.7109375" style="248" customWidth="1"/>
    <col min="11764" max="11764" width="15.85546875" style="248" customWidth="1"/>
    <col min="11765" max="11776" width="11.42578125" style="248" customWidth="1"/>
    <col min="11777" max="11782" width="10.140625" style="248" customWidth="1"/>
    <col min="11783" max="11796" width="9.140625" style="248" customWidth="1"/>
    <col min="11797" max="11797" width="11.140625" style="248" customWidth="1"/>
    <col min="11798" max="12016" width="11.42578125" style="248"/>
    <col min="12017" max="12017" width="12" style="248" customWidth="1"/>
    <col min="12018" max="12018" width="11.42578125" style="248"/>
    <col min="12019" max="12019" width="9.7109375" style="248" customWidth="1"/>
    <col min="12020" max="12020" width="15.85546875" style="248" customWidth="1"/>
    <col min="12021" max="12032" width="11.42578125" style="248" customWidth="1"/>
    <col min="12033" max="12038" width="10.140625" style="248" customWidth="1"/>
    <col min="12039" max="12052" width="9.140625" style="248" customWidth="1"/>
    <col min="12053" max="12053" width="11.140625" style="248" customWidth="1"/>
    <col min="12054" max="12272" width="11.42578125" style="248"/>
    <col min="12273" max="12273" width="12" style="248" customWidth="1"/>
    <col min="12274" max="12274" width="11.42578125" style="248"/>
    <col min="12275" max="12275" width="9.7109375" style="248" customWidth="1"/>
    <col min="12276" max="12276" width="15.85546875" style="248" customWidth="1"/>
    <col min="12277" max="12288" width="11.42578125" style="248" customWidth="1"/>
    <col min="12289" max="12294" width="10.140625" style="248" customWidth="1"/>
    <col min="12295" max="12308" width="9.140625" style="248" customWidth="1"/>
    <col min="12309" max="12309" width="11.140625" style="248" customWidth="1"/>
    <col min="12310" max="12528" width="11.42578125" style="248"/>
    <col min="12529" max="12529" width="12" style="248" customWidth="1"/>
    <col min="12530" max="12530" width="11.42578125" style="248"/>
    <col min="12531" max="12531" width="9.7109375" style="248" customWidth="1"/>
    <col min="12532" max="12532" width="15.85546875" style="248" customWidth="1"/>
    <col min="12533" max="12544" width="11.42578125" style="248" customWidth="1"/>
    <col min="12545" max="12550" width="10.140625" style="248" customWidth="1"/>
    <col min="12551" max="12564" width="9.140625" style="248" customWidth="1"/>
    <col min="12565" max="12565" width="11.140625" style="248" customWidth="1"/>
    <col min="12566" max="12784" width="11.42578125" style="248"/>
    <col min="12785" max="12785" width="12" style="248" customWidth="1"/>
    <col min="12786" max="12786" width="11.42578125" style="248"/>
    <col min="12787" max="12787" width="9.7109375" style="248" customWidth="1"/>
    <col min="12788" max="12788" width="15.85546875" style="248" customWidth="1"/>
    <col min="12789" max="12800" width="11.42578125" style="248" customWidth="1"/>
    <col min="12801" max="12806" width="10.140625" style="248" customWidth="1"/>
    <col min="12807" max="12820" width="9.140625" style="248" customWidth="1"/>
    <col min="12821" max="12821" width="11.140625" style="248" customWidth="1"/>
    <col min="12822" max="13040" width="11.42578125" style="248"/>
    <col min="13041" max="13041" width="12" style="248" customWidth="1"/>
    <col min="13042" max="13042" width="11.42578125" style="248"/>
    <col min="13043" max="13043" width="9.7109375" style="248" customWidth="1"/>
    <col min="13044" max="13044" width="15.85546875" style="248" customWidth="1"/>
    <col min="13045" max="13056" width="11.42578125" style="248" customWidth="1"/>
    <col min="13057" max="13062" width="10.140625" style="248" customWidth="1"/>
    <col min="13063" max="13076" width="9.140625" style="248" customWidth="1"/>
    <col min="13077" max="13077" width="11.140625" style="248" customWidth="1"/>
    <col min="13078" max="13296" width="11.42578125" style="248"/>
    <col min="13297" max="13297" width="12" style="248" customWidth="1"/>
    <col min="13298" max="13298" width="11.42578125" style="248"/>
    <col min="13299" max="13299" width="9.7109375" style="248" customWidth="1"/>
    <col min="13300" max="13300" width="15.85546875" style="248" customWidth="1"/>
    <col min="13301" max="13312" width="11.42578125" style="248" customWidth="1"/>
    <col min="13313" max="13318" width="10.140625" style="248" customWidth="1"/>
    <col min="13319" max="13332" width="9.140625" style="248" customWidth="1"/>
    <col min="13333" max="13333" width="11.140625" style="248" customWidth="1"/>
    <col min="13334" max="13552" width="11.42578125" style="248"/>
    <col min="13553" max="13553" width="12" style="248" customWidth="1"/>
    <col min="13554" max="13554" width="11.42578125" style="248"/>
    <col min="13555" max="13555" width="9.7109375" style="248" customWidth="1"/>
    <col min="13556" max="13556" width="15.85546875" style="248" customWidth="1"/>
    <col min="13557" max="13568" width="11.42578125" style="248" customWidth="1"/>
    <col min="13569" max="13574" width="10.140625" style="248" customWidth="1"/>
    <col min="13575" max="13588" width="9.140625" style="248" customWidth="1"/>
    <col min="13589" max="13589" width="11.140625" style="248" customWidth="1"/>
    <col min="13590" max="13808" width="11.42578125" style="248"/>
    <col min="13809" max="13809" width="12" style="248" customWidth="1"/>
    <col min="13810" max="13810" width="11.42578125" style="248"/>
    <col min="13811" max="13811" width="9.7109375" style="248" customWidth="1"/>
    <col min="13812" max="13812" width="15.85546875" style="248" customWidth="1"/>
    <col min="13813" max="13824" width="11.42578125" style="248" customWidth="1"/>
    <col min="13825" max="13830" width="10.140625" style="248" customWidth="1"/>
    <col min="13831" max="13844" width="9.140625" style="248" customWidth="1"/>
    <col min="13845" max="13845" width="11.140625" style="248" customWidth="1"/>
    <col min="13846" max="14064" width="11.42578125" style="248"/>
    <col min="14065" max="14065" width="12" style="248" customWidth="1"/>
    <col min="14066" max="14066" width="11.42578125" style="248"/>
    <col min="14067" max="14067" width="9.7109375" style="248" customWidth="1"/>
    <col min="14068" max="14068" width="15.85546875" style="248" customWidth="1"/>
    <col min="14069" max="14080" width="11.42578125" style="248" customWidth="1"/>
    <col min="14081" max="14086" width="10.140625" style="248" customWidth="1"/>
    <col min="14087" max="14100" width="9.140625" style="248" customWidth="1"/>
    <col min="14101" max="14101" width="11.140625" style="248" customWidth="1"/>
    <col min="14102" max="14320" width="11.42578125" style="248"/>
    <col min="14321" max="14321" width="12" style="248" customWidth="1"/>
    <col min="14322" max="14322" width="11.42578125" style="248"/>
    <col min="14323" max="14323" width="9.7109375" style="248" customWidth="1"/>
    <col min="14324" max="14324" width="15.85546875" style="248" customWidth="1"/>
    <col min="14325" max="14336" width="11.42578125" style="248" customWidth="1"/>
    <col min="14337" max="14342" width="10.140625" style="248" customWidth="1"/>
    <col min="14343" max="14356" width="9.140625" style="248" customWidth="1"/>
    <col min="14357" max="14357" width="11.140625" style="248" customWidth="1"/>
    <col min="14358" max="14576" width="11.42578125" style="248"/>
    <col min="14577" max="14577" width="12" style="248" customWidth="1"/>
    <col min="14578" max="14578" width="11.42578125" style="248"/>
    <col min="14579" max="14579" width="9.7109375" style="248" customWidth="1"/>
    <col min="14580" max="14580" width="15.85546875" style="248" customWidth="1"/>
    <col min="14581" max="14592" width="11.42578125" style="248" customWidth="1"/>
    <col min="14593" max="14598" width="10.140625" style="248" customWidth="1"/>
    <col min="14599" max="14612" width="9.140625" style="248" customWidth="1"/>
    <col min="14613" max="14613" width="11.140625" style="248" customWidth="1"/>
    <col min="14614" max="14832" width="11.42578125" style="248"/>
    <col min="14833" max="14833" width="12" style="248" customWidth="1"/>
    <col min="14834" max="14834" width="11.42578125" style="248"/>
    <col min="14835" max="14835" width="9.7109375" style="248" customWidth="1"/>
    <col min="14836" max="14836" width="15.85546875" style="248" customWidth="1"/>
    <col min="14837" max="14848" width="11.42578125" style="248" customWidth="1"/>
    <col min="14849" max="14854" width="10.140625" style="248" customWidth="1"/>
    <col min="14855" max="14868" width="9.140625" style="248" customWidth="1"/>
    <col min="14869" max="14869" width="11.140625" style="248" customWidth="1"/>
    <col min="14870" max="15088" width="11.42578125" style="248"/>
    <col min="15089" max="15089" width="12" style="248" customWidth="1"/>
    <col min="15090" max="15090" width="11.42578125" style="248"/>
    <col min="15091" max="15091" width="9.7109375" style="248" customWidth="1"/>
    <col min="15092" max="15092" width="15.85546875" style="248" customWidth="1"/>
    <col min="15093" max="15104" width="11.42578125" style="248" customWidth="1"/>
    <col min="15105" max="15110" width="10.140625" style="248" customWidth="1"/>
    <col min="15111" max="15124" width="9.140625" style="248" customWidth="1"/>
    <col min="15125" max="15125" width="11.140625" style="248" customWidth="1"/>
    <col min="15126" max="15344" width="11.42578125" style="248"/>
    <col min="15345" max="15345" width="12" style="248" customWidth="1"/>
    <col min="15346" max="15346" width="11.42578125" style="248"/>
    <col min="15347" max="15347" width="9.7109375" style="248" customWidth="1"/>
    <col min="15348" max="15348" width="15.85546875" style="248" customWidth="1"/>
    <col min="15349" max="15360" width="11.42578125" style="248" customWidth="1"/>
    <col min="15361" max="15366" width="10.140625" style="248" customWidth="1"/>
    <col min="15367" max="15380" width="9.140625" style="248" customWidth="1"/>
    <col min="15381" max="15381" width="11.140625" style="248" customWidth="1"/>
    <col min="15382" max="15600" width="11.42578125" style="248"/>
    <col min="15601" max="15601" width="12" style="248" customWidth="1"/>
    <col min="15602" max="15602" width="11.42578125" style="248"/>
    <col min="15603" max="15603" width="9.7109375" style="248" customWidth="1"/>
    <col min="15604" max="15604" width="15.85546875" style="248" customWidth="1"/>
    <col min="15605" max="15616" width="11.42578125" style="248" customWidth="1"/>
    <col min="15617" max="15622" width="10.140625" style="248" customWidth="1"/>
    <col min="15623" max="15636" width="9.140625" style="248" customWidth="1"/>
    <col min="15637" max="15637" width="11.140625" style="248" customWidth="1"/>
    <col min="15638" max="15856" width="11.42578125" style="248"/>
    <col min="15857" max="15857" width="12" style="248" customWidth="1"/>
    <col min="15858" max="15858" width="11.42578125" style="248"/>
    <col min="15859" max="15859" width="9.7109375" style="248" customWidth="1"/>
    <col min="15860" max="15860" width="15.85546875" style="248" customWidth="1"/>
    <col min="15861" max="15872" width="11.42578125" style="248" customWidth="1"/>
    <col min="15873" max="15878" width="10.140625" style="248" customWidth="1"/>
    <col min="15879" max="15892" width="9.140625" style="248" customWidth="1"/>
    <col min="15893" max="15893" width="11.140625" style="248" customWidth="1"/>
    <col min="15894" max="16112" width="11.42578125" style="248"/>
    <col min="16113" max="16113" width="12" style="248" customWidth="1"/>
    <col min="16114" max="16114" width="11.42578125" style="248"/>
    <col min="16115" max="16115" width="9.7109375" style="248" customWidth="1"/>
    <col min="16116" max="16116" width="15.85546875" style="248" customWidth="1"/>
    <col min="16117" max="16128" width="11.42578125" style="248" customWidth="1"/>
    <col min="16129" max="16134" width="10.140625" style="248" customWidth="1"/>
    <col min="16135" max="16148" width="9.140625" style="248" customWidth="1"/>
    <col min="16149" max="16149" width="11.140625" style="248" customWidth="1"/>
    <col min="16150" max="16384" width="11.42578125" style="248"/>
  </cols>
  <sheetData>
    <row r="1" spans="2:8" ht="15" customHeight="1" x14ac:dyDescent="0.25">
      <c r="C1" s="249"/>
    </row>
    <row r="2" spans="2:8" ht="15" customHeight="1" x14ac:dyDescent="0.25">
      <c r="C2" s="249"/>
    </row>
    <row r="3" spans="2:8" ht="15" customHeight="1" x14ac:dyDescent="0.25"/>
    <row r="4" spans="2:8" ht="15" customHeight="1" x14ac:dyDescent="0.25"/>
    <row r="5" spans="2:8" ht="36" customHeight="1" x14ac:dyDescent="0.25">
      <c r="B5" s="402" t="s">
        <v>250</v>
      </c>
      <c r="C5" s="402"/>
      <c r="D5" s="402"/>
      <c r="E5" s="402"/>
      <c r="F5" s="402"/>
    </row>
    <row r="6" spans="2:8" ht="45" customHeight="1" x14ac:dyDescent="0.25">
      <c r="B6" s="41"/>
      <c r="C6" s="250" t="s">
        <v>51</v>
      </c>
      <c r="D6" s="250" t="s">
        <v>251</v>
      </c>
      <c r="E6" s="250" t="s">
        <v>252</v>
      </c>
      <c r="F6" s="251" t="s">
        <v>253</v>
      </c>
      <c r="H6" s="76" t="s">
        <v>98</v>
      </c>
    </row>
    <row r="7" spans="2:8" ht="15" customHeight="1" x14ac:dyDescent="0.25">
      <c r="B7" s="252" t="s">
        <v>260</v>
      </c>
      <c r="C7" s="49">
        <v>113814</v>
      </c>
      <c r="D7" s="50">
        <f t="shared" ref="D7:D11" si="0">IFERROR((C7-C8)/C8,"-")</f>
        <v>2.1688001579920645E-2</v>
      </c>
      <c r="E7" s="50">
        <f t="shared" ref="E7:E11" si="1">C7/C20-1</f>
        <v>3.2719947735191601E-2</v>
      </c>
      <c r="F7" s="253">
        <f>((SUM(C7:C12,C14:C19)/SUM(C20:C25,C27:C32))-1)</f>
        <v>3.9864900575222517E-2</v>
      </c>
    </row>
    <row r="8" spans="2:8" ht="15" customHeight="1" x14ac:dyDescent="0.25">
      <c r="B8" s="252" t="s">
        <v>261</v>
      </c>
      <c r="C8" s="49">
        <v>111398</v>
      </c>
      <c r="D8" s="50">
        <f t="shared" si="0"/>
        <v>-0.15215769845498137</v>
      </c>
      <c r="E8" s="50">
        <f t="shared" si="1"/>
        <v>5.1529653857408597E-2</v>
      </c>
      <c r="F8" s="253">
        <f>((SUM(C8:C12,C14:C20)/SUM(C21:C25,C27:C33))-1)</f>
        <v>3.4431796652758972E-2</v>
      </c>
    </row>
    <row r="9" spans="2:8" ht="15" customHeight="1" x14ac:dyDescent="0.25">
      <c r="B9" s="252" t="s">
        <v>262</v>
      </c>
      <c r="C9" s="49">
        <v>131390</v>
      </c>
      <c r="D9" s="50">
        <f t="shared" si="0"/>
        <v>2.4203920957243639E-2</v>
      </c>
      <c r="E9" s="50">
        <f t="shared" si="1"/>
        <v>0.19106542293292716</v>
      </c>
      <c r="F9" s="253">
        <f>((SUM(C9:C12,C14:C21)/SUM(C22:C25,C27:C34))-1)</f>
        <v>3.7192988492646295E-2</v>
      </c>
    </row>
    <row r="10" spans="2:8" ht="15" customHeight="1" x14ac:dyDescent="0.25">
      <c r="B10" s="252" t="s">
        <v>263</v>
      </c>
      <c r="C10" s="49">
        <v>128285</v>
      </c>
      <c r="D10" s="50">
        <f t="shared" si="0"/>
        <v>0.11578370573960843</v>
      </c>
      <c r="E10" s="50">
        <f t="shared" si="1"/>
        <v>-4.7843480713421593E-2</v>
      </c>
      <c r="F10" s="253">
        <f>((SUM(C10:C12,C14:C22)/SUM(C23:C25,C27:C35))-1)</f>
        <v>1.7035606221637689E-2</v>
      </c>
    </row>
    <row r="11" spans="2:8" ht="15" customHeight="1" x14ac:dyDescent="0.25">
      <c r="B11" s="252" t="s">
        <v>264</v>
      </c>
      <c r="C11" s="49">
        <v>114973</v>
      </c>
      <c r="D11" s="50">
        <f t="shared" si="0"/>
        <v>2.4185358727217658E-2</v>
      </c>
      <c r="E11" s="50">
        <f t="shared" si="1"/>
        <v>8.0654560493270244E-2</v>
      </c>
      <c r="F11" s="253">
        <f>((SUM(C11:C12,C14:C23)/SUM(C24:C25,C27:C36))-1)</f>
        <v>2.876542402927118E-2</v>
      </c>
    </row>
    <row r="12" spans="2:8" ht="15" customHeight="1" x14ac:dyDescent="0.25">
      <c r="B12" s="252" t="s">
        <v>265</v>
      </c>
      <c r="C12" s="49">
        <v>112258</v>
      </c>
      <c r="D12" s="50">
        <f>C12/C14-1</f>
        <v>-8.1801748746513581E-2</v>
      </c>
      <c r="E12" s="50">
        <f>C12/C25-1</f>
        <v>3.2001250264302117E-2</v>
      </c>
      <c r="F12" s="253">
        <f>((SUM(C12,C14:C24)/SUM(C25,C27:C37))-1)</f>
        <v>1.7956784738806464E-2</v>
      </c>
    </row>
    <row r="13" spans="2:8" ht="30" customHeight="1" x14ac:dyDescent="0.25">
      <c r="B13" s="183" t="str">
        <f>actualizaciones!$A$2</f>
        <v xml:space="preserve">I semestre 2014 </v>
      </c>
      <c r="C13" s="254">
        <v>597145</v>
      </c>
      <c r="D13" s="154"/>
      <c r="E13" s="154">
        <v>4.768162423153588E-2</v>
      </c>
      <c r="F13" s="255" t="s">
        <v>64</v>
      </c>
    </row>
    <row r="14" spans="2:8" ht="15" customHeight="1" outlineLevel="1" x14ac:dyDescent="0.25">
      <c r="B14" s="252" t="s">
        <v>254</v>
      </c>
      <c r="C14" s="49">
        <v>122259</v>
      </c>
      <c r="D14" s="50">
        <f t="shared" ref="D14:D24" si="2">IFERROR((C14-C15)/C15,"-")</f>
        <v>-1.2933853271005401E-2</v>
      </c>
      <c r="E14" s="50">
        <f>C14/C27-1</f>
        <v>0.1187580640733521</v>
      </c>
      <c r="F14" s="253">
        <f>((SUM(C14:C25)/SUM(C27:C38))-1)</f>
        <v>1.2785569827509891E-2</v>
      </c>
    </row>
    <row r="15" spans="2:8" ht="15" customHeight="1" outlineLevel="1" x14ac:dyDescent="0.25">
      <c r="B15" s="252" t="s">
        <v>255</v>
      </c>
      <c r="C15" s="49">
        <v>123861</v>
      </c>
      <c r="D15" s="50">
        <f t="shared" si="2"/>
        <v>4.1589648798521254E-3</v>
      </c>
      <c r="E15" s="50">
        <f t="shared" ref="E15:E24" si="3">C15/C28-1</f>
        <v>8.3847426036279593E-2</v>
      </c>
      <c r="F15" s="253">
        <f>((SUM(C15:C25,C27)/SUM(C28:C38,C40))-1)</f>
        <v>-2.5241069580577147E-3</v>
      </c>
    </row>
    <row r="16" spans="2:8" ht="15" customHeight="1" outlineLevel="1" x14ac:dyDescent="0.25">
      <c r="B16" s="252" t="s">
        <v>256</v>
      </c>
      <c r="C16" s="49">
        <v>123348</v>
      </c>
      <c r="D16" s="50">
        <f t="shared" si="2"/>
        <v>8.5446769566518241E-2</v>
      </c>
      <c r="E16" s="50">
        <f t="shared" si="3"/>
        <v>-1.6269499473633875E-2</v>
      </c>
      <c r="F16" s="253">
        <f>((SUM(C16:C25,C27:C28)/SUM(C29:C38,C40:C41))-1)</f>
        <v>-1.5826038216273486E-2</v>
      </c>
    </row>
    <row r="17" spans="2:6" ht="15" customHeight="1" outlineLevel="1" x14ac:dyDescent="0.25">
      <c r="B17" s="252" t="s">
        <v>257</v>
      </c>
      <c r="C17" s="49">
        <v>113638</v>
      </c>
      <c r="D17" s="50">
        <f t="shared" si="2"/>
        <v>-0.15545943696304884</v>
      </c>
      <c r="E17" s="50">
        <f t="shared" si="3"/>
        <v>2.162128145424469E-2</v>
      </c>
      <c r="F17" s="253">
        <f>((SUM(C17:C25,C27:C29)/SUM(C30:C38,C40:C42))-1)</f>
        <v>-2.2614674190460149E-2</v>
      </c>
    </row>
    <row r="18" spans="2:6" ht="15" customHeight="1" outlineLevel="1" x14ac:dyDescent="0.25">
      <c r="B18" s="252" t="s">
        <v>258</v>
      </c>
      <c r="C18" s="49">
        <v>134556</v>
      </c>
      <c r="D18" s="50">
        <f t="shared" si="2"/>
        <v>6.6288404085869834E-2</v>
      </c>
      <c r="E18" s="50">
        <f t="shared" si="3"/>
        <v>-1.9655691620741322E-3</v>
      </c>
      <c r="F18" s="253">
        <f>((SUM(C18:C25,C27:C30)/SUM(C31:C38,C40:C43))-1)</f>
        <v>-3.1076143659641509E-2</v>
      </c>
    </row>
    <row r="19" spans="2:6" ht="15" customHeight="1" outlineLevel="1" x14ac:dyDescent="0.25">
      <c r="B19" s="252" t="s">
        <v>259</v>
      </c>
      <c r="C19" s="49">
        <v>126191</v>
      </c>
      <c r="D19" s="50">
        <f t="shared" si="2"/>
        <v>0.1450257694541231</v>
      </c>
      <c r="E19" s="50">
        <f t="shared" si="3"/>
        <v>-2.0195353748680089E-2</v>
      </c>
      <c r="F19" s="253">
        <f>((SUM(C19:C25,C27:C31)/SUM(C32:C38,C40:C44))-1)</f>
        <v>-3.6442798932715625E-2</v>
      </c>
    </row>
    <row r="20" spans="2:6" ht="15" customHeight="1" outlineLevel="1" x14ac:dyDescent="0.25">
      <c r="B20" s="252" t="s">
        <v>260</v>
      </c>
      <c r="C20" s="49">
        <v>110208</v>
      </c>
      <c r="D20" s="50">
        <f t="shared" si="2"/>
        <v>4.0296774558944301E-2</v>
      </c>
      <c r="E20" s="50">
        <f t="shared" si="3"/>
        <v>-3.3907219748238071E-2</v>
      </c>
      <c r="F20" s="253">
        <f>((SUM(C20:C25,C27:C32)/SUM(C33:C38,C40:C45))-1)</f>
        <v>-4.3544670773052019E-2</v>
      </c>
    </row>
    <row r="21" spans="2:6" ht="15" customHeight="1" outlineLevel="1" x14ac:dyDescent="0.25">
      <c r="B21" s="252" t="s">
        <v>261</v>
      </c>
      <c r="C21" s="49">
        <v>105939</v>
      </c>
      <c r="D21" s="50">
        <f t="shared" si="2"/>
        <v>-3.9650811781023088E-2</v>
      </c>
      <c r="E21" s="50">
        <f t="shared" si="3"/>
        <v>9.2853163877942624E-2</v>
      </c>
      <c r="F21" s="253">
        <f>((SUM(C21:C25,C27:C33)/SUM(C34:C38,C40:C46))-1)</f>
        <v>-4.2517294430865937E-2</v>
      </c>
    </row>
    <row r="22" spans="2:6" ht="15" customHeight="1" outlineLevel="1" x14ac:dyDescent="0.25">
      <c r="B22" s="252" t="s">
        <v>262</v>
      </c>
      <c r="C22" s="49">
        <v>110313</v>
      </c>
      <c r="D22" s="50">
        <f t="shared" si="2"/>
        <v>-0.1812352019950865</v>
      </c>
      <c r="E22" s="50">
        <f t="shared" si="3"/>
        <v>-5.9067879015336278E-2</v>
      </c>
      <c r="F22" s="253">
        <f>((SUM(C22:C25,C27:C34)/SUM(C35:C38,C40:C47))-1)</f>
        <v>-5.1998621851000904E-2</v>
      </c>
    </row>
    <row r="23" spans="2:6" ht="15" customHeight="1" outlineLevel="1" x14ac:dyDescent="0.25">
      <c r="B23" s="252" t="s">
        <v>263</v>
      </c>
      <c r="C23" s="49">
        <v>134731</v>
      </c>
      <c r="D23" s="50">
        <f t="shared" si="2"/>
        <v>0.26636401233175427</v>
      </c>
      <c r="E23" s="50">
        <f t="shared" si="3"/>
        <v>7.7744536524493757E-2</v>
      </c>
      <c r="F23" s="253">
        <f>((SUM(C23:C25,C27:C35)/SUM(C36:C38,C40:C48))-1)</f>
        <v>-6.2166946065163819E-2</v>
      </c>
    </row>
    <row r="24" spans="2:6" ht="15" customHeight="1" outlineLevel="1" x14ac:dyDescent="0.25">
      <c r="B24" s="252" t="s">
        <v>264</v>
      </c>
      <c r="C24" s="49">
        <v>106392</v>
      </c>
      <c r="D24" s="50">
        <f t="shared" si="2"/>
        <v>-2.1925590887779584E-2</v>
      </c>
      <c r="E24" s="50">
        <f t="shared" si="3"/>
        <v>-5.6348396824692837E-2</v>
      </c>
      <c r="F24" s="253">
        <f>((SUM(C24:C25,C27:C36)/SUM(C37:C38,C40:C49))-1)</f>
        <v>-7.2557232940699934E-2</v>
      </c>
    </row>
    <row r="25" spans="2:6" ht="15" customHeight="1" outlineLevel="1" x14ac:dyDescent="0.25">
      <c r="B25" s="252" t="s">
        <v>265</v>
      </c>
      <c r="C25" s="49">
        <v>108777</v>
      </c>
      <c r="D25" s="50">
        <f>C25/C27-1</f>
        <v>-4.6119636533340502E-3</v>
      </c>
      <c r="E25" s="50">
        <f>C25/C38-1</f>
        <v>-3.2930005956561592E-2</v>
      </c>
      <c r="F25" s="253">
        <f>((SUM(C25,C27:C37)/SUM(C38,C40:C50))-1)</f>
        <v>-7.400332770329543E-2</v>
      </c>
    </row>
    <row r="26" spans="2:6" ht="12.75" x14ac:dyDescent="0.25">
      <c r="B26" s="256">
        <v>2013</v>
      </c>
      <c r="C26" s="46">
        <v>1420213</v>
      </c>
      <c r="D26" s="47"/>
      <c r="E26" s="47">
        <f>C26/C39-1</f>
        <v>1.2785569827509891E-2</v>
      </c>
      <c r="F26" s="213">
        <f>C26/C39-1</f>
        <v>1.2785569827509891E-2</v>
      </c>
    </row>
    <row r="27" spans="2:6" ht="15" hidden="1" customHeight="1" outlineLevel="1" x14ac:dyDescent="0.25">
      <c r="B27" s="252" t="s">
        <v>254</v>
      </c>
      <c r="C27" s="49">
        <v>109281</v>
      </c>
      <c r="D27" s="50">
        <f t="shared" ref="D27:D37" si="4">IFERROR((C27-C28)/C28,"-")</f>
        <v>-4.3735069435329323E-2</v>
      </c>
      <c r="E27" s="50">
        <f>C27/C40-1</f>
        <v>-7.2262358544225913E-2</v>
      </c>
      <c r="F27" s="253">
        <f>((SUM(C27:C38)/SUM(C40:C51))-1)</f>
        <v>-7.4864094579616847E-2</v>
      </c>
    </row>
    <row r="28" spans="2:6" ht="15" hidden="1" customHeight="1" outlineLevel="1" x14ac:dyDescent="0.25">
      <c r="B28" s="252" t="s">
        <v>255</v>
      </c>
      <c r="C28" s="49">
        <v>114279</v>
      </c>
      <c r="D28" s="50">
        <f t="shared" si="4"/>
        <v>-8.8596994927744283E-2</v>
      </c>
      <c r="E28" s="50">
        <f t="shared" ref="E28:E37" si="5">C28/C41-1</f>
        <v>-7.5494899321257858E-2</v>
      </c>
      <c r="F28" s="253">
        <f>((SUM(C28:C38,C40)/SUM(C41:C51,C53))-1)</f>
        <v>-6.9075849945792744E-2</v>
      </c>
    </row>
    <row r="29" spans="2:6" ht="15" hidden="1" customHeight="1" outlineLevel="1" x14ac:dyDescent="0.25">
      <c r="B29" s="252" t="s">
        <v>256</v>
      </c>
      <c r="C29" s="49">
        <v>125388</v>
      </c>
      <c r="D29" s="50">
        <f t="shared" si="4"/>
        <v>0.12725540082529466</v>
      </c>
      <c r="E29" s="50">
        <f t="shared" si="5"/>
        <v>-8.7018254101165704E-2</v>
      </c>
      <c r="F29" s="253">
        <f>((SUM(C29:C38,C40:C41)/SUM(C42:C51,C53:C54))-1)</f>
        <v>-6.1028940182355496E-2</v>
      </c>
    </row>
    <row r="30" spans="2:6" ht="15" hidden="1" customHeight="1" outlineLevel="1" x14ac:dyDescent="0.25">
      <c r="B30" s="252" t="s">
        <v>257</v>
      </c>
      <c r="C30" s="49">
        <v>111233</v>
      </c>
      <c r="D30" s="50">
        <f t="shared" si="4"/>
        <v>-0.17495790715096313</v>
      </c>
      <c r="E30" s="50">
        <f t="shared" si="5"/>
        <v>-8.2667392397964612E-2</v>
      </c>
      <c r="F30" s="253">
        <f>((SUM(C30:C38,C40:C42)/SUM(C43:C51,C53:C55))-1)</f>
        <v>-5.1400398893273191E-2</v>
      </c>
    </row>
    <row r="31" spans="2:6" ht="15" hidden="1" customHeight="1" outlineLevel="1" x14ac:dyDescent="0.25">
      <c r="B31" s="252" t="s">
        <v>258</v>
      </c>
      <c r="C31" s="49">
        <v>134821</v>
      </c>
      <c r="D31" s="50">
        <f t="shared" si="4"/>
        <v>4.6811913783464811E-2</v>
      </c>
      <c r="E31" s="50">
        <f t="shared" si="5"/>
        <v>-5.8038958135375296E-2</v>
      </c>
      <c r="F31" s="253">
        <f>((SUM(C31:C38,C40:C43)/SUM(C44:C51,C53:C56))-1)</f>
        <v>-3.3079462183837172E-2</v>
      </c>
    </row>
    <row r="32" spans="2:6" ht="15" hidden="1" customHeight="1" outlineLevel="1" x14ac:dyDescent="0.25">
      <c r="B32" s="252" t="s">
        <v>259</v>
      </c>
      <c r="C32" s="49">
        <v>128792</v>
      </c>
      <c r="D32" s="50">
        <f t="shared" si="4"/>
        <v>0.12900171815281042</v>
      </c>
      <c r="E32" s="50">
        <f t="shared" si="5"/>
        <v>-9.4805349976455067E-2</v>
      </c>
      <c r="F32" s="253">
        <f>((SUM(C32:C38,C40:C44)/SUM(C45:C51,C53:C57))-1)</f>
        <v>-2.440386065429867E-2</v>
      </c>
    </row>
    <row r="33" spans="2:6" ht="15" hidden="1" customHeight="1" outlineLevel="1" x14ac:dyDescent="0.25">
      <c r="B33" s="252" t="s">
        <v>260</v>
      </c>
      <c r="C33" s="49">
        <v>114076</v>
      </c>
      <c r="D33" s="50">
        <f t="shared" si="4"/>
        <v>0.17679341434731477</v>
      </c>
      <c r="E33" s="50">
        <f t="shared" si="5"/>
        <v>-2.118495001930587E-2</v>
      </c>
      <c r="F33" s="253">
        <f>((SUM(C33:C38,C40:C45)/SUM(C46:C51,C53:C58))-1)</f>
        <v>-1.1557606399930864E-2</v>
      </c>
    </row>
    <row r="34" spans="2:6" ht="15" hidden="1" customHeight="1" outlineLevel="1" x14ac:dyDescent="0.25">
      <c r="B34" s="252" t="s">
        <v>261</v>
      </c>
      <c r="C34" s="49">
        <v>96938</v>
      </c>
      <c r="D34" s="50">
        <f t="shared" si="4"/>
        <v>-0.17315204967672598</v>
      </c>
      <c r="E34" s="50">
        <f t="shared" si="5"/>
        <v>-5.0641961041631989E-2</v>
      </c>
      <c r="F34" s="253">
        <f>((SUM(C34:C38,C40:C46)/SUM(C47:C51,C53:C59))-1)</f>
        <v>-3.7326868959182136E-3</v>
      </c>
    </row>
    <row r="35" spans="2:6" ht="15" hidden="1" customHeight="1" outlineLevel="1" x14ac:dyDescent="0.25">
      <c r="B35" s="252" t="s">
        <v>262</v>
      </c>
      <c r="C35" s="49">
        <v>117238</v>
      </c>
      <c r="D35" s="50">
        <f t="shared" si="4"/>
        <v>-6.2186030141106456E-2</v>
      </c>
      <c r="E35" s="50">
        <f t="shared" si="5"/>
        <v>-0.16602289136914294</v>
      </c>
      <c r="F35" s="253">
        <f>((SUM(C35:C38,C40:C47)/SUM(C48:C51,C53:C60))-1)</f>
        <v>7.4757259779456575E-5</v>
      </c>
    </row>
    <row r="36" spans="2:6" ht="15" hidden="1" customHeight="1" outlineLevel="1" x14ac:dyDescent="0.25">
      <c r="B36" s="252" t="s">
        <v>263</v>
      </c>
      <c r="C36" s="49">
        <v>125012</v>
      </c>
      <c r="D36" s="50">
        <f t="shared" si="4"/>
        <v>0.10880305113308794</v>
      </c>
      <c r="E36" s="50">
        <f t="shared" si="5"/>
        <v>-4.7745277269957365E-2</v>
      </c>
      <c r="F36" s="253">
        <f>((SUM(C36:C38,C40:C48)/SUM(C49:C51,C53:C61))-1)</f>
        <v>2.6124727917469448E-2</v>
      </c>
    </row>
    <row r="37" spans="2:6" ht="15" hidden="1" customHeight="1" outlineLevel="1" x14ac:dyDescent="0.25">
      <c r="B37" s="252" t="s">
        <v>264</v>
      </c>
      <c r="C37" s="49">
        <v>112745</v>
      </c>
      <c r="D37" s="50">
        <f t="shared" si="4"/>
        <v>2.3470630595389444E-3</v>
      </c>
      <c r="E37" s="50">
        <f t="shared" si="5"/>
        <v>-7.5481754817548152E-2</v>
      </c>
      <c r="F37" s="253">
        <f>((SUM(C37:C38,C40:C49)/SUM(C50:C51,C53:C62))-1)</f>
        <v>3.8455073027213738E-2</v>
      </c>
    </row>
    <row r="38" spans="2:6" ht="15" hidden="1" customHeight="1" outlineLevel="1" x14ac:dyDescent="0.25">
      <c r="B38" s="252" t="s">
        <v>265</v>
      </c>
      <c r="C38" s="49">
        <v>112481</v>
      </c>
      <c r="D38" s="50">
        <f>C38/C40-1</f>
        <v>-4.5096058339629708E-2</v>
      </c>
      <c r="E38" s="50">
        <f>C38/C51-1</f>
        <v>-4.5881754177623191E-2</v>
      </c>
      <c r="F38" s="253">
        <f>((SUM(C38,C40:C50)/SUM(C51,C53:C63))-1)</f>
        <v>5.3982044598899437E-2</v>
      </c>
    </row>
    <row r="39" spans="2:6" ht="12.75" collapsed="1" x14ac:dyDescent="0.25">
      <c r="B39" s="257">
        <v>2012</v>
      </c>
      <c r="C39" s="258">
        <v>1402284</v>
      </c>
      <c r="D39" s="259"/>
      <c r="E39" s="259">
        <f>C39/C52-1</f>
        <v>-7.4864094579616847E-2</v>
      </c>
      <c r="F39" s="260">
        <f>C39/C52-1</f>
        <v>-7.4864094579616847E-2</v>
      </c>
    </row>
    <row r="40" spans="2:6" ht="15" hidden="1" customHeight="1" outlineLevel="1" x14ac:dyDescent="0.25">
      <c r="B40" s="252" t="s">
        <v>254</v>
      </c>
      <c r="C40" s="49">
        <v>117793</v>
      </c>
      <c r="D40" s="50">
        <f t="shared" ref="D40:D50" si="6">IFERROR((C40-C41)/C41,"-")</f>
        <v>-4.7067008599558292E-2</v>
      </c>
      <c r="E40" s="50">
        <f>C40/C53-1</f>
        <v>2.3912451494314535E-3</v>
      </c>
      <c r="F40" s="253">
        <f>((SUM(C40:C51)/SUM(C53:C64))-1)</f>
        <v>5.8131027973707283E-2</v>
      </c>
    </row>
    <row r="41" spans="2:6" ht="15" hidden="1" customHeight="1" outlineLevel="1" x14ac:dyDescent="0.25">
      <c r="B41" s="252" t="s">
        <v>255</v>
      </c>
      <c r="C41" s="49">
        <v>123611</v>
      </c>
      <c r="D41" s="50">
        <f t="shared" si="6"/>
        <v>-9.9957040607547745E-2</v>
      </c>
      <c r="E41" s="50">
        <f t="shared" ref="E41:E50" si="7">C41/C54-1</f>
        <v>2.5289892337552411E-2</v>
      </c>
      <c r="F41" s="253">
        <f>((SUM(C41:C51,C53)/SUM(C54:C64,C66))-1)</f>
        <v>6.3088196506035699E-2</v>
      </c>
    </row>
    <row r="42" spans="2:6" ht="15" hidden="1" customHeight="1" outlineLevel="1" x14ac:dyDescent="0.25">
      <c r="B42" s="252" t="s">
        <v>256</v>
      </c>
      <c r="C42" s="49">
        <v>137339</v>
      </c>
      <c r="D42" s="50">
        <f t="shared" si="6"/>
        <v>0.13262739470710969</v>
      </c>
      <c r="E42" s="50">
        <f t="shared" si="7"/>
        <v>2.0455322247484808E-2</v>
      </c>
      <c r="F42" s="253">
        <f>((SUM(C42:C51,C53:C54)/SUM(C55:C64,C66:C67))-1)</f>
        <v>7.1780364500140914E-2</v>
      </c>
    </row>
    <row r="43" spans="2:6" ht="15" hidden="1" customHeight="1" outlineLevel="1" x14ac:dyDescent="0.25">
      <c r="B43" s="252" t="s">
        <v>257</v>
      </c>
      <c r="C43" s="49">
        <v>121257</v>
      </c>
      <c r="D43" s="50">
        <f t="shared" si="6"/>
        <v>-0.15280727740204572</v>
      </c>
      <c r="E43" s="50">
        <f t="shared" si="7"/>
        <v>0.17703530416719238</v>
      </c>
      <c r="F43" s="253">
        <f>((SUM(C43:C51,C53:C55)/SUM(C56:C64,C66:C68))-1)</f>
        <v>7.979689753038377E-2</v>
      </c>
    </row>
    <row r="44" spans="2:6" ht="15" hidden="1" customHeight="1" outlineLevel="1" x14ac:dyDescent="0.25">
      <c r="B44" s="252" t="s">
        <v>258</v>
      </c>
      <c r="C44" s="49">
        <v>143128</v>
      </c>
      <c r="D44" s="50">
        <f t="shared" si="6"/>
        <v>5.9530084832127971E-3</v>
      </c>
      <c r="E44" s="50">
        <f t="shared" si="7"/>
        <v>3.4311316664257907E-2</v>
      </c>
      <c r="F44" s="253">
        <f>((SUM(C44:C51,C53:C56)/SUM(C57:C64,C66:C69))-1)</f>
        <v>6.5216941034634823E-2</v>
      </c>
    </row>
    <row r="45" spans="2:6" ht="15" hidden="1" customHeight="1" outlineLevel="1" x14ac:dyDescent="0.25">
      <c r="B45" s="252" t="s">
        <v>259</v>
      </c>
      <c r="C45" s="49">
        <v>142281</v>
      </c>
      <c r="D45" s="50">
        <f t="shared" si="6"/>
        <v>0.22082457419880733</v>
      </c>
      <c r="E45" s="50">
        <f t="shared" si="7"/>
        <v>4.1542831207999731E-2</v>
      </c>
      <c r="F45" s="253">
        <f>((SUM(C45:C51,C53:C57)/SUM(C58:C64,C66:C70))-1)</f>
        <v>6.4700250009489091E-2</v>
      </c>
    </row>
    <row r="46" spans="2:6" ht="15" hidden="1" customHeight="1" outlineLevel="1" x14ac:dyDescent="0.25">
      <c r="B46" s="252" t="s">
        <v>260</v>
      </c>
      <c r="C46" s="49">
        <v>116545</v>
      </c>
      <c r="D46" s="50">
        <f t="shared" si="6"/>
        <v>0.14137833099922631</v>
      </c>
      <c r="E46" s="50">
        <f t="shared" si="7"/>
        <v>8.5239917683977318E-2</v>
      </c>
      <c r="F46" s="253">
        <f>((SUM(C46:C51,C53:C58)/SUM(C59:C64,C66:C71))-1)</f>
        <v>6.6753100825446277E-2</v>
      </c>
    </row>
    <row r="47" spans="2:6" ht="15" hidden="1" customHeight="1" outlineLevel="1" x14ac:dyDescent="0.25">
      <c r="B47" s="252" t="s">
        <v>261</v>
      </c>
      <c r="C47" s="49">
        <v>102109</v>
      </c>
      <c r="D47" s="50">
        <f t="shared" si="6"/>
        <v>-0.27364362591320057</v>
      </c>
      <c r="E47" s="50">
        <f t="shared" si="7"/>
        <v>4.2586254376646426E-3</v>
      </c>
      <c r="F47" s="253">
        <f>((SUM(C47:C51,C53:C59)/SUM(C60:C64,C66:C72))-1)</f>
        <v>6.4934538732305258E-2</v>
      </c>
    </row>
    <row r="48" spans="2:6" ht="15" hidden="1" customHeight="1" outlineLevel="1" x14ac:dyDescent="0.25">
      <c r="B48" s="252" t="s">
        <v>262</v>
      </c>
      <c r="C48" s="49">
        <v>140577</v>
      </c>
      <c r="D48" s="50">
        <f t="shared" si="6"/>
        <v>7.0818098720292502E-2</v>
      </c>
      <c r="E48" s="50">
        <f t="shared" si="7"/>
        <v>0.1159827573888399</v>
      </c>
      <c r="F48" s="253">
        <f>((SUM(C48:C51,C53:C60)/SUM(C61:C64,C66:C73))-1)</f>
        <v>6.5513987763558212E-2</v>
      </c>
    </row>
    <row r="49" spans="2:6" ht="15" hidden="1" customHeight="1" outlineLevel="1" x14ac:dyDescent="0.25">
      <c r="B49" s="252" t="s">
        <v>263</v>
      </c>
      <c r="C49" s="49">
        <v>131280</v>
      </c>
      <c r="D49" s="50">
        <f t="shared" si="6"/>
        <v>7.6506765067650681E-2</v>
      </c>
      <c r="E49" s="50">
        <f t="shared" si="7"/>
        <v>9.3835924611308297E-2</v>
      </c>
      <c r="F49" s="253">
        <f>((SUM(C49:C51,C53:C61)/SUM(C62:C64,C66:C74))-1)</f>
        <v>5.6689705896219689E-2</v>
      </c>
    </row>
    <row r="50" spans="2:6" ht="15" hidden="1" customHeight="1" outlineLevel="1" x14ac:dyDescent="0.25">
      <c r="B50" s="252" t="s">
        <v>264</v>
      </c>
      <c r="C50" s="49">
        <v>121950</v>
      </c>
      <c r="D50" s="50">
        <f t="shared" si="6"/>
        <v>3.4438883705148866E-2</v>
      </c>
      <c r="E50" s="50">
        <f t="shared" si="7"/>
        <v>0.11483892200241352</v>
      </c>
      <c r="F50" s="253">
        <f>((SUM(C50:C51,C53:C62)/SUM(C63:C64,C66:C75))-1)</f>
        <v>4.4593834863127846E-2</v>
      </c>
    </row>
    <row r="51" spans="2:6" ht="15" hidden="1" customHeight="1" outlineLevel="1" x14ac:dyDescent="0.25">
      <c r="B51" s="252" t="s">
        <v>265</v>
      </c>
      <c r="C51" s="49">
        <v>117890</v>
      </c>
      <c r="D51" s="50">
        <f>C51/C53-1</f>
        <v>3.2166927632921727E-3</v>
      </c>
      <c r="E51" s="50">
        <f>C51/C64-1</f>
        <v>4.3191944319023179E-3</v>
      </c>
      <c r="F51" s="253">
        <f>((SUM(C51,C53:C63)/SUM(C64,C66:C76))-1)</f>
        <v>3.149860786792158E-2</v>
      </c>
    </row>
    <row r="52" spans="2:6" ht="12.75" collapsed="1" x14ac:dyDescent="0.25">
      <c r="B52" s="257">
        <v>2011</v>
      </c>
      <c r="C52" s="258">
        <v>1515760</v>
      </c>
      <c r="D52" s="259"/>
      <c r="E52" s="259">
        <f>C52/C65-1</f>
        <v>5.8131027973707283E-2</v>
      </c>
      <c r="F52" s="260">
        <f>C52/C65-1</f>
        <v>5.8131027973707283E-2</v>
      </c>
    </row>
    <row r="53" spans="2:6" ht="15" hidden="1" customHeight="1" outlineLevel="1" x14ac:dyDescent="0.25">
      <c r="B53" s="252" t="s">
        <v>254</v>
      </c>
      <c r="C53" s="49">
        <v>117512</v>
      </c>
      <c r="D53" s="50">
        <f t="shared" ref="D53:D63" si="8">IFERROR((C53-C54)/C54,"-")</f>
        <v>-2.5298186825036081E-2</v>
      </c>
      <c r="E53" s="50">
        <f>C53/C66-1</f>
        <v>6.2802980970986244E-2</v>
      </c>
      <c r="F53" s="253">
        <f>((SUM(C53:C64)/SUM(C66:C77))-1)</f>
        <v>3.3093153690210819E-2</v>
      </c>
    </row>
    <row r="54" spans="2:6" ht="15" hidden="1" customHeight="1" outlineLevel="1" x14ac:dyDescent="0.25">
      <c r="B54" s="252" t="s">
        <v>255</v>
      </c>
      <c r="C54" s="49">
        <v>120562</v>
      </c>
      <c r="D54" s="50">
        <f t="shared" si="8"/>
        <v>-0.1042010313108347</v>
      </c>
      <c r="E54" s="50">
        <f t="shared" ref="E54:E104" si="9">C54/C67-1</f>
        <v>0.13570594219827425</v>
      </c>
      <c r="F54" s="253">
        <f>((SUM(C54:C64,C66)/SUM(C67:C77,C79))-1)</f>
        <v>2.2260276428430981E-2</v>
      </c>
    </row>
    <row r="55" spans="2:6" ht="15" hidden="1" customHeight="1" outlineLevel="1" x14ac:dyDescent="0.25">
      <c r="B55" s="252" t="s">
        <v>256</v>
      </c>
      <c r="C55" s="49">
        <v>134586</v>
      </c>
      <c r="D55" s="50">
        <f t="shared" si="8"/>
        <v>0.30641920422446345</v>
      </c>
      <c r="E55" s="50">
        <f t="shared" si="9"/>
        <v>0.10715695952615989</v>
      </c>
      <c r="F55" s="253">
        <f>((SUM(C55:C64,C66:C67)/SUM(C68:C77,C79:C80))-1)</f>
        <v>-5.768935396096464E-3</v>
      </c>
    </row>
    <row r="56" spans="2:6" ht="15" hidden="1" customHeight="1" outlineLevel="1" x14ac:dyDescent="0.25">
      <c r="B56" s="252" t="s">
        <v>257</v>
      </c>
      <c r="C56" s="49">
        <v>103019</v>
      </c>
      <c r="D56" s="50">
        <f t="shared" si="8"/>
        <v>-0.25553548200607024</v>
      </c>
      <c r="E56" s="50">
        <f t="shared" si="9"/>
        <v>-1.918426414303942E-2</v>
      </c>
      <c r="F56" s="253">
        <f>((SUM(C56:C64,C66:C68)/SUM(C69:C77,C79:C81))-1)</f>
        <v>-2.1176734156655219E-2</v>
      </c>
    </row>
    <row r="57" spans="2:6" ht="15" hidden="1" customHeight="1" outlineLevel="1" x14ac:dyDescent="0.25">
      <c r="B57" s="252" t="s">
        <v>258</v>
      </c>
      <c r="C57" s="49">
        <v>138380</v>
      </c>
      <c r="D57" s="50">
        <f t="shared" si="8"/>
        <v>1.298625243400729E-2</v>
      </c>
      <c r="E57" s="50">
        <f t="shared" si="9"/>
        <v>2.8083209509658147E-2</v>
      </c>
      <c r="F57" s="253">
        <f>((SUM(C57:C64,C66:C69)/SUM(C70:C77,C79:C82))-1)</f>
        <v>-2.2641936166158172E-2</v>
      </c>
    </row>
    <row r="58" spans="2:6" ht="15" hidden="1" customHeight="1" outlineLevel="1" x14ac:dyDescent="0.25">
      <c r="B58" s="252" t="s">
        <v>259</v>
      </c>
      <c r="C58" s="49">
        <v>136606</v>
      </c>
      <c r="D58" s="50">
        <f t="shared" si="8"/>
        <v>0.27204328109431891</v>
      </c>
      <c r="E58" s="50">
        <f t="shared" si="9"/>
        <v>6.2263314644748435E-2</v>
      </c>
      <c r="F58" s="253">
        <f>((SUM(C58:C64,C66:C70)/SUM(C71:C77,C79:C83))-1)</f>
        <v>-3.2550466699184155E-2</v>
      </c>
    </row>
    <row r="59" spans="2:6" ht="15" hidden="1" customHeight="1" outlineLevel="1" x14ac:dyDescent="0.25">
      <c r="B59" s="252" t="s">
        <v>260</v>
      </c>
      <c r="C59" s="49">
        <v>107391</v>
      </c>
      <c r="D59" s="50">
        <f t="shared" si="8"/>
        <v>5.6207954679570397E-2</v>
      </c>
      <c r="E59" s="50">
        <f t="shared" si="9"/>
        <v>6.1532530692129717E-2</v>
      </c>
      <c r="F59" s="253">
        <f>((SUM(C59:C64,C66:C71)/SUM(C72:C77,C79:C84))-1)</f>
        <v>-4.0920159577223947E-2</v>
      </c>
    </row>
    <row r="60" spans="2:6" ht="15" hidden="1" customHeight="1" outlineLevel="1" x14ac:dyDescent="0.25">
      <c r="B60" s="252" t="s">
        <v>261</v>
      </c>
      <c r="C60" s="49">
        <v>101676</v>
      </c>
      <c r="D60" s="50">
        <f t="shared" si="8"/>
        <v>-0.19283621900974066</v>
      </c>
      <c r="E60" s="50">
        <f t="shared" si="9"/>
        <v>1.1520324717960939E-2</v>
      </c>
      <c r="F60" s="253">
        <f>((SUM(C60:C64,C66:C72)/SUM(C73:C77,C79:C85))-1)</f>
        <v>-5.8035069257967864E-2</v>
      </c>
    </row>
    <row r="61" spans="2:6" ht="15" hidden="1" customHeight="1" outlineLevel="1" x14ac:dyDescent="0.25">
      <c r="B61" s="252" t="s">
        <v>262</v>
      </c>
      <c r="C61" s="49">
        <v>125967</v>
      </c>
      <c r="D61" s="50">
        <f t="shared" si="8"/>
        <v>4.9567564865270211E-2</v>
      </c>
      <c r="E61" s="50">
        <f t="shared" si="9"/>
        <v>1.8548915284662071E-2</v>
      </c>
      <c r="F61" s="253">
        <f>((SUM(C61:C64,C66:C73)/SUM(C74:C77,C79:C86))-1)</f>
        <v>-6.7198265380562505E-2</v>
      </c>
    </row>
    <row r="62" spans="2:6" ht="15" hidden="1" customHeight="1" outlineLevel="1" x14ac:dyDescent="0.25">
      <c r="B62" s="252" t="s">
        <v>263</v>
      </c>
      <c r="C62" s="49">
        <v>120018</v>
      </c>
      <c r="D62" s="50">
        <f t="shared" si="8"/>
        <v>9.7177021245474823E-2</v>
      </c>
      <c r="E62" s="50">
        <f t="shared" si="9"/>
        <v>-4.1397432927852029E-2</v>
      </c>
      <c r="F62" s="253">
        <f>((SUM(C62:C64,C66:C74)/SUM(C75:C77,C79:C87))-1)</f>
        <v>-6.5711638901105873E-2</v>
      </c>
    </row>
    <row r="63" spans="2:6" ht="15" hidden="1" customHeight="1" outlineLevel="1" x14ac:dyDescent="0.25">
      <c r="B63" s="252" t="s">
        <v>264</v>
      </c>
      <c r="C63" s="49">
        <v>109388</v>
      </c>
      <c r="D63" s="50">
        <f t="shared" si="8"/>
        <v>-6.8110373733845611E-2</v>
      </c>
      <c r="E63" s="50">
        <f t="shared" si="9"/>
        <v>-4.6960218857272307E-2</v>
      </c>
      <c r="F63" s="253">
        <f>((SUM(C63:C64,C66:C75)/SUM(C76:C77,C79:C88))-1)</f>
        <v>-7.6035886379827611E-2</v>
      </c>
    </row>
    <row r="64" spans="2:6" ht="15" hidden="1" customHeight="1" outlineLevel="1" x14ac:dyDescent="0.25">
      <c r="B64" s="252" t="s">
        <v>265</v>
      </c>
      <c r="C64" s="49">
        <v>117383</v>
      </c>
      <c r="D64" s="50">
        <f>C64/C66-1</f>
        <v>6.1636278127487065E-2</v>
      </c>
      <c r="E64" s="50">
        <f t="shared" si="9"/>
        <v>2.2963363195872777E-2</v>
      </c>
      <c r="F64" s="253">
        <f>((SUM(C64,C66:C76)/SUM(C77,C79:C89))-1)</f>
        <v>-8.6005496193652387E-2</v>
      </c>
    </row>
    <row r="65" spans="2:6" ht="15" customHeight="1" collapsed="1" x14ac:dyDescent="0.25">
      <c r="B65" s="257">
        <v>2010</v>
      </c>
      <c r="C65" s="258">
        <v>1432488</v>
      </c>
      <c r="D65" s="259"/>
      <c r="E65" s="259">
        <f t="shared" si="9"/>
        <v>3.3093153690210819E-2</v>
      </c>
      <c r="F65" s="260">
        <f>C65/C78-1</f>
        <v>3.3093153690210819E-2</v>
      </c>
    </row>
    <row r="66" spans="2:6" ht="15" hidden="1" customHeight="1" outlineLevel="1" x14ac:dyDescent="0.25">
      <c r="B66" s="252" t="s">
        <v>254</v>
      </c>
      <c r="C66" s="49">
        <v>110568</v>
      </c>
      <c r="D66" s="50">
        <f t="shared" ref="D66:D76" si="10">IFERROR((C66-C67)/C67,"-")</f>
        <v>4.1561475564263914E-2</v>
      </c>
      <c r="E66" s="50">
        <f t="shared" si="9"/>
        <v>-6.6692552482083944E-2</v>
      </c>
      <c r="F66" s="253">
        <f>((SUM(C66:C77)/SUM(C79:C90))-1)</f>
        <v>-9.4211475926005761E-2</v>
      </c>
    </row>
    <row r="67" spans="2:6" ht="15" hidden="1" customHeight="1" outlineLevel="1" x14ac:dyDescent="0.25">
      <c r="B67" s="252" t="s">
        <v>255</v>
      </c>
      <c r="C67" s="49">
        <v>106156</v>
      </c>
      <c r="D67" s="50">
        <f t="shared" si="10"/>
        <v>-0.12671931556433036</v>
      </c>
      <c r="E67" s="50">
        <f t="shared" si="9"/>
        <v>-0.18952511833867769</v>
      </c>
      <c r="F67" s="253">
        <f>((SUM(C67:C77,C79)/SUM(C80:C90,C92))-1)</f>
        <v>-9.5704717049038046E-2</v>
      </c>
    </row>
    <row r="68" spans="2:6" ht="15" hidden="1" customHeight="1" outlineLevel="1" x14ac:dyDescent="0.25">
      <c r="B68" s="252" t="s">
        <v>256</v>
      </c>
      <c r="C68" s="49">
        <v>121560</v>
      </c>
      <c r="D68" s="50">
        <f t="shared" si="10"/>
        <v>0.15733952815278862</v>
      </c>
      <c r="E68" s="50">
        <f t="shared" si="9"/>
        <v>-6.9176225554007043E-2</v>
      </c>
      <c r="F68" s="253">
        <f>((SUM(C68:C77,C79:C80)/SUM(C81:C90,C92:C93))-1)</f>
        <v>-8.005447108152064E-2</v>
      </c>
    </row>
    <row r="69" spans="2:6" ht="15" hidden="1" customHeight="1" outlineLevel="1" x14ac:dyDescent="0.25">
      <c r="B69" s="252" t="s">
        <v>257</v>
      </c>
      <c r="C69" s="49">
        <v>105034</v>
      </c>
      <c r="D69" s="50">
        <f t="shared" si="10"/>
        <v>-0.21965824665676079</v>
      </c>
      <c r="E69" s="50">
        <f t="shared" si="9"/>
        <v>-3.8475974257806467E-2</v>
      </c>
      <c r="F69" s="253">
        <f>((SUM(C69:C77,C79:C81)/SUM(C82:C90,C92:C94))-1)</f>
        <v>-7.5608226566458825E-2</v>
      </c>
    </row>
    <row r="70" spans="2:6" ht="15" hidden="1" customHeight="1" outlineLevel="1" x14ac:dyDescent="0.25">
      <c r="B70" s="252" t="s">
        <v>258</v>
      </c>
      <c r="C70" s="49">
        <v>134600</v>
      </c>
      <c r="D70" s="50">
        <f t="shared" si="10"/>
        <v>4.6664437515066215E-2</v>
      </c>
      <c r="E70" s="50">
        <f t="shared" si="9"/>
        <v>-7.405496508788223E-2</v>
      </c>
      <c r="F70" s="253">
        <f>((SUM(C70:C77,C79:C82)/SUM(C83:C90,C92:C95))-1)</f>
        <v>-7.3300187078394363E-2</v>
      </c>
    </row>
    <row r="71" spans="2:6" ht="15" hidden="1" customHeight="1" outlineLevel="1" x14ac:dyDescent="0.25">
      <c r="B71" s="252" t="s">
        <v>259</v>
      </c>
      <c r="C71" s="49">
        <v>128599</v>
      </c>
      <c r="D71" s="50">
        <f t="shared" si="10"/>
        <v>0.27116817903248125</v>
      </c>
      <c r="E71" s="50">
        <f t="shared" si="9"/>
        <v>-3.1969347966818717E-2</v>
      </c>
      <c r="F71" s="253">
        <f>((SUM(C71:C77,C79:C83)/SUM(C84:C90,C92:C96))-1)</f>
        <v>-6.2347211295531224E-2</v>
      </c>
    </row>
    <row r="72" spans="2:6" ht="15" hidden="1" customHeight="1" outlineLevel="1" x14ac:dyDescent="0.25">
      <c r="B72" s="252" t="s">
        <v>260</v>
      </c>
      <c r="C72" s="49">
        <v>101166</v>
      </c>
      <c r="D72" s="50">
        <f t="shared" si="10"/>
        <v>6.4466065779263419E-3</v>
      </c>
      <c r="E72" s="50">
        <f t="shared" si="9"/>
        <v>-0.16294194060847766</v>
      </c>
      <c r="F72" s="253">
        <f>((SUM(C72:C77,C79:C84)/SUM(C85:C90,C92:C97))-1)</f>
        <v>-5.4840565251144779E-2</v>
      </c>
    </row>
    <row r="73" spans="2:6" ht="15" hidden="1" customHeight="1" outlineLevel="1" x14ac:dyDescent="0.25">
      <c r="B73" s="252" t="s">
        <v>261</v>
      </c>
      <c r="C73" s="49">
        <v>100518</v>
      </c>
      <c r="D73" s="50">
        <f t="shared" si="10"/>
        <v>-0.18722760828960242</v>
      </c>
      <c r="E73" s="50">
        <f t="shared" si="9"/>
        <v>-0.11585891459231246</v>
      </c>
      <c r="F73" s="253">
        <f>((SUM(C73:C77,C79:C85)/SUM(C86:C90,C92:C98))-1)</f>
        <v>-3.6137898415534608E-2</v>
      </c>
    </row>
    <row r="74" spans="2:6" ht="15" hidden="1" customHeight="1" outlineLevel="1" x14ac:dyDescent="0.25">
      <c r="B74" s="252" t="s">
        <v>262</v>
      </c>
      <c r="C74" s="49">
        <v>123673</v>
      </c>
      <c r="D74" s="50">
        <f t="shared" si="10"/>
        <v>-1.2204375364414021E-2</v>
      </c>
      <c r="E74" s="50">
        <f t="shared" si="9"/>
        <v>4.0475509414278799E-2</v>
      </c>
      <c r="F74" s="253">
        <f>((SUM(C74:C77,C79:C86)/SUM(C87:C90,C92:C99))-1)</f>
        <v>-1.6998873204647102E-2</v>
      </c>
    </row>
    <row r="75" spans="2:6" ht="15" hidden="1" customHeight="1" outlineLevel="1" x14ac:dyDescent="0.25">
      <c r="B75" s="252" t="s">
        <v>263</v>
      </c>
      <c r="C75" s="49">
        <v>125201</v>
      </c>
      <c r="D75" s="50">
        <f t="shared" si="10"/>
        <v>9.0810085556465525E-2</v>
      </c>
      <c r="E75" s="50">
        <f t="shared" si="9"/>
        <v>-0.15002138507389728</v>
      </c>
      <c r="F75" s="253">
        <f>((SUM(C75:C77,C79:C87)/SUM(C88:C90,C92:C100))-1)</f>
        <v>-1.6958400090601122E-2</v>
      </c>
    </row>
    <row r="76" spans="2:6" ht="15" hidden="1" customHeight="1" outlineLevel="1" x14ac:dyDescent="0.25">
      <c r="B76" s="252" t="s">
        <v>264</v>
      </c>
      <c r="C76" s="49">
        <v>114778</v>
      </c>
      <c r="D76" s="50">
        <f t="shared" si="10"/>
        <v>2.6144246522815214E-4</v>
      </c>
      <c r="E76" s="50">
        <f t="shared" si="9"/>
        <v>-0.16227775669284439</v>
      </c>
      <c r="F76" s="253">
        <f>((SUM(C76:C77,C79:C88)/SUM(C89:C90,C92:C101))-1)</f>
        <v>3.8216517819742446E-3</v>
      </c>
    </row>
    <row r="77" spans="2:6" ht="15" hidden="1" customHeight="1" outlineLevel="1" x14ac:dyDescent="0.25">
      <c r="B77" s="252" t="s">
        <v>265</v>
      </c>
      <c r="C77" s="49">
        <v>114748</v>
      </c>
      <c r="D77" s="50">
        <f>C77/C79-1</f>
        <v>-3.14090605981312E-2</v>
      </c>
      <c r="E77" s="50">
        <f t="shared" si="9"/>
        <v>-8.6466734071603102E-2</v>
      </c>
      <c r="F77" s="253">
        <f>((SUM(C77,C79:C89)/SUM(C90,C92:C102))-1)</f>
        <v>2.7220695243508342E-2</v>
      </c>
    </row>
    <row r="78" spans="2:6" ht="15" customHeight="1" collapsed="1" x14ac:dyDescent="0.25">
      <c r="B78" s="257">
        <v>2009</v>
      </c>
      <c r="C78" s="258">
        <v>1386601</v>
      </c>
      <c r="D78" s="259"/>
      <c r="E78" s="259">
        <f t="shared" si="9"/>
        <v>-9.4211475926005761E-2</v>
      </c>
      <c r="F78" s="260">
        <f>C78/C91-1</f>
        <v>-9.4211475926005761E-2</v>
      </c>
    </row>
    <row r="79" spans="2:6" ht="15" hidden="1" customHeight="1" outlineLevel="1" x14ac:dyDescent="0.25">
      <c r="B79" s="252" t="s">
        <v>254</v>
      </c>
      <c r="C79" s="49">
        <v>118469</v>
      </c>
      <c r="D79" s="50">
        <f t="shared" ref="D79:D89" si="11">IFERROR((C79-C80)/C80,"-")</f>
        <v>-9.5518399755687891E-2</v>
      </c>
      <c r="E79" s="50">
        <f t="shared" si="9"/>
        <v>-8.6831516795905506E-2</v>
      </c>
      <c r="F79" s="253">
        <f>((SUM(C79:C90)/SUM(C92:C103))-1)</f>
        <v>3.780039374562727E-2</v>
      </c>
    </row>
    <row r="80" spans="2:6" ht="15" hidden="1" customHeight="1" outlineLevel="1" x14ac:dyDescent="0.25">
      <c r="B80" s="252" t="s">
        <v>255</v>
      </c>
      <c r="C80" s="49">
        <v>130980</v>
      </c>
      <c r="D80" s="50">
        <f t="shared" si="11"/>
        <v>2.955725377888724E-3</v>
      </c>
      <c r="E80" s="50">
        <f t="shared" si="9"/>
        <v>-5.6934639034388335E-3</v>
      </c>
      <c r="F80" s="253">
        <f>((SUM(C80:C90,C92)/SUM(C93:C103,C105))-1)</f>
        <v>4.3352151403371453E-2</v>
      </c>
    </row>
    <row r="81" spans="2:6" ht="15" hidden="1" customHeight="1" outlineLevel="1" x14ac:dyDescent="0.25">
      <c r="B81" s="252" t="s">
        <v>256</v>
      </c>
      <c r="C81" s="49">
        <v>130594</v>
      </c>
      <c r="D81" s="50">
        <f t="shared" si="11"/>
        <v>0.19551067861621979</v>
      </c>
      <c r="E81" s="50">
        <f t="shared" si="9"/>
        <v>-1.7691393498111996E-2</v>
      </c>
      <c r="F81" s="253">
        <f>((SUM(C81:C90,C92:C93)/SUM(C94:C103,C105:C106))-1)</f>
        <v>5.0154068364561155E-2</v>
      </c>
    </row>
    <row r="82" spans="2:6" ht="15" hidden="1" customHeight="1" outlineLevel="1" x14ac:dyDescent="0.25">
      <c r="B82" s="252" t="s">
        <v>257</v>
      </c>
      <c r="C82" s="49">
        <v>109237</v>
      </c>
      <c r="D82" s="50">
        <f t="shared" si="11"/>
        <v>-0.24853300313005194</v>
      </c>
      <c r="E82" s="50">
        <f t="shared" si="9"/>
        <v>-6.2497725701393669E-3</v>
      </c>
      <c r="F82" s="253">
        <f>((SUM(C82:C90,C92:C94)/SUM(C95:C103,C105:C107))-1)</f>
        <v>4.2938147495938495E-2</v>
      </c>
    </row>
    <row r="83" spans="2:6" ht="15" hidden="1" customHeight="1" outlineLevel="1" x14ac:dyDescent="0.25">
      <c r="B83" s="252" t="s">
        <v>258</v>
      </c>
      <c r="C83" s="49">
        <v>145365</v>
      </c>
      <c r="D83" s="50">
        <f t="shared" si="11"/>
        <v>9.423693600108396E-2</v>
      </c>
      <c r="E83" s="50">
        <f t="shared" si="9"/>
        <v>4.7388823241202305E-2</v>
      </c>
      <c r="F83" s="253">
        <f>((SUM(C83:C90,C92:C95)/SUM(C96:C103,C105:C108))-1)</f>
        <v>3.2332771715285702E-2</v>
      </c>
    </row>
    <row r="84" spans="2:6" ht="15" hidden="1" customHeight="1" outlineLevel="1" x14ac:dyDescent="0.25">
      <c r="B84" s="252" t="s">
        <v>259</v>
      </c>
      <c r="C84" s="49">
        <v>132846</v>
      </c>
      <c r="D84" s="50">
        <f t="shared" si="11"/>
        <v>9.9181691061484875E-2</v>
      </c>
      <c r="E84" s="50">
        <f t="shared" si="9"/>
        <v>6.1799638729478801E-2</v>
      </c>
      <c r="F84" s="253">
        <f>((SUM(C84:C90,C92:C96)/SUM(C97:C103,C105:C109))-1)</f>
        <v>2.4141491696018758E-2</v>
      </c>
    </row>
    <row r="85" spans="2:6" ht="15" hidden="1" customHeight="1" outlineLevel="1" x14ac:dyDescent="0.25">
      <c r="B85" s="252" t="s">
        <v>260</v>
      </c>
      <c r="C85" s="49">
        <v>120859</v>
      </c>
      <c r="D85" s="50">
        <f t="shared" si="11"/>
        <v>6.3057436889788016E-2</v>
      </c>
      <c r="E85" s="50">
        <f t="shared" si="9"/>
        <v>8.3237729896389778E-2</v>
      </c>
      <c r="F85" s="253">
        <f>((SUM(C85:C90,C92:C97)/SUM(C98:C103,C105:C110))-1)</f>
        <v>1.7264511741037047E-2</v>
      </c>
    </row>
    <row r="86" spans="2:6" ht="15" hidden="1" customHeight="1" outlineLevel="1" x14ac:dyDescent="0.25">
      <c r="B86" s="252" t="s">
        <v>261</v>
      </c>
      <c r="C86" s="49">
        <v>113690</v>
      </c>
      <c r="D86" s="50">
        <f t="shared" si="11"/>
        <v>-4.3512644915952955E-2</v>
      </c>
      <c r="E86" s="50">
        <f t="shared" si="9"/>
        <v>0.16663759222583652</v>
      </c>
      <c r="F86" s="253">
        <f>((SUM(C86:C90,C92:C98)/SUM(C99:C103,C105:C111))-1)</f>
        <v>9.0974415268640918E-3</v>
      </c>
    </row>
    <row r="87" spans="2:6" ht="15" hidden="1" customHeight="1" outlineLevel="1" x14ac:dyDescent="0.25">
      <c r="B87" s="252" t="s">
        <v>262</v>
      </c>
      <c r="C87" s="49">
        <v>118862</v>
      </c>
      <c r="D87" s="50">
        <f t="shared" si="11"/>
        <v>-0.19305630045010488</v>
      </c>
      <c r="E87" s="50">
        <f t="shared" si="9"/>
        <v>4.3509560514810364E-2</v>
      </c>
      <c r="F87" s="253">
        <f>((SUM(C87:C90,C92:C99)/SUM(C100:C103,C105:C112))-1)</f>
        <v>-5.3154074826512465E-3</v>
      </c>
    </row>
    <row r="88" spans="2:6" ht="15" hidden="1" customHeight="1" outlineLevel="1" x14ac:dyDescent="0.25">
      <c r="B88" s="252" t="s">
        <v>263</v>
      </c>
      <c r="C88" s="49">
        <v>147299</v>
      </c>
      <c r="D88" s="50">
        <f t="shared" si="11"/>
        <v>7.5081014801623214E-2</v>
      </c>
      <c r="E88" s="50">
        <f t="shared" si="9"/>
        <v>6.5538668537822087E-2</v>
      </c>
      <c r="F88" s="253">
        <f>((SUM(C88:C90,C92:C100)/SUM(C101:C103,C105:C113))-1)</f>
        <v>-2.0688336869355117E-2</v>
      </c>
    </row>
    <row r="89" spans="2:6" ht="15" hidden="1" customHeight="1" outlineLevel="1" x14ac:dyDescent="0.25">
      <c r="B89" s="252" t="s">
        <v>264</v>
      </c>
      <c r="C89" s="49">
        <v>137012</v>
      </c>
      <c r="D89" s="50">
        <f t="shared" si="11"/>
        <v>9.0781711501564374E-2</v>
      </c>
      <c r="E89" s="50">
        <f t="shared" si="9"/>
        <v>9.899735301195145E-2</v>
      </c>
      <c r="F89" s="253">
        <f>((SUM(C89:C90,C92:C101)/SUM(C102:C103,C105:C114))-1)</f>
        <v>-2.4501471068976821E-2</v>
      </c>
    </row>
    <row r="90" spans="2:6" ht="15" hidden="1" customHeight="1" outlineLevel="1" x14ac:dyDescent="0.25">
      <c r="B90" s="252" t="s">
        <v>265</v>
      </c>
      <c r="C90" s="49">
        <v>125609</v>
      </c>
      <c r="D90" s="50">
        <f>C90/C92-1</f>
        <v>-3.1795828387315539E-2</v>
      </c>
      <c r="E90" s="50">
        <f t="shared" si="9"/>
        <v>3.8176708818910665E-2</v>
      </c>
      <c r="F90" s="253">
        <f>((SUM(C90,C92:C102)/SUM(C103,C105:C115))-1)</f>
        <v>-2.8900341860933709E-2</v>
      </c>
    </row>
    <row r="91" spans="2:6" ht="15" customHeight="1" collapsed="1" x14ac:dyDescent="0.25">
      <c r="B91" s="257">
        <v>2008</v>
      </c>
      <c r="C91" s="258">
        <v>1530822</v>
      </c>
      <c r="D91" s="259"/>
      <c r="E91" s="259">
        <f t="shared" si="9"/>
        <v>3.780039374562727E-2</v>
      </c>
      <c r="F91" s="260">
        <f>C91/C104-1</f>
        <v>3.780039374562727E-2</v>
      </c>
    </row>
    <row r="92" spans="2:6" ht="15" hidden="1" customHeight="1" outlineLevel="1" x14ac:dyDescent="0.25">
      <c r="B92" s="252" t="s">
        <v>254</v>
      </c>
      <c r="C92" s="49">
        <v>129734</v>
      </c>
      <c r="D92" s="50">
        <f t="shared" ref="D92:D102" si="12">IFERROR((C92-C93)/C93,"-")</f>
        <v>-1.5152205268351931E-2</v>
      </c>
      <c r="E92" s="50">
        <f t="shared" si="9"/>
        <v>-2.2218537555960816E-2</v>
      </c>
      <c r="F92" s="253">
        <f>((SUM(C92:C103)/SUM(C105:C116))-1)</f>
        <v>-3.7480513904377344E-2</v>
      </c>
    </row>
    <row r="93" spans="2:6" ht="15" hidden="1" customHeight="1" outlineLevel="1" x14ac:dyDescent="0.25">
      <c r="B93" s="252" t="s">
        <v>255</v>
      </c>
      <c r="C93" s="49">
        <v>131730</v>
      </c>
      <c r="D93" s="50">
        <f t="shared" si="12"/>
        <v>-9.1465707881395446E-3</v>
      </c>
      <c r="E93" s="50">
        <f t="shared" si="9"/>
        <v>7.21000073247553E-2</v>
      </c>
      <c r="F93" s="253" t="s">
        <v>64</v>
      </c>
    </row>
    <row r="94" spans="2:6" ht="15" hidden="1" customHeight="1" outlineLevel="1" x14ac:dyDescent="0.25">
      <c r="B94" s="252" t="s">
        <v>256</v>
      </c>
      <c r="C94" s="49">
        <v>132946</v>
      </c>
      <c r="D94" s="50">
        <f t="shared" si="12"/>
        <v>0.20943561005785816</v>
      </c>
      <c r="E94" s="50">
        <f t="shared" si="9"/>
        <v>-8.5439511302505378E-2</v>
      </c>
      <c r="F94" s="253" t="s">
        <v>64</v>
      </c>
    </row>
    <row r="95" spans="2:6" ht="15" hidden="1" customHeight="1" outlineLevel="1" x14ac:dyDescent="0.25">
      <c r="B95" s="252" t="s">
        <v>257</v>
      </c>
      <c r="C95" s="49">
        <v>109924</v>
      </c>
      <c r="D95" s="50">
        <f t="shared" si="12"/>
        <v>-0.20797187076692508</v>
      </c>
      <c r="E95" s="50">
        <f t="shared" si="9"/>
        <v>-0.12626977187822908</v>
      </c>
      <c r="F95" s="253" t="s">
        <v>64</v>
      </c>
    </row>
    <row r="96" spans="2:6" ht="15" hidden="1" customHeight="1" outlineLevel="1" x14ac:dyDescent="0.25">
      <c r="B96" s="252" t="s">
        <v>258</v>
      </c>
      <c r="C96" s="49">
        <v>138788</v>
      </c>
      <c r="D96" s="50">
        <f t="shared" si="12"/>
        <v>0.10929232539923589</v>
      </c>
      <c r="E96" s="50">
        <f t="shared" si="9"/>
        <v>-3.8484720422881646E-2</v>
      </c>
      <c r="F96" s="253" t="s">
        <v>64</v>
      </c>
    </row>
    <row r="97" spans="2:6" ht="15" hidden="1" customHeight="1" outlineLevel="1" x14ac:dyDescent="0.25">
      <c r="B97" s="252" t="s">
        <v>259</v>
      </c>
      <c r="C97" s="49">
        <v>125114</v>
      </c>
      <c r="D97" s="50">
        <f t="shared" si="12"/>
        <v>0.12137453841465601</v>
      </c>
      <c r="E97" s="50">
        <f t="shared" si="9"/>
        <v>-2.0051067562698699E-2</v>
      </c>
      <c r="F97" s="253" t="s">
        <v>64</v>
      </c>
    </row>
    <row r="98" spans="2:6" ht="15" hidden="1" customHeight="1" outlineLevel="1" x14ac:dyDescent="0.25">
      <c r="B98" s="252" t="s">
        <v>260</v>
      </c>
      <c r="C98" s="49">
        <v>111572</v>
      </c>
      <c r="D98" s="50">
        <f t="shared" si="12"/>
        <v>0.14490359257472987</v>
      </c>
      <c r="E98" s="50">
        <f t="shared" si="9"/>
        <v>-2.6031391308902307E-2</v>
      </c>
      <c r="F98" s="253" t="s">
        <v>64</v>
      </c>
    </row>
    <row r="99" spans="2:6" ht="15" hidden="1" customHeight="1" outlineLevel="1" x14ac:dyDescent="0.25">
      <c r="B99" s="252" t="s">
        <v>261</v>
      </c>
      <c r="C99" s="49">
        <v>97451</v>
      </c>
      <c r="D99" s="50">
        <f t="shared" si="12"/>
        <v>-0.14446122241146209</v>
      </c>
      <c r="E99" s="50">
        <f t="shared" si="9"/>
        <v>-5.3726792511458066E-2</v>
      </c>
      <c r="F99" s="253" t="s">
        <v>64</v>
      </c>
    </row>
    <row r="100" spans="2:6" ht="15" hidden="1" customHeight="1" outlineLevel="1" x14ac:dyDescent="0.25">
      <c r="B100" s="252" t="s">
        <v>262</v>
      </c>
      <c r="C100" s="49">
        <v>113906</v>
      </c>
      <c r="D100" s="50">
        <f t="shared" si="12"/>
        <v>-0.17602123857956148</v>
      </c>
      <c r="E100" s="50">
        <f t="shared" si="9"/>
        <v>-0.14106460150965594</v>
      </c>
      <c r="F100" s="253" t="s">
        <v>64</v>
      </c>
    </row>
    <row r="101" spans="2:6" ht="15" hidden="1" customHeight="1" outlineLevel="1" x14ac:dyDescent="0.25">
      <c r="B101" s="252" t="s">
        <v>263</v>
      </c>
      <c r="C101" s="49">
        <v>138239</v>
      </c>
      <c r="D101" s="50">
        <f t="shared" si="12"/>
        <v>0.10883933584663512</v>
      </c>
      <c r="E101" s="50">
        <f t="shared" si="9"/>
        <v>2.4425127646487743E-2</v>
      </c>
      <c r="F101" s="253" t="s">
        <v>64</v>
      </c>
    </row>
    <row r="102" spans="2:6" ht="15" hidden="1" customHeight="1" outlineLevel="1" x14ac:dyDescent="0.25">
      <c r="B102" s="252" t="s">
        <v>264</v>
      </c>
      <c r="C102" s="49">
        <v>124670</v>
      </c>
      <c r="D102" s="50">
        <f t="shared" si="12"/>
        <v>3.0415736837755187E-2</v>
      </c>
      <c r="E102" s="50">
        <f t="shared" si="9"/>
        <v>4.8625188200758673E-2</v>
      </c>
      <c r="F102" s="253" t="s">
        <v>64</v>
      </c>
    </row>
    <row r="103" spans="2:6" ht="15" hidden="1" customHeight="1" outlineLevel="1" x14ac:dyDescent="0.25">
      <c r="B103" s="252" t="s">
        <v>265</v>
      </c>
      <c r="C103" s="49">
        <v>120990</v>
      </c>
      <c r="D103" s="50">
        <f>C103/C105-1</f>
        <v>-8.8120468488566694E-2</v>
      </c>
      <c r="E103" s="50">
        <f t="shared" si="9"/>
        <v>-6.7686901844745462E-2</v>
      </c>
      <c r="F103" s="253" t="s">
        <v>64</v>
      </c>
    </row>
    <row r="104" spans="2:6" ht="15" customHeight="1" collapsed="1" x14ac:dyDescent="0.25">
      <c r="B104" s="257">
        <v>2007</v>
      </c>
      <c r="C104" s="258">
        <v>1475064</v>
      </c>
      <c r="D104" s="259"/>
      <c r="E104" s="259">
        <f t="shared" si="9"/>
        <v>-3.7480513904377344E-2</v>
      </c>
      <c r="F104" s="260">
        <f>C104/C117-1</f>
        <v>-3.7480513904377344E-2</v>
      </c>
    </row>
    <row r="105" spans="2:6" ht="15" hidden="1" customHeight="1" outlineLevel="1" x14ac:dyDescent="0.25">
      <c r="B105" s="252" t="s">
        <v>254</v>
      </c>
      <c r="C105" s="49">
        <v>132682</v>
      </c>
      <c r="D105" s="50">
        <f t="shared" ref="D105:D115" si="13">IFERROR((C105-C106)/C106,"-")</f>
        <v>7.9847970635870139E-2</v>
      </c>
      <c r="E105" s="50" t="s">
        <v>64</v>
      </c>
      <c r="F105" s="253" t="s">
        <v>64</v>
      </c>
    </row>
    <row r="106" spans="2:6" ht="15" hidden="1" customHeight="1" outlineLevel="1" x14ac:dyDescent="0.25">
      <c r="B106" s="252" t="s">
        <v>255</v>
      </c>
      <c r="C106" s="49">
        <v>122871</v>
      </c>
      <c r="D106" s="50">
        <f t="shared" si="13"/>
        <v>-0.1547473274355764</v>
      </c>
      <c r="E106" s="50" t="s">
        <v>64</v>
      </c>
      <c r="F106" s="253" t="s">
        <v>64</v>
      </c>
    </row>
    <row r="107" spans="2:6" ht="15" hidden="1" customHeight="1" outlineLevel="1" x14ac:dyDescent="0.25">
      <c r="B107" s="252" t="s">
        <v>256</v>
      </c>
      <c r="C107" s="49">
        <v>145366</v>
      </c>
      <c r="D107" s="50">
        <f t="shared" si="13"/>
        <v>0.15544074397901597</v>
      </c>
      <c r="E107" s="50" t="s">
        <v>64</v>
      </c>
      <c r="F107" s="253" t="s">
        <v>64</v>
      </c>
    </row>
    <row r="108" spans="2:6" ht="15" hidden="1" customHeight="1" outlineLevel="1" x14ac:dyDescent="0.25">
      <c r="B108" s="252" t="s">
        <v>257</v>
      </c>
      <c r="C108" s="49">
        <v>125810</v>
      </c>
      <c r="D108" s="50">
        <f t="shared" si="13"/>
        <v>-0.12839555780328801</v>
      </c>
      <c r="E108" s="50" t="s">
        <v>64</v>
      </c>
      <c r="F108" s="253" t="s">
        <v>64</v>
      </c>
    </row>
    <row r="109" spans="2:6" ht="15" hidden="1" customHeight="1" outlineLevel="1" x14ac:dyDescent="0.25">
      <c r="B109" s="252" t="s">
        <v>258</v>
      </c>
      <c r="C109" s="49">
        <v>144343</v>
      </c>
      <c r="D109" s="50">
        <f t="shared" si="13"/>
        <v>0.13055908015727555</v>
      </c>
      <c r="E109" s="50" t="s">
        <v>64</v>
      </c>
      <c r="F109" s="253" t="s">
        <v>64</v>
      </c>
    </row>
    <row r="110" spans="2:6" ht="15" hidden="1" customHeight="1" outlineLevel="1" x14ac:dyDescent="0.25">
      <c r="B110" s="252" t="s">
        <v>259</v>
      </c>
      <c r="C110" s="49">
        <v>127674</v>
      </c>
      <c r="D110" s="50">
        <f t="shared" si="13"/>
        <v>0.1145311381531854</v>
      </c>
      <c r="E110" s="50" t="s">
        <v>64</v>
      </c>
      <c r="F110" s="253" t="s">
        <v>64</v>
      </c>
    </row>
    <row r="111" spans="2:6" ht="15" hidden="1" customHeight="1" outlineLevel="1" x14ac:dyDescent="0.25">
      <c r="B111" s="252" t="s">
        <v>260</v>
      </c>
      <c r="C111" s="49">
        <v>114554</v>
      </c>
      <c r="D111" s="50">
        <f t="shared" si="13"/>
        <v>0.11234754913384604</v>
      </c>
      <c r="E111" s="50" t="s">
        <v>64</v>
      </c>
      <c r="F111" s="253" t="s">
        <v>64</v>
      </c>
    </row>
    <row r="112" spans="2:6" ht="15" hidden="1" customHeight="1" outlineLevel="1" x14ac:dyDescent="0.25">
      <c r="B112" s="252" t="s">
        <v>261</v>
      </c>
      <c r="C112" s="49">
        <v>102984</v>
      </c>
      <c r="D112" s="50">
        <f t="shared" si="13"/>
        <v>-0.22342455113752047</v>
      </c>
      <c r="E112" s="50" t="s">
        <v>64</v>
      </c>
      <c r="F112" s="253" t="s">
        <v>64</v>
      </c>
    </row>
    <row r="113" spans="2:6" ht="15" hidden="1" customHeight="1" outlineLevel="1" x14ac:dyDescent="0.25">
      <c r="B113" s="252" t="s">
        <v>262</v>
      </c>
      <c r="C113" s="49">
        <v>132613</v>
      </c>
      <c r="D113" s="50">
        <f t="shared" si="13"/>
        <v>-1.7266549580193118E-2</v>
      </c>
      <c r="E113" s="50" t="s">
        <v>64</v>
      </c>
      <c r="F113" s="253" t="s">
        <v>64</v>
      </c>
    </row>
    <row r="114" spans="2:6" ht="15" hidden="1" customHeight="1" outlineLevel="1" x14ac:dyDescent="0.25">
      <c r="B114" s="252" t="s">
        <v>263</v>
      </c>
      <c r="C114" s="49">
        <v>134943</v>
      </c>
      <c r="D114" s="50">
        <f t="shared" si="13"/>
        <v>0.13503351866026295</v>
      </c>
      <c r="E114" s="50" t="s">
        <v>64</v>
      </c>
      <c r="F114" s="253" t="s">
        <v>64</v>
      </c>
    </row>
    <row r="115" spans="2:6" ht="15" hidden="1" customHeight="1" outlineLevel="1" x14ac:dyDescent="0.25">
      <c r="B115" s="252" t="s">
        <v>264</v>
      </c>
      <c r="C115" s="49">
        <v>118889</v>
      </c>
      <c r="D115" s="50">
        <f t="shared" si="13"/>
        <v>-8.3876585448549021E-2</v>
      </c>
      <c r="E115" s="50" t="s">
        <v>64</v>
      </c>
      <c r="F115" s="253" t="s">
        <v>64</v>
      </c>
    </row>
    <row r="116" spans="2:6" ht="15" hidden="1" customHeight="1" outlineLevel="1" x14ac:dyDescent="0.25">
      <c r="B116" s="252" t="s">
        <v>265</v>
      </c>
      <c r="C116" s="49">
        <v>129774</v>
      </c>
      <c r="D116" s="50" t="s">
        <v>64</v>
      </c>
      <c r="E116" s="50" t="s">
        <v>64</v>
      </c>
      <c r="F116" s="253" t="s">
        <v>64</v>
      </c>
    </row>
    <row r="117" spans="2:6" ht="15" customHeight="1" collapsed="1" x14ac:dyDescent="0.25">
      <c r="B117" s="257">
        <v>2006</v>
      </c>
      <c r="C117" s="258">
        <v>1532503</v>
      </c>
      <c r="D117" s="259"/>
      <c r="E117" s="259" t="s">
        <v>64</v>
      </c>
      <c r="F117" s="260" t="s">
        <v>64</v>
      </c>
    </row>
    <row r="118" spans="2:6" ht="20.25" customHeight="1" x14ac:dyDescent="0.25">
      <c r="B118" s="395" t="s">
        <v>266</v>
      </c>
      <c r="C118" s="395"/>
      <c r="D118" s="395"/>
      <c r="E118" s="395"/>
      <c r="F118" s="395"/>
    </row>
  </sheetData>
  <mergeCells count="2">
    <mergeCell ref="B5:F5"/>
    <mergeCell ref="B118:F118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7.100000000000001" customHeight="1" x14ac:dyDescent="0.25"/>
    <row r="30" spans="2:12" ht="30" customHeight="1" x14ac:dyDescent="0.25">
      <c r="J30" s="76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2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4" width="10.7109375" style="112" customWidth="1"/>
    <col min="5" max="6" width="11.7109375" style="112" customWidth="1"/>
    <col min="7" max="10" width="10.7109375" style="112" customWidth="1"/>
    <col min="11" max="12" width="11.7109375" style="112" customWidth="1"/>
    <col min="13" max="16" width="10.7109375" style="112" customWidth="1"/>
    <col min="17" max="18" width="11.7109375" style="112" customWidth="1"/>
    <col min="19" max="20" width="10.7109375" style="112" customWidth="1"/>
    <col min="21" max="16384" width="11.42578125" style="112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4" t="s">
        <v>267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  <c r="S5" s="374"/>
      <c r="T5" s="374"/>
    </row>
    <row r="6" spans="2:20" ht="15" customHeight="1" x14ac:dyDescent="0.25">
      <c r="B6" s="375"/>
      <c r="C6" s="376" t="s">
        <v>71</v>
      </c>
      <c r="D6" s="376"/>
      <c r="E6" s="376"/>
      <c r="F6" s="376"/>
      <c r="G6" s="376"/>
      <c r="H6" s="376"/>
      <c r="I6" s="377" t="s">
        <v>137</v>
      </c>
      <c r="J6" s="377"/>
      <c r="K6" s="377"/>
      <c r="L6" s="377"/>
      <c r="M6" s="377"/>
      <c r="N6" s="377"/>
      <c r="O6" s="376" t="s">
        <v>138</v>
      </c>
      <c r="P6" s="376"/>
      <c r="Q6" s="376"/>
      <c r="R6" s="376"/>
      <c r="S6" s="376"/>
      <c r="T6" s="376"/>
    </row>
    <row r="7" spans="2:20" ht="27" customHeight="1" x14ac:dyDescent="0.25">
      <c r="B7" s="375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0" x14ac:dyDescent="0.25">
      <c r="B8" s="58" t="s">
        <v>92</v>
      </c>
      <c r="C8" s="116">
        <v>479375</v>
      </c>
      <c r="D8" s="117">
        <f t="shared" ref="D8:D13" si="0">C8/C21-1</f>
        <v>8.4607900809991365E-2</v>
      </c>
      <c r="E8" s="116">
        <v>438715</v>
      </c>
      <c r="F8" s="117">
        <f t="shared" ref="F8:F13" si="1">E8/E21-1</f>
        <v>6.5962528579793789E-2</v>
      </c>
      <c r="G8" s="116">
        <v>918090</v>
      </c>
      <c r="H8" s="117">
        <f t="shared" ref="H8:H13" si="2">G8/G21-1</f>
        <v>7.5617394238395752E-2</v>
      </c>
      <c r="I8" s="118">
        <v>1543043</v>
      </c>
      <c r="J8" s="117">
        <f t="shared" ref="J8:J13" si="3">I8/I21-1</f>
        <v>7.1932815374269987E-2</v>
      </c>
      <c r="K8" s="118">
        <v>950636</v>
      </c>
      <c r="L8" s="117">
        <f t="shared" ref="L8:L13" si="4">K8/K21-1</f>
        <v>4.9309960782062845E-2</v>
      </c>
      <c r="M8" s="118">
        <v>2493679</v>
      </c>
      <c r="N8" s="117">
        <f t="shared" ref="N8:N13" si="5">M8/M21-1</f>
        <v>6.3194453622936964E-2</v>
      </c>
      <c r="O8" s="116">
        <v>1884870</v>
      </c>
      <c r="P8" s="117">
        <f t="shared" ref="P8:P13" si="6">O8/O21-1</f>
        <v>6.4692584822593657E-2</v>
      </c>
      <c r="Q8" s="116">
        <v>1060524</v>
      </c>
      <c r="R8" s="117">
        <f t="shared" ref="R8:R13" si="7">Q8/Q21-1</f>
        <v>5.2680477760208788E-2</v>
      </c>
      <c r="S8" s="116">
        <v>2945394</v>
      </c>
      <c r="T8" s="117">
        <f t="shared" ref="T8:T13" si="8">S8/S21-1</f>
        <v>6.0336029358559085E-2</v>
      </c>
    </row>
    <row r="9" spans="2:20" x14ac:dyDescent="0.25">
      <c r="B9" s="58" t="s">
        <v>93</v>
      </c>
      <c r="C9" s="116">
        <v>451131</v>
      </c>
      <c r="D9" s="117">
        <f t="shared" si="0"/>
        <v>7.0791776048762634E-2</v>
      </c>
      <c r="E9" s="116">
        <v>385671</v>
      </c>
      <c r="F9" s="117">
        <f t="shared" si="1"/>
        <v>-4.1983284146275279E-3</v>
      </c>
      <c r="G9" s="116">
        <v>836802</v>
      </c>
      <c r="H9" s="117">
        <f t="shared" si="2"/>
        <v>3.4873726661909465E-2</v>
      </c>
      <c r="I9" s="118">
        <v>1489043</v>
      </c>
      <c r="J9" s="117">
        <f t="shared" si="3"/>
        <v>6.4160827291470879E-2</v>
      </c>
      <c r="K9" s="118">
        <v>859248</v>
      </c>
      <c r="L9" s="117">
        <f t="shared" si="4"/>
        <v>-8.6313022871047362E-3</v>
      </c>
      <c r="M9" s="118">
        <v>2348291</v>
      </c>
      <c r="N9" s="117">
        <f t="shared" si="5"/>
        <v>3.6318277983083735E-2</v>
      </c>
      <c r="O9" s="116">
        <v>1811620</v>
      </c>
      <c r="P9" s="117">
        <f t="shared" si="6"/>
        <v>5.273617732446656E-2</v>
      </c>
      <c r="Q9" s="116">
        <v>954734</v>
      </c>
      <c r="R9" s="117">
        <f t="shared" si="7"/>
        <v>-5.1506135720758017E-4</v>
      </c>
      <c r="S9" s="116">
        <v>2766354</v>
      </c>
      <c r="T9" s="117">
        <f t="shared" si="8"/>
        <v>3.3728262161194733E-2</v>
      </c>
    </row>
    <row r="10" spans="2:20" x14ac:dyDescent="0.25">
      <c r="B10" s="58" t="s">
        <v>94</v>
      </c>
      <c r="C10" s="116">
        <v>486115</v>
      </c>
      <c r="D10" s="117">
        <f t="shared" si="0"/>
        <v>9.9183495345403383E-2</v>
      </c>
      <c r="E10" s="116">
        <v>488511</v>
      </c>
      <c r="F10" s="117">
        <f t="shared" si="1"/>
        <v>0.10671079817311879</v>
      </c>
      <c r="G10" s="116">
        <v>974626</v>
      </c>
      <c r="H10" s="117">
        <f t="shared" si="2"/>
        <v>0.10294355628132568</v>
      </c>
      <c r="I10" s="118">
        <v>1600433</v>
      </c>
      <c r="J10" s="117">
        <f t="shared" si="3"/>
        <v>0.10728869307481448</v>
      </c>
      <c r="K10" s="118">
        <v>1040899</v>
      </c>
      <c r="L10" s="117">
        <f t="shared" si="4"/>
        <v>8.3327522415399091E-2</v>
      </c>
      <c r="M10" s="118">
        <v>2641332</v>
      </c>
      <c r="N10" s="117">
        <f t="shared" si="5"/>
        <v>9.772059394970567E-2</v>
      </c>
      <c r="O10" s="116">
        <v>1983086</v>
      </c>
      <c r="P10" s="117">
        <f t="shared" si="6"/>
        <v>0.11045806788675505</v>
      </c>
      <c r="Q10" s="116">
        <v>1167300</v>
      </c>
      <c r="R10" s="117">
        <f t="shared" si="7"/>
        <v>9.1495628594137068E-2</v>
      </c>
      <c r="S10" s="116">
        <v>3150386</v>
      </c>
      <c r="T10" s="117">
        <f t="shared" si="8"/>
        <v>0.10335564640488482</v>
      </c>
    </row>
    <row r="11" spans="2:20" x14ac:dyDescent="0.25">
      <c r="B11" s="58" t="s">
        <v>95</v>
      </c>
      <c r="C11" s="116">
        <v>514527</v>
      </c>
      <c r="D11" s="117">
        <f t="shared" si="0"/>
        <v>2.2195071073099593E-2</v>
      </c>
      <c r="E11" s="116">
        <v>539732</v>
      </c>
      <c r="F11" s="117">
        <f t="shared" si="1"/>
        <v>-1.7831569101652178E-2</v>
      </c>
      <c r="G11" s="116">
        <v>1054259</v>
      </c>
      <c r="H11" s="117">
        <f t="shared" si="2"/>
        <v>1.3040348147852487E-3</v>
      </c>
      <c r="I11" s="118">
        <v>1681063</v>
      </c>
      <c r="J11" s="117">
        <f t="shared" si="3"/>
        <v>3.1395964515418484E-2</v>
      </c>
      <c r="K11" s="118">
        <v>1154134</v>
      </c>
      <c r="L11" s="117">
        <f t="shared" si="4"/>
        <v>-2.8988153179946963E-2</v>
      </c>
      <c r="M11" s="118">
        <v>2835197</v>
      </c>
      <c r="N11" s="117">
        <f t="shared" si="5"/>
        <v>5.9312111492719755E-3</v>
      </c>
      <c r="O11" s="116">
        <v>2150074</v>
      </c>
      <c r="P11" s="117">
        <f t="shared" si="6"/>
        <v>2.4611268715786894E-2</v>
      </c>
      <c r="Q11" s="116">
        <v>1328219</v>
      </c>
      <c r="R11" s="117">
        <f t="shared" si="7"/>
        <v>-1.3442599328389981E-2</v>
      </c>
      <c r="S11" s="116">
        <v>3478293</v>
      </c>
      <c r="T11" s="117">
        <f t="shared" si="8"/>
        <v>9.7385990142668799E-3</v>
      </c>
    </row>
    <row r="12" spans="2:20" x14ac:dyDescent="0.25">
      <c r="B12" s="58" t="s">
        <v>96</v>
      </c>
      <c r="C12" s="116">
        <v>470221</v>
      </c>
      <c r="D12" s="117">
        <f t="shared" si="0"/>
        <v>4.560706765011302E-2</v>
      </c>
      <c r="E12" s="116">
        <v>519455</v>
      </c>
      <c r="F12" s="117">
        <f t="shared" si="1"/>
        <v>1.3946633874021508E-2</v>
      </c>
      <c r="G12" s="116">
        <v>989676</v>
      </c>
      <c r="H12" s="117">
        <f t="shared" si="2"/>
        <v>2.8746773719076746E-2</v>
      </c>
      <c r="I12" s="118">
        <v>1588914</v>
      </c>
      <c r="J12" s="117">
        <f t="shared" si="3"/>
        <v>0.11636779318887447</v>
      </c>
      <c r="K12" s="118">
        <v>1088062</v>
      </c>
      <c r="L12" s="117">
        <f t="shared" si="4"/>
        <v>-3.1166523012045588E-2</v>
      </c>
      <c r="M12" s="118">
        <v>2676976</v>
      </c>
      <c r="N12" s="117">
        <f t="shared" si="5"/>
        <v>5.1298072184021715E-2</v>
      </c>
      <c r="O12" s="116">
        <v>2062388</v>
      </c>
      <c r="P12" s="117">
        <f t="shared" si="6"/>
        <v>9.7953410175612987E-2</v>
      </c>
      <c r="Q12" s="116">
        <v>1255400</v>
      </c>
      <c r="R12" s="117">
        <f t="shared" si="7"/>
        <v>-1.8505632998975785E-2</v>
      </c>
      <c r="S12" s="116">
        <v>3317788</v>
      </c>
      <c r="T12" s="117">
        <f t="shared" si="8"/>
        <v>5.077652533062138E-2</v>
      </c>
    </row>
    <row r="13" spans="2:20" x14ac:dyDescent="0.25">
      <c r="B13" s="58" t="s">
        <v>97</v>
      </c>
      <c r="C13" s="116">
        <v>507319</v>
      </c>
      <c r="D13" s="117">
        <f t="shared" si="0"/>
        <v>9.6764499250681091E-3</v>
      </c>
      <c r="E13" s="116">
        <v>552710</v>
      </c>
      <c r="F13" s="117">
        <f t="shared" si="1"/>
        <v>2.1010980241476629E-2</v>
      </c>
      <c r="G13" s="116">
        <v>1060029</v>
      </c>
      <c r="H13" s="117">
        <f t="shared" si="2"/>
        <v>1.5554808280952237E-2</v>
      </c>
      <c r="I13" s="118">
        <v>1698196</v>
      </c>
      <c r="J13" s="117">
        <f t="shared" si="3"/>
        <v>4.4622629032605277E-2</v>
      </c>
      <c r="K13" s="118">
        <v>1223104</v>
      </c>
      <c r="L13" s="117">
        <f t="shared" si="4"/>
        <v>1.1893740520001472E-3</v>
      </c>
      <c r="M13" s="118">
        <v>2921300</v>
      </c>
      <c r="N13" s="117">
        <f t="shared" si="5"/>
        <v>2.598737192279299E-2</v>
      </c>
      <c r="O13" s="116">
        <v>2213612</v>
      </c>
      <c r="P13" s="117">
        <f t="shared" si="6"/>
        <v>5.8627846696827302E-2</v>
      </c>
      <c r="Q13" s="116">
        <v>1396526</v>
      </c>
      <c r="R13" s="117">
        <f t="shared" si="7"/>
        <v>2.7435817348253622E-3</v>
      </c>
      <c r="S13" s="116">
        <v>3610138</v>
      </c>
      <c r="T13" s="117">
        <f t="shared" si="8"/>
        <v>3.6286733309891073E-2</v>
      </c>
    </row>
    <row r="14" spans="2:20" ht="30" customHeight="1" x14ac:dyDescent="0.25">
      <c r="B14" s="119" t="str">
        <f>actualizaciones!$A$2</f>
        <v xml:space="preserve">I semestre 2014 </v>
      </c>
      <c r="C14" s="120">
        <v>2908688</v>
      </c>
      <c r="D14" s="261">
        <v>5.3467871035037362E-2</v>
      </c>
      <c r="E14" s="120">
        <v>2924794</v>
      </c>
      <c r="F14" s="261">
        <v>2.8607863197124273E-2</v>
      </c>
      <c r="G14" s="120">
        <v>5833482</v>
      </c>
      <c r="H14" s="261">
        <v>4.0855140030999992E-2</v>
      </c>
      <c r="I14" s="120">
        <v>9600692</v>
      </c>
      <c r="J14" s="261">
        <v>7.1152179894182321E-2</v>
      </c>
      <c r="K14" s="120">
        <v>6316083</v>
      </c>
      <c r="L14" s="261">
        <v>7.8591556083129621E-3</v>
      </c>
      <c r="M14" s="120">
        <v>15916775</v>
      </c>
      <c r="N14" s="261">
        <v>4.5108044504096556E-2</v>
      </c>
      <c r="O14" s="120">
        <v>12105650</v>
      </c>
      <c r="P14" s="261">
        <v>6.7058538041701476E-2</v>
      </c>
      <c r="Q14" s="120">
        <v>7162703</v>
      </c>
      <c r="R14" s="261">
        <v>1.5954681691448203E-2</v>
      </c>
      <c r="S14" s="120">
        <v>19268353</v>
      </c>
      <c r="T14" s="261">
        <v>4.7472158071677484E-2</v>
      </c>
    </row>
    <row r="15" spans="2:20" outlineLevel="1" x14ac:dyDescent="0.25">
      <c r="B15" s="58" t="s">
        <v>86</v>
      </c>
      <c r="C15" s="116">
        <v>467676</v>
      </c>
      <c r="D15" s="117">
        <f>C15/C28-1</f>
        <v>6.7149194063635287E-2</v>
      </c>
      <c r="E15" s="116">
        <v>543779</v>
      </c>
      <c r="F15" s="117">
        <f>E15/E28-1</f>
        <v>6.2637036226418141E-2</v>
      </c>
      <c r="G15" s="116">
        <v>1011455</v>
      </c>
      <c r="H15" s="117">
        <f t="shared" ref="H15:H78" si="9">G15/G28-1</f>
        <v>6.4718613351523402E-2</v>
      </c>
      <c r="I15" s="118">
        <v>1575128</v>
      </c>
      <c r="J15" s="117">
        <f t="shared" ref="J15:J78" si="10">I15/I28-1</f>
        <v>5.2599643013945929E-2</v>
      </c>
      <c r="K15" s="118">
        <v>1201834</v>
      </c>
      <c r="L15" s="117">
        <f t="shared" ref="L15:L78" si="11">K15/K28-1</f>
        <v>8.4308022100564095E-2</v>
      </c>
      <c r="M15" s="118">
        <v>2776962</v>
      </c>
      <c r="N15" s="117">
        <f t="shared" ref="N15:N78" si="12">M15/M28-1</f>
        <v>6.6092087507510167E-2</v>
      </c>
      <c r="O15" s="116">
        <v>2044935</v>
      </c>
      <c r="P15" s="117">
        <f t="shared" ref="P15:P78" si="13">O15/O28-1</f>
        <v>7.8095048302302184E-2</v>
      </c>
      <c r="Q15" s="116">
        <v>1366206</v>
      </c>
      <c r="R15" s="117">
        <f t="shared" ref="R15:R78" si="14">Q15/Q28-1</f>
        <v>7.9003359727809919E-2</v>
      </c>
      <c r="S15" s="116">
        <v>3411141</v>
      </c>
      <c r="T15" s="117">
        <f t="shared" ref="T15:T78" si="15">S15/S28-1</f>
        <v>7.845865510288097E-2</v>
      </c>
    </row>
    <row r="16" spans="2:20" outlineLevel="1" x14ac:dyDescent="0.25">
      <c r="B16" s="58" t="s">
        <v>87</v>
      </c>
      <c r="C16" s="116">
        <v>487887</v>
      </c>
      <c r="D16" s="117">
        <f t="shared" ref="D16:D27" si="16">C16/C29-1</f>
        <v>1.0932200053459296E-2</v>
      </c>
      <c r="E16" s="116">
        <v>538505</v>
      </c>
      <c r="F16" s="117">
        <f t="shared" ref="F16:F27" si="17">E16/E29-1</f>
        <v>7.6986306301261465E-2</v>
      </c>
      <c r="G16" s="116">
        <v>1026392</v>
      </c>
      <c r="H16" s="117">
        <f t="shared" si="9"/>
        <v>4.4544087146430655E-2</v>
      </c>
      <c r="I16" s="118">
        <v>1621423</v>
      </c>
      <c r="J16" s="117">
        <f t="shared" si="10"/>
        <v>4.7816025399517015E-2</v>
      </c>
      <c r="K16" s="118">
        <v>1187210</v>
      </c>
      <c r="L16" s="117">
        <f t="shared" si="11"/>
        <v>6.4358543799079015E-2</v>
      </c>
      <c r="M16" s="118">
        <v>2808633</v>
      </c>
      <c r="N16" s="117">
        <f t="shared" si="12"/>
        <v>5.4745397231692028E-2</v>
      </c>
      <c r="O16" s="116">
        <v>2095256</v>
      </c>
      <c r="P16" s="117">
        <f t="shared" si="13"/>
        <v>9.1089362579634514E-2</v>
      </c>
      <c r="Q16" s="116">
        <v>1361144</v>
      </c>
      <c r="R16" s="117">
        <f t="shared" si="14"/>
        <v>8.8882097984221309E-2</v>
      </c>
      <c r="S16" s="116">
        <v>3456400</v>
      </c>
      <c r="T16" s="117">
        <f t="shared" si="15"/>
        <v>9.0219065775246632E-2</v>
      </c>
    </row>
    <row r="17" spans="2:20" outlineLevel="1" x14ac:dyDescent="0.25">
      <c r="B17" s="58" t="s">
        <v>88</v>
      </c>
      <c r="C17" s="116">
        <v>503151</v>
      </c>
      <c r="D17" s="117">
        <f t="shared" si="16"/>
        <v>9.2773496266995714E-3</v>
      </c>
      <c r="E17" s="116">
        <v>501926</v>
      </c>
      <c r="F17" s="117">
        <f t="shared" si="17"/>
        <v>5.8758221541741484E-3</v>
      </c>
      <c r="G17" s="116">
        <v>1005077</v>
      </c>
      <c r="H17" s="117">
        <f t="shared" si="9"/>
        <v>7.5757879541262785E-3</v>
      </c>
      <c r="I17" s="118">
        <v>1700163</v>
      </c>
      <c r="J17" s="117">
        <f t="shared" si="10"/>
        <v>3.6927548889496009E-2</v>
      </c>
      <c r="K17" s="118">
        <v>1104545</v>
      </c>
      <c r="L17" s="117">
        <f t="shared" si="11"/>
        <v>6.9127280616831932E-3</v>
      </c>
      <c r="M17" s="118">
        <v>2804708</v>
      </c>
      <c r="N17" s="117">
        <f t="shared" si="12"/>
        <v>2.4896056315588222E-2</v>
      </c>
      <c r="O17" s="116">
        <v>2067968</v>
      </c>
      <c r="P17" s="117">
        <f t="shared" si="13"/>
        <v>4.1536178832715986E-2</v>
      </c>
      <c r="Q17" s="116">
        <v>1232966</v>
      </c>
      <c r="R17" s="117">
        <f t="shared" si="14"/>
        <v>1.8444850475287433E-2</v>
      </c>
      <c r="S17" s="116">
        <v>3300934</v>
      </c>
      <c r="T17" s="117">
        <f t="shared" si="15"/>
        <v>3.2789613952356245E-2</v>
      </c>
    </row>
    <row r="18" spans="2:20" outlineLevel="1" x14ac:dyDescent="0.25">
      <c r="B18" s="58" t="s">
        <v>89</v>
      </c>
      <c r="C18" s="116">
        <v>488049</v>
      </c>
      <c r="D18" s="117">
        <f t="shared" si="16"/>
        <v>1.7088709156422022E-2</v>
      </c>
      <c r="E18" s="116">
        <v>480495</v>
      </c>
      <c r="F18" s="117">
        <f t="shared" si="17"/>
        <v>7.0087567702394438E-2</v>
      </c>
      <c r="G18" s="116">
        <v>968544</v>
      </c>
      <c r="H18" s="117">
        <f t="shared" si="9"/>
        <v>4.2708744898387607E-2</v>
      </c>
      <c r="I18" s="118">
        <v>1519775</v>
      </c>
      <c r="J18" s="117">
        <f t="shared" si="10"/>
        <v>1.5804107931797429E-2</v>
      </c>
      <c r="K18" s="118">
        <v>1026224</v>
      </c>
      <c r="L18" s="117">
        <f t="shared" si="11"/>
        <v>3.564735528574503E-2</v>
      </c>
      <c r="M18" s="118">
        <v>2545999</v>
      </c>
      <c r="N18" s="117">
        <f t="shared" si="12"/>
        <v>2.3710199028480039E-2</v>
      </c>
      <c r="O18" s="116">
        <v>1888161</v>
      </c>
      <c r="P18" s="117">
        <f t="shared" si="13"/>
        <v>1.7828264750782807E-2</v>
      </c>
      <c r="Q18" s="116">
        <v>1133624</v>
      </c>
      <c r="R18" s="117">
        <f t="shared" si="14"/>
        <v>3.8800236785725417E-2</v>
      </c>
      <c r="S18" s="116">
        <v>3021785</v>
      </c>
      <c r="T18" s="117">
        <f t="shared" si="15"/>
        <v>2.5595902754915301E-2</v>
      </c>
    </row>
    <row r="19" spans="2:20" outlineLevel="1" x14ac:dyDescent="0.25">
      <c r="B19" s="58" t="s">
        <v>90</v>
      </c>
      <c r="C19" s="116">
        <v>546054</v>
      </c>
      <c r="D19" s="117">
        <f t="shared" si="16"/>
        <v>5.5539391350145628E-3</v>
      </c>
      <c r="E19" s="116">
        <v>595500</v>
      </c>
      <c r="F19" s="117">
        <f t="shared" si="17"/>
        <v>7.2051958595493737E-3</v>
      </c>
      <c r="G19" s="116">
        <v>1141554</v>
      </c>
      <c r="H19" s="117">
        <f t="shared" si="9"/>
        <v>6.4146531978932497E-3</v>
      </c>
      <c r="I19" s="118">
        <v>1819171</v>
      </c>
      <c r="J19" s="117">
        <f t="shared" si="10"/>
        <v>2.7174947192134757E-2</v>
      </c>
      <c r="K19" s="118">
        <v>1282107</v>
      </c>
      <c r="L19" s="117">
        <f t="shared" si="11"/>
        <v>-1.8502215458295224E-2</v>
      </c>
      <c r="M19" s="118">
        <v>3101278</v>
      </c>
      <c r="N19" s="117">
        <f t="shared" si="12"/>
        <v>7.7856731785037603E-3</v>
      </c>
      <c r="O19" s="116">
        <v>2244545</v>
      </c>
      <c r="P19" s="117">
        <f t="shared" si="13"/>
        <v>4.0725419063834201E-2</v>
      </c>
      <c r="Q19" s="116">
        <v>1432223</v>
      </c>
      <c r="R19" s="117">
        <f t="shared" si="14"/>
        <v>-5.7707686583327034E-3</v>
      </c>
      <c r="S19" s="116">
        <v>3676768</v>
      </c>
      <c r="T19" s="117">
        <f t="shared" si="15"/>
        <v>2.21057875353603E-2</v>
      </c>
    </row>
    <row r="20" spans="2:20" outlineLevel="1" x14ac:dyDescent="0.25">
      <c r="B20" s="58" t="s">
        <v>91</v>
      </c>
      <c r="C20" s="116">
        <v>542992</v>
      </c>
      <c r="D20" s="117">
        <f t="shared" si="16"/>
        <v>-1.0938128987954432E-2</v>
      </c>
      <c r="E20" s="116">
        <v>561207</v>
      </c>
      <c r="F20" s="117">
        <f t="shared" si="17"/>
        <v>-7.433543800074327E-3</v>
      </c>
      <c r="G20" s="116">
        <v>1104199</v>
      </c>
      <c r="H20" s="117">
        <f t="shared" si="9"/>
        <v>-9.1600286071426007E-3</v>
      </c>
      <c r="I20" s="118">
        <v>1682226</v>
      </c>
      <c r="J20" s="117">
        <f t="shared" si="10"/>
        <v>-2.8013936476937173E-2</v>
      </c>
      <c r="K20" s="118">
        <v>1192214</v>
      </c>
      <c r="L20" s="117">
        <f t="shared" si="11"/>
        <v>-1.4508590917582387E-2</v>
      </c>
      <c r="M20" s="118">
        <v>2874440</v>
      </c>
      <c r="N20" s="117">
        <f t="shared" si="12"/>
        <v>-2.2457588499277037E-2</v>
      </c>
      <c r="O20" s="116">
        <v>2056683</v>
      </c>
      <c r="P20" s="117">
        <f t="shared" si="13"/>
        <v>-7.7386124436309434E-3</v>
      </c>
      <c r="Q20" s="116">
        <v>1326837</v>
      </c>
      <c r="R20" s="117">
        <f t="shared" si="14"/>
        <v>-3.2773990561085764E-4</v>
      </c>
      <c r="S20" s="116">
        <v>3383520</v>
      </c>
      <c r="T20" s="117">
        <f t="shared" si="15"/>
        <v>-4.8455953611696856E-3</v>
      </c>
    </row>
    <row r="21" spans="2:20" outlineLevel="1" x14ac:dyDescent="0.25">
      <c r="B21" s="58" t="s">
        <v>92</v>
      </c>
      <c r="C21" s="116">
        <v>441980</v>
      </c>
      <c r="D21" s="117">
        <f t="shared" si="16"/>
        <v>-1.0021189193063607E-2</v>
      </c>
      <c r="E21" s="116">
        <v>411567</v>
      </c>
      <c r="F21" s="117">
        <f t="shared" si="17"/>
        <v>-4.7214801301966425E-2</v>
      </c>
      <c r="G21" s="116">
        <v>853547</v>
      </c>
      <c r="H21" s="117">
        <f t="shared" si="9"/>
        <v>-2.8311187410065441E-2</v>
      </c>
      <c r="I21" s="118">
        <v>1439496</v>
      </c>
      <c r="J21" s="117">
        <f t="shared" si="10"/>
        <v>-5.5865535862192894E-3</v>
      </c>
      <c r="K21" s="118">
        <v>905963</v>
      </c>
      <c r="L21" s="117">
        <f t="shared" si="11"/>
        <v>2.9347556547461018E-3</v>
      </c>
      <c r="M21" s="118">
        <v>2345459</v>
      </c>
      <c r="N21" s="117">
        <f t="shared" si="12"/>
        <v>-2.3123108433170669E-3</v>
      </c>
      <c r="O21" s="116">
        <v>1770342</v>
      </c>
      <c r="P21" s="117">
        <f t="shared" si="13"/>
        <v>-1.0798098193686267E-2</v>
      </c>
      <c r="Q21" s="116">
        <v>1007451</v>
      </c>
      <c r="R21" s="117">
        <f t="shared" si="14"/>
        <v>2.7304066022226792E-4</v>
      </c>
      <c r="S21" s="116">
        <v>2777793</v>
      </c>
      <c r="T21" s="117">
        <f t="shared" si="15"/>
        <v>-6.8112511142026655E-3</v>
      </c>
    </row>
    <row r="22" spans="2:20" outlineLevel="1" x14ac:dyDescent="0.25">
      <c r="B22" s="58" t="s">
        <v>93</v>
      </c>
      <c r="C22" s="116">
        <v>421306</v>
      </c>
      <c r="D22" s="117">
        <f t="shared" si="16"/>
        <v>2.1120138054058213E-2</v>
      </c>
      <c r="E22" s="116">
        <v>387297</v>
      </c>
      <c r="F22" s="117">
        <f t="shared" si="17"/>
        <v>6.5395957350821377E-2</v>
      </c>
      <c r="G22" s="116">
        <v>808603</v>
      </c>
      <c r="H22" s="117">
        <f t="shared" si="9"/>
        <v>4.1858433533131567E-2</v>
      </c>
      <c r="I22" s="118">
        <v>1399265</v>
      </c>
      <c r="J22" s="117">
        <f t="shared" si="10"/>
        <v>4.563688075122152E-2</v>
      </c>
      <c r="K22" s="118">
        <v>866729</v>
      </c>
      <c r="L22" s="117">
        <f t="shared" si="11"/>
        <v>8.2995650419151579E-2</v>
      </c>
      <c r="M22" s="118">
        <v>2265994</v>
      </c>
      <c r="N22" s="117">
        <f t="shared" si="12"/>
        <v>5.9617928633187489E-2</v>
      </c>
      <c r="O22" s="116">
        <v>1720868</v>
      </c>
      <c r="P22" s="117">
        <f t="shared" si="13"/>
        <v>2.7586330441221163E-2</v>
      </c>
      <c r="Q22" s="116">
        <v>955226</v>
      </c>
      <c r="R22" s="117">
        <f t="shared" si="14"/>
        <v>7.5351348430471088E-2</v>
      </c>
      <c r="S22" s="116">
        <v>2676094</v>
      </c>
      <c r="T22" s="117">
        <f t="shared" si="15"/>
        <v>4.4141114850707819E-2</v>
      </c>
    </row>
    <row r="23" spans="2:20" outlineLevel="1" x14ac:dyDescent="0.25">
      <c r="B23" s="58" t="s">
        <v>94</v>
      </c>
      <c r="C23" s="116">
        <v>442251</v>
      </c>
      <c r="D23" s="117">
        <f t="shared" si="16"/>
        <v>-7.727257429408052E-3</v>
      </c>
      <c r="E23" s="116">
        <v>441408</v>
      </c>
      <c r="F23" s="117">
        <f t="shared" si="17"/>
        <v>-6.6407786703214455E-2</v>
      </c>
      <c r="G23" s="116">
        <v>883659</v>
      </c>
      <c r="H23" s="117">
        <f t="shared" si="9"/>
        <v>-3.7933546071261759E-2</v>
      </c>
      <c r="I23" s="118">
        <v>1445362</v>
      </c>
      <c r="J23" s="117">
        <f t="shared" si="10"/>
        <v>-2.8397304124882505E-2</v>
      </c>
      <c r="K23" s="118">
        <v>960835</v>
      </c>
      <c r="L23" s="117">
        <f t="shared" si="11"/>
        <v>-3.6625544936452537E-2</v>
      </c>
      <c r="M23" s="118">
        <v>2406197</v>
      </c>
      <c r="N23" s="117">
        <f t="shared" si="12"/>
        <v>-3.1699779071779566E-2</v>
      </c>
      <c r="O23" s="116">
        <v>1785827</v>
      </c>
      <c r="P23" s="117">
        <f t="shared" si="13"/>
        <v>-3.6403310215923801E-2</v>
      </c>
      <c r="Q23" s="116">
        <v>1069450</v>
      </c>
      <c r="R23" s="117">
        <f t="shared" si="14"/>
        <v>-4.592359716556027E-2</v>
      </c>
      <c r="S23" s="116">
        <v>2855277</v>
      </c>
      <c r="T23" s="117">
        <f t="shared" si="15"/>
        <v>-3.9991325456758431E-2</v>
      </c>
    </row>
    <row r="24" spans="2:20" outlineLevel="1" x14ac:dyDescent="0.25">
      <c r="B24" s="58" t="s">
        <v>95</v>
      </c>
      <c r="C24" s="116">
        <v>503355</v>
      </c>
      <c r="D24" s="117">
        <f t="shared" si="16"/>
        <v>7.4461227138441499E-2</v>
      </c>
      <c r="E24" s="116">
        <v>549531</v>
      </c>
      <c r="F24" s="117">
        <f t="shared" si="17"/>
        <v>-2.6351691341663042E-2</v>
      </c>
      <c r="G24" s="116">
        <v>1052886</v>
      </c>
      <c r="H24" s="117">
        <f t="shared" si="9"/>
        <v>1.9373090283828942E-2</v>
      </c>
      <c r="I24" s="118">
        <v>1629891</v>
      </c>
      <c r="J24" s="117">
        <f t="shared" si="10"/>
        <v>6.7123967504884252E-2</v>
      </c>
      <c r="K24" s="118">
        <v>1188589</v>
      </c>
      <c r="L24" s="117">
        <f t="shared" si="11"/>
        <v>-1.0328944191228318E-2</v>
      </c>
      <c r="M24" s="118">
        <v>2818480</v>
      </c>
      <c r="N24" s="117">
        <f t="shared" si="12"/>
        <v>3.3030074454929448E-2</v>
      </c>
      <c r="O24" s="116">
        <v>2098429</v>
      </c>
      <c r="P24" s="117">
        <f t="shared" si="13"/>
        <v>5.8260510846717795E-2</v>
      </c>
      <c r="Q24" s="116">
        <v>1346317</v>
      </c>
      <c r="R24" s="117">
        <f t="shared" si="14"/>
        <v>-1.9978700838499841E-2</v>
      </c>
      <c r="S24" s="116">
        <v>3444746</v>
      </c>
      <c r="T24" s="117">
        <f t="shared" si="15"/>
        <v>2.6240017255211745E-2</v>
      </c>
    </row>
    <row r="25" spans="2:20" outlineLevel="1" x14ac:dyDescent="0.25">
      <c r="B25" s="58" t="s">
        <v>96</v>
      </c>
      <c r="C25" s="116">
        <v>449711</v>
      </c>
      <c r="D25" s="117">
        <f t="shared" si="16"/>
        <v>-7.0701038384047066E-2</v>
      </c>
      <c r="E25" s="116">
        <v>512310</v>
      </c>
      <c r="F25" s="117">
        <f t="shared" si="17"/>
        <v>-0.11782634450077145</v>
      </c>
      <c r="G25" s="116">
        <v>962021</v>
      </c>
      <c r="H25" s="117">
        <f t="shared" si="9"/>
        <v>-9.6406273921933794E-2</v>
      </c>
      <c r="I25" s="118">
        <v>1423289</v>
      </c>
      <c r="J25" s="117">
        <f t="shared" si="10"/>
        <v>-0.11205488545151232</v>
      </c>
      <c r="K25" s="118">
        <v>1123064</v>
      </c>
      <c r="L25" s="117">
        <f t="shared" si="11"/>
        <v>-9.2359851132869153E-2</v>
      </c>
      <c r="M25" s="118">
        <v>2546353</v>
      </c>
      <c r="N25" s="117">
        <f t="shared" si="12"/>
        <v>-0.10347480342378679</v>
      </c>
      <c r="O25" s="116">
        <v>1878393</v>
      </c>
      <c r="P25" s="117">
        <f t="shared" si="13"/>
        <v>-0.10118802102722568</v>
      </c>
      <c r="Q25" s="116">
        <v>1279070</v>
      </c>
      <c r="R25" s="117">
        <f t="shared" si="14"/>
        <v>-9.8542453225793913E-2</v>
      </c>
      <c r="S25" s="116">
        <v>3157463</v>
      </c>
      <c r="T25" s="117">
        <f t="shared" si="15"/>
        <v>-0.10011819013763579</v>
      </c>
    </row>
    <row r="26" spans="2:20" outlineLevel="1" x14ac:dyDescent="0.25">
      <c r="B26" s="58" t="s">
        <v>97</v>
      </c>
      <c r="C26" s="116">
        <v>502457</v>
      </c>
      <c r="D26" s="117">
        <f t="shared" si="16"/>
        <v>-2.4414064396123702E-2</v>
      </c>
      <c r="E26" s="116">
        <v>541336</v>
      </c>
      <c r="F26" s="117">
        <f t="shared" si="17"/>
        <v>-5.1269738341015447E-2</v>
      </c>
      <c r="G26" s="116">
        <v>1043793</v>
      </c>
      <c r="H26" s="117">
        <f t="shared" si="9"/>
        <v>-3.8529099934507482E-2</v>
      </c>
      <c r="I26" s="118">
        <v>1625655</v>
      </c>
      <c r="J26" s="117">
        <f t="shared" si="10"/>
        <v>-4.3718852501447025E-2</v>
      </c>
      <c r="K26" s="118">
        <v>1221651</v>
      </c>
      <c r="L26" s="117">
        <f t="shared" si="11"/>
        <v>-2.3642279255742138E-2</v>
      </c>
      <c r="M26" s="118">
        <v>2847306</v>
      </c>
      <c r="N26" s="117">
        <f t="shared" si="12"/>
        <v>-3.5206927059384774E-2</v>
      </c>
      <c r="O26" s="116">
        <v>2091020</v>
      </c>
      <c r="P26" s="117">
        <f t="shared" si="13"/>
        <v>-3.7407700664739307E-2</v>
      </c>
      <c r="Q26" s="116">
        <v>1392705</v>
      </c>
      <c r="R26" s="117">
        <f t="shared" si="14"/>
        <v>-2.8773366156077729E-2</v>
      </c>
      <c r="S26" s="116">
        <v>3483725</v>
      </c>
      <c r="T26" s="117">
        <f t="shared" si="15"/>
        <v>-3.3974397191538608E-2</v>
      </c>
    </row>
    <row r="27" spans="2:20" ht="15" customHeight="1" x14ac:dyDescent="0.25">
      <c r="B27" s="123">
        <v>2013</v>
      </c>
      <c r="C27" s="124">
        <v>5796869</v>
      </c>
      <c r="D27" s="125">
        <f t="shared" si="16"/>
        <v>5.8005308636963626E-3</v>
      </c>
      <c r="E27" s="124">
        <v>6064861</v>
      </c>
      <c r="F27" s="125">
        <f t="shared" si="17"/>
        <v>-5.8300836974198855E-3</v>
      </c>
      <c r="G27" s="124">
        <v>11861730</v>
      </c>
      <c r="H27" s="125">
        <f t="shared" si="9"/>
        <v>-1.7995821766347841E-4</v>
      </c>
      <c r="I27" s="124">
        <v>18880844</v>
      </c>
      <c r="J27" s="125">
        <f t="shared" si="10"/>
        <v>5.1034401108631666E-3</v>
      </c>
      <c r="K27" s="124">
        <v>13260965</v>
      </c>
      <c r="L27" s="125">
        <f t="shared" si="11"/>
        <v>3.2299231873820222E-3</v>
      </c>
      <c r="M27" s="124">
        <v>32141809</v>
      </c>
      <c r="N27" s="125">
        <f t="shared" si="12"/>
        <v>4.3296231785481254E-3</v>
      </c>
      <c r="O27" s="124">
        <v>23742427</v>
      </c>
      <c r="P27" s="125">
        <f t="shared" si="13"/>
        <v>1.247735858269361E-2</v>
      </c>
      <c r="Q27" s="124">
        <v>14903219</v>
      </c>
      <c r="R27" s="125">
        <f t="shared" si="14"/>
        <v>5.0082433337164112E-3</v>
      </c>
      <c r="S27" s="124">
        <v>38645646</v>
      </c>
      <c r="T27" s="125">
        <f t="shared" si="15"/>
        <v>9.5838721326253484E-3</v>
      </c>
    </row>
    <row r="28" spans="2:20" hidden="1" outlineLevel="1" x14ac:dyDescent="0.25">
      <c r="B28" s="58" t="s">
        <v>86</v>
      </c>
      <c r="C28" s="116">
        <v>438248</v>
      </c>
      <c r="D28" s="117">
        <f>C28/C41-1</f>
        <v>-4.927314892149226E-2</v>
      </c>
      <c r="E28" s="116">
        <v>511726</v>
      </c>
      <c r="F28" s="117">
        <f>E28/E41-1</f>
        <v>-0.11059549011224312</v>
      </c>
      <c r="G28" s="116">
        <v>949974</v>
      </c>
      <c r="H28" s="117">
        <f t="shared" si="9"/>
        <v>-8.3318939438531969E-2</v>
      </c>
      <c r="I28" s="118">
        <v>1496417</v>
      </c>
      <c r="J28" s="117">
        <f t="shared" si="10"/>
        <v>2.9690305098367897E-2</v>
      </c>
      <c r="K28" s="118">
        <v>1108388</v>
      </c>
      <c r="L28" s="117">
        <f t="shared" si="11"/>
        <v>-0.11378091985803074</v>
      </c>
      <c r="M28" s="118">
        <v>2604805</v>
      </c>
      <c r="N28" s="117">
        <f t="shared" si="12"/>
        <v>-3.6671003512623312E-2</v>
      </c>
      <c r="O28" s="116">
        <v>1896804</v>
      </c>
      <c r="P28" s="117">
        <f t="shared" si="13"/>
        <v>2.5734703644519463E-2</v>
      </c>
      <c r="Q28" s="116">
        <v>1266174</v>
      </c>
      <c r="R28" s="117">
        <f t="shared" si="14"/>
        <v>-0.1130968349753263</v>
      </c>
      <c r="S28" s="116">
        <v>3162978</v>
      </c>
      <c r="T28" s="117">
        <f t="shared" si="15"/>
        <v>-3.4750446312769911E-2</v>
      </c>
    </row>
    <row r="29" spans="2:20" hidden="1" outlineLevel="1" x14ac:dyDescent="0.25">
      <c r="B29" s="58" t="s">
        <v>87</v>
      </c>
      <c r="C29" s="116">
        <v>482611</v>
      </c>
      <c r="D29" s="117">
        <f t="shared" ref="D29:D40" si="18">C29/C42-1</f>
        <v>-6.0113578381157495E-2</v>
      </c>
      <c r="E29" s="116">
        <v>500011</v>
      </c>
      <c r="F29" s="117">
        <f t="shared" ref="F29:F40" si="19">E29/E42-1</f>
        <v>-0.14685974512142475</v>
      </c>
      <c r="G29" s="116">
        <v>982622</v>
      </c>
      <c r="H29" s="117">
        <f t="shared" si="9"/>
        <v>-0.10635062538594953</v>
      </c>
      <c r="I29" s="118">
        <v>1547431</v>
      </c>
      <c r="J29" s="117">
        <f t="shared" si="10"/>
        <v>-3.4049780958290365E-2</v>
      </c>
      <c r="K29" s="118">
        <v>1115423</v>
      </c>
      <c r="L29" s="117">
        <f t="shared" si="11"/>
        <v>-0.1241341835825267</v>
      </c>
      <c r="M29" s="118">
        <v>2662854</v>
      </c>
      <c r="N29" s="117">
        <f t="shared" si="12"/>
        <v>-7.3946778406579483E-2</v>
      </c>
      <c r="O29" s="116">
        <v>1920334</v>
      </c>
      <c r="P29" s="117">
        <f t="shared" si="13"/>
        <v>-4.8845191807622812E-2</v>
      </c>
      <c r="Q29" s="116">
        <v>1250038</v>
      </c>
      <c r="R29" s="117">
        <f t="shared" si="14"/>
        <v>-0.13171244023758399</v>
      </c>
      <c r="S29" s="116">
        <v>3170372</v>
      </c>
      <c r="T29" s="117">
        <f t="shared" si="15"/>
        <v>-8.3338995532597049E-2</v>
      </c>
    </row>
    <row r="30" spans="2:20" hidden="1" outlineLevel="1" x14ac:dyDescent="0.25">
      <c r="B30" s="58" t="s">
        <v>88</v>
      </c>
      <c r="C30" s="116">
        <v>498526</v>
      </c>
      <c r="D30" s="117">
        <f t="shared" si="18"/>
        <v>-7.0726203351278993E-3</v>
      </c>
      <c r="E30" s="116">
        <v>498994</v>
      </c>
      <c r="F30" s="117">
        <f t="shared" si="19"/>
        <v>-0.13153186393951632</v>
      </c>
      <c r="G30" s="116">
        <v>997520</v>
      </c>
      <c r="H30" s="117">
        <f t="shared" si="9"/>
        <v>-7.3492191019323916E-2</v>
      </c>
      <c r="I30" s="118">
        <v>1639616</v>
      </c>
      <c r="J30" s="117">
        <f t="shared" si="10"/>
        <v>-6.8513023289339392E-3</v>
      </c>
      <c r="K30" s="118">
        <v>1096962</v>
      </c>
      <c r="L30" s="117">
        <f t="shared" si="11"/>
        <v>-0.1314253589823785</v>
      </c>
      <c r="M30" s="118">
        <v>2736578</v>
      </c>
      <c r="N30" s="117">
        <f t="shared" si="12"/>
        <v>-6.0844814048111928E-2</v>
      </c>
      <c r="O30" s="116">
        <v>1985498</v>
      </c>
      <c r="P30" s="117">
        <f t="shared" si="13"/>
        <v>1.506520861131988E-2</v>
      </c>
      <c r="Q30" s="116">
        <v>1210636</v>
      </c>
      <c r="R30" s="117">
        <f t="shared" si="14"/>
        <v>-0.12940963273195871</v>
      </c>
      <c r="S30" s="116">
        <v>3196134</v>
      </c>
      <c r="T30" s="117">
        <f t="shared" si="15"/>
        <v>-4.4967134023501942E-2</v>
      </c>
    </row>
    <row r="31" spans="2:20" hidden="1" outlineLevel="1" x14ac:dyDescent="0.25">
      <c r="B31" s="58" t="s">
        <v>89</v>
      </c>
      <c r="C31" s="116">
        <v>479849</v>
      </c>
      <c r="D31" s="117">
        <f t="shared" si="18"/>
        <v>-2.1716571423911479E-2</v>
      </c>
      <c r="E31" s="116">
        <v>449024</v>
      </c>
      <c r="F31" s="117">
        <f t="shared" si="19"/>
        <v>-0.14702653004623667</v>
      </c>
      <c r="G31" s="116">
        <v>928873</v>
      </c>
      <c r="H31" s="117">
        <f t="shared" si="9"/>
        <v>-8.6584726670554168E-2</v>
      </c>
      <c r="I31" s="118">
        <v>1496130</v>
      </c>
      <c r="J31" s="117">
        <f t="shared" si="10"/>
        <v>-5.3233281780374231E-2</v>
      </c>
      <c r="K31" s="118">
        <v>990901</v>
      </c>
      <c r="L31" s="117">
        <f t="shared" si="11"/>
        <v>-0.12351221013749225</v>
      </c>
      <c r="M31" s="118">
        <v>2487031</v>
      </c>
      <c r="N31" s="117">
        <f t="shared" si="12"/>
        <v>-8.2543157192668692E-2</v>
      </c>
      <c r="O31" s="116">
        <v>1855088</v>
      </c>
      <c r="P31" s="117">
        <f t="shared" si="13"/>
        <v>-5.2626041998082851E-2</v>
      </c>
      <c r="Q31" s="116">
        <v>1091282</v>
      </c>
      <c r="R31" s="117">
        <f t="shared" si="14"/>
        <v>-0.1141019469296668</v>
      </c>
      <c r="S31" s="116">
        <v>2946370</v>
      </c>
      <c r="T31" s="117">
        <f t="shared" si="15"/>
        <v>-7.6365512696968674E-2</v>
      </c>
    </row>
    <row r="32" spans="2:20" hidden="1" outlineLevel="1" x14ac:dyDescent="0.25">
      <c r="B32" s="58" t="s">
        <v>90</v>
      </c>
      <c r="C32" s="116">
        <v>543038</v>
      </c>
      <c r="D32" s="117">
        <f t="shared" si="18"/>
        <v>-9.9707022882115082E-3</v>
      </c>
      <c r="E32" s="116">
        <v>591240</v>
      </c>
      <c r="F32" s="117">
        <f t="shared" si="19"/>
        <v>-0.12125085461193186</v>
      </c>
      <c r="G32" s="116">
        <v>1134278</v>
      </c>
      <c r="H32" s="117">
        <f t="shared" si="9"/>
        <v>-7.1274114139784017E-2</v>
      </c>
      <c r="I32" s="118">
        <v>1771043</v>
      </c>
      <c r="J32" s="117">
        <f t="shared" si="10"/>
        <v>-2.5435998122455339E-2</v>
      </c>
      <c r="K32" s="118">
        <v>1306276</v>
      </c>
      <c r="L32" s="117">
        <f t="shared" si="11"/>
        <v>-0.10009872021945787</v>
      </c>
      <c r="M32" s="118">
        <v>3077319</v>
      </c>
      <c r="N32" s="117">
        <f t="shared" si="12"/>
        <v>-5.8591049312845755E-2</v>
      </c>
      <c r="O32" s="116">
        <v>2156712</v>
      </c>
      <c r="P32" s="117">
        <f t="shared" si="13"/>
        <v>-4.2002921015319328E-2</v>
      </c>
      <c r="Q32" s="116">
        <v>1440536</v>
      </c>
      <c r="R32" s="117">
        <f t="shared" si="14"/>
        <v>-0.10390186399927837</v>
      </c>
      <c r="S32" s="116">
        <v>3597248</v>
      </c>
      <c r="T32" s="117">
        <f t="shared" si="15"/>
        <v>-6.7789595673515057E-2</v>
      </c>
    </row>
    <row r="33" spans="2:20" hidden="1" outlineLevel="1" x14ac:dyDescent="0.25">
      <c r="B33" s="58" t="s">
        <v>91</v>
      </c>
      <c r="C33" s="116">
        <v>548997</v>
      </c>
      <c r="D33" s="117">
        <f t="shared" si="18"/>
        <v>6.1795275468720323E-2</v>
      </c>
      <c r="E33" s="116">
        <v>565410</v>
      </c>
      <c r="F33" s="117">
        <f t="shared" si="19"/>
        <v>-0.10182380236025224</v>
      </c>
      <c r="G33" s="116">
        <v>1114407</v>
      </c>
      <c r="H33" s="117">
        <f t="shared" si="9"/>
        <v>-2.8038777032065587E-2</v>
      </c>
      <c r="I33" s="118">
        <v>1730710</v>
      </c>
      <c r="J33" s="117">
        <f t="shared" si="10"/>
        <v>4.8509163325796134E-3</v>
      </c>
      <c r="K33" s="118">
        <v>1209766</v>
      </c>
      <c r="L33" s="117">
        <f t="shared" si="11"/>
        <v>-0.10190121972042199</v>
      </c>
      <c r="M33" s="118">
        <v>2940476</v>
      </c>
      <c r="N33" s="117">
        <f t="shared" si="12"/>
        <v>-4.1998315623488103E-2</v>
      </c>
      <c r="O33" s="116">
        <v>2072723</v>
      </c>
      <c r="P33" s="117">
        <f t="shared" si="13"/>
        <v>-1.215644182877007E-4</v>
      </c>
      <c r="Q33" s="116">
        <v>1327272</v>
      </c>
      <c r="R33" s="117">
        <f t="shared" si="14"/>
        <v>-0.10425194044597352</v>
      </c>
      <c r="S33" s="116">
        <v>3399995</v>
      </c>
      <c r="T33" s="117">
        <f t="shared" si="15"/>
        <v>-4.3527173151655774E-2</v>
      </c>
    </row>
    <row r="34" spans="2:20" hidden="1" outlineLevel="1" x14ac:dyDescent="0.25">
      <c r="B34" s="58" t="s">
        <v>92</v>
      </c>
      <c r="C34" s="116">
        <v>446454</v>
      </c>
      <c r="D34" s="117">
        <f t="shared" si="18"/>
        <v>-1.6523664239847524E-2</v>
      </c>
      <c r="E34" s="116">
        <v>431962</v>
      </c>
      <c r="F34" s="117">
        <f t="shared" si="19"/>
        <v>-0.11817495151577018</v>
      </c>
      <c r="G34" s="116">
        <v>878416</v>
      </c>
      <c r="H34" s="117">
        <f t="shared" si="9"/>
        <v>-6.9282319970756623E-2</v>
      </c>
      <c r="I34" s="118">
        <v>1447583</v>
      </c>
      <c r="J34" s="117">
        <f t="shared" si="10"/>
        <v>2.8587040475332781E-2</v>
      </c>
      <c r="K34" s="118">
        <v>903312</v>
      </c>
      <c r="L34" s="117">
        <f t="shared" si="11"/>
        <v>-0.1254755943840653</v>
      </c>
      <c r="M34" s="118">
        <v>2350895</v>
      </c>
      <c r="N34" s="117">
        <f t="shared" si="12"/>
        <v>-3.6624650806939774E-2</v>
      </c>
      <c r="O34" s="116">
        <v>1789667</v>
      </c>
      <c r="P34" s="117">
        <f t="shared" si="13"/>
        <v>2.3752619921471041E-2</v>
      </c>
      <c r="Q34" s="116">
        <v>1007176</v>
      </c>
      <c r="R34" s="117">
        <f t="shared" si="14"/>
        <v>-0.11448102445521968</v>
      </c>
      <c r="S34" s="116">
        <v>2796843</v>
      </c>
      <c r="T34" s="117">
        <f t="shared" si="15"/>
        <v>-3.07347456913446E-2</v>
      </c>
    </row>
    <row r="35" spans="2:20" hidden="1" outlineLevel="1" x14ac:dyDescent="0.25">
      <c r="B35" s="58" t="s">
        <v>93</v>
      </c>
      <c r="C35" s="116">
        <v>412592</v>
      </c>
      <c r="D35" s="117">
        <f t="shared" si="18"/>
        <v>8.9550778861908764E-3</v>
      </c>
      <c r="E35" s="116">
        <v>363524</v>
      </c>
      <c r="F35" s="117">
        <f t="shared" si="19"/>
        <v>-0.11167695033294645</v>
      </c>
      <c r="G35" s="116">
        <v>776116</v>
      </c>
      <c r="H35" s="117">
        <f t="shared" si="9"/>
        <v>-5.1382684210204643E-2</v>
      </c>
      <c r="I35" s="118">
        <v>1338194</v>
      </c>
      <c r="J35" s="117">
        <f t="shared" si="10"/>
        <v>1.8339631715843741E-2</v>
      </c>
      <c r="K35" s="118">
        <v>800307</v>
      </c>
      <c r="L35" s="117">
        <f t="shared" si="11"/>
        <v>-0.10062808267901036</v>
      </c>
      <c r="M35" s="118">
        <v>2138501</v>
      </c>
      <c r="N35" s="117">
        <f t="shared" si="12"/>
        <v>-2.9694025939848823E-2</v>
      </c>
      <c r="O35" s="116">
        <v>1674670</v>
      </c>
      <c r="P35" s="117">
        <f t="shared" si="13"/>
        <v>2.5110045058638564E-2</v>
      </c>
      <c r="Q35" s="116">
        <v>888292</v>
      </c>
      <c r="R35" s="117">
        <f t="shared" si="14"/>
        <v>-0.10051753869895363</v>
      </c>
      <c r="S35" s="116">
        <v>2562962</v>
      </c>
      <c r="T35" s="117">
        <f t="shared" si="15"/>
        <v>-2.2221052278186271E-2</v>
      </c>
    </row>
    <row r="36" spans="2:20" hidden="1" outlineLevel="1" x14ac:dyDescent="0.25">
      <c r="B36" s="58" t="s">
        <v>94</v>
      </c>
      <c r="C36" s="116">
        <v>445695</v>
      </c>
      <c r="D36" s="117">
        <f t="shared" si="18"/>
        <v>-0.10870269491972839</v>
      </c>
      <c r="E36" s="116">
        <v>472806</v>
      </c>
      <c r="F36" s="117">
        <f t="shared" si="19"/>
        <v>-0.16346837745356491</v>
      </c>
      <c r="G36" s="116">
        <v>918501</v>
      </c>
      <c r="H36" s="117">
        <f t="shared" si="9"/>
        <v>-0.13776015019948373</v>
      </c>
      <c r="I36" s="118">
        <v>1487606</v>
      </c>
      <c r="J36" s="117">
        <f t="shared" si="10"/>
        <v>-7.5060559786312209E-2</v>
      </c>
      <c r="K36" s="118">
        <v>997364</v>
      </c>
      <c r="L36" s="117">
        <f t="shared" si="11"/>
        <v>-0.19080597789929743</v>
      </c>
      <c r="M36" s="118">
        <v>2484970</v>
      </c>
      <c r="N36" s="117">
        <f t="shared" si="12"/>
        <v>-0.12527790801966154</v>
      </c>
      <c r="O36" s="116">
        <v>1853293</v>
      </c>
      <c r="P36" s="117">
        <f t="shared" si="13"/>
        <v>-6.7768501090030409E-2</v>
      </c>
      <c r="Q36" s="116">
        <v>1120927</v>
      </c>
      <c r="R36" s="117">
        <f t="shared" si="14"/>
        <v>-0.19907412369358768</v>
      </c>
      <c r="S36" s="116">
        <v>2974220</v>
      </c>
      <c r="T36" s="117">
        <f t="shared" si="15"/>
        <v>-0.12201624946827461</v>
      </c>
    </row>
    <row r="37" spans="2:20" hidden="1" outlineLevel="1" x14ac:dyDescent="0.25">
      <c r="B37" s="58" t="s">
        <v>95</v>
      </c>
      <c r="C37" s="116">
        <v>468472</v>
      </c>
      <c r="D37" s="117">
        <f t="shared" si="18"/>
        <v>-7.8028812091631927E-2</v>
      </c>
      <c r="E37" s="116">
        <v>564404</v>
      </c>
      <c r="F37" s="117">
        <f t="shared" si="19"/>
        <v>-0.13337141312893086</v>
      </c>
      <c r="G37" s="116">
        <v>1032876</v>
      </c>
      <c r="H37" s="117">
        <f t="shared" si="9"/>
        <v>-0.10911656534849545</v>
      </c>
      <c r="I37" s="118">
        <v>1527368</v>
      </c>
      <c r="J37" s="117">
        <f t="shared" si="10"/>
        <v>-5.8468749865153713E-2</v>
      </c>
      <c r="K37" s="118">
        <v>1200994</v>
      </c>
      <c r="L37" s="117">
        <f t="shared" si="11"/>
        <v>-0.12383274386898713</v>
      </c>
      <c r="M37" s="118">
        <v>2728362</v>
      </c>
      <c r="N37" s="117">
        <f t="shared" si="12"/>
        <v>-8.8404662552335478E-2</v>
      </c>
      <c r="O37" s="116">
        <v>1982904</v>
      </c>
      <c r="P37" s="117">
        <f t="shared" si="13"/>
        <v>-4.7916646660584816E-2</v>
      </c>
      <c r="Q37" s="116">
        <v>1373763</v>
      </c>
      <c r="R37" s="117">
        <f t="shared" si="14"/>
        <v>-0.12741772079536828</v>
      </c>
      <c r="S37" s="116">
        <v>3356667</v>
      </c>
      <c r="T37" s="117">
        <f t="shared" si="15"/>
        <v>-8.2141826847485611E-2</v>
      </c>
    </row>
    <row r="38" spans="2:20" hidden="1" outlineLevel="1" x14ac:dyDescent="0.25">
      <c r="B38" s="58" t="s">
        <v>96</v>
      </c>
      <c r="C38" s="116">
        <v>483925</v>
      </c>
      <c r="D38" s="117">
        <f t="shared" si="18"/>
        <v>-3.6409071902192336E-2</v>
      </c>
      <c r="E38" s="116">
        <v>580736</v>
      </c>
      <c r="F38" s="117">
        <f t="shared" si="19"/>
        <v>-6.4935232222070205E-2</v>
      </c>
      <c r="G38" s="116">
        <v>1064661</v>
      </c>
      <c r="H38" s="117">
        <f t="shared" si="9"/>
        <v>-5.2181344728583823E-2</v>
      </c>
      <c r="I38" s="118">
        <v>1602902</v>
      </c>
      <c r="J38" s="117">
        <f t="shared" si="10"/>
        <v>1.8557563141085476E-2</v>
      </c>
      <c r="K38" s="118">
        <v>1237345</v>
      </c>
      <c r="L38" s="117">
        <f t="shared" si="11"/>
        <v>-8.7102443256770634E-2</v>
      </c>
      <c r="M38" s="118">
        <v>2840247</v>
      </c>
      <c r="N38" s="117">
        <f t="shared" si="12"/>
        <v>-3.0335235850441511E-2</v>
      </c>
      <c r="O38" s="116">
        <v>2089862</v>
      </c>
      <c r="P38" s="117">
        <f t="shared" si="13"/>
        <v>3.1568067256755983E-2</v>
      </c>
      <c r="Q38" s="116">
        <v>1418891</v>
      </c>
      <c r="R38" s="117">
        <f t="shared" si="14"/>
        <v>-8.5574031658711802E-2</v>
      </c>
      <c r="S38" s="116">
        <v>3508753</v>
      </c>
      <c r="T38" s="117">
        <f t="shared" si="15"/>
        <v>-1.9238972020767076E-2</v>
      </c>
    </row>
    <row r="39" spans="2:20" hidden="1" outlineLevel="1" x14ac:dyDescent="0.25">
      <c r="B39" s="58" t="s">
        <v>97</v>
      </c>
      <c r="C39" s="116">
        <v>515031</v>
      </c>
      <c r="D39" s="117">
        <f t="shared" si="18"/>
        <v>-1.1342956962414052E-2</v>
      </c>
      <c r="E39" s="116">
        <v>570590</v>
      </c>
      <c r="F39" s="117">
        <f t="shared" si="19"/>
        <v>-4.1717750197336367E-2</v>
      </c>
      <c r="G39" s="116">
        <v>1085621</v>
      </c>
      <c r="H39" s="117">
        <f t="shared" si="9"/>
        <v>-2.7543735499879096E-2</v>
      </c>
      <c r="I39" s="118">
        <v>1699976</v>
      </c>
      <c r="J39" s="117">
        <f t="shared" si="10"/>
        <v>0.10790639231910237</v>
      </c>
      <c r="K39" s="118">
        <v>1251233</v>
      </c>
      <c r="L39" s="117">
        <f t="shared" si="11"/>
        <v>-9.7667410060668924E-3</v>
      </c>
      <c r="M39" s="118">
        <v>2951209</v>
      </c>
      <c r="N39" s="117">
        <f t="shared" si="12"/>
        <v>5.4764905227989713E-2</v>
      </c>
      <c r="O39" s="116">
        <v>2172280</v>
      </c>
      <c r="P39" s="117">
        <f t="shared" si="13"/>
        <v>0.10823092106505028</v>
      </c>
      <c r="Q39" s="116">
        <v>1433965</v>
      </c>
      <c r="R39" s="117">
        <f t="shared" si="14"/>
        <v>-1.4997949579577896E-2</v>
      </c>
      <c r="S39" s="116">
        <v>3606245</v>
      </c>
      <c r="T39" s="117">
        <f t="shared" si="15"/>
        <v>5.5713345581820617E-2</v>
      </c>
    </row>
    <row r="40" spans="2:20" ht="15" customHeight="1" collapsed="1" x14ac:dyDescent="0.25">
      <c r="B40" s="126">
        <v>2012</v>
      </c>
      <c r="C40" s="118">
        <v>5763438</v>
      </c>
      <c r="D40" s="127">
        <f t="shared" si="18"/>
        <v>-2.7559498189319465E-2</v>
      </c>
      <c r="E40" s="118">
        <v>6100427</v>
      </c>
      <c r="F40" s="127">
        <f t="shared" si="19"/>
        <v>-0.11546890206345206</v>
      </c>
      <c r="G40" s="118">
        <v>11863865</v>
      </c>
      <c r="H40" s="127">
        <f t="shared" si="9"/>
        <v>-7.4839071712407002E-2</v>
      </c>
      <c r="I40" s="118">
        <v>18784976</v>
      </c>
      <c r="J40" s="127">
        <f t="shared" si="10"/>
        <v>-5.3565207077782562E-3</v>
      </c>
      <c r="K40" s="118">
        <v>13218271</v>
      </c>
      <c r="L40" s="127">
        <f t="shared" si="11"/>
        <v>-0.11055833357389078</v>
      </c>
      <c r="M40" s="118">
        <v>32003247</v>
      </c>
      <c r="N40" s="127">
        <f t="shared" si="12"/>
        <v>-5.1684078202879458E-2</v>
      </c>
      <c r="O40" s="118">
        <v>23449835</v>
      </c>
      <c r="P40" s="127">
        <f t="shared" si="13"/>
        <v>-4.0473760795809444E-3</v>
      </c>
      <c r="Q40" s="118">
        <v>14828952</v>
      </c>
      <c r="R40" s="127">
        <f t="shared" si="14"/>
        <v>-0.11125947807166958</v>
      </c>
      <c r="S40" s="118">
        <v>38278787</v>
      </c>
      <c r="T40" s="127">
        <f t="shared" si="15"/>
        <v>-4.8512959835658953E-2</v>
      </c>
    </row>
    <row r="41" spans="2:20" hidden="1" outlineLevel="1" x14ac:dyDescent="0.25">
      <c r="B41" s="58" t="s">
        <v>86</v>
      </c>
      <c r="C41" s="116">
        <v>460961</v>
      </c>
      <c r="D41" s="117">
        <f>C41/C54-1</f>
        <v>6.1960623499652145E-2</v>
      </c>
      <c r="E41" s="116">
        <v>575358</v>
      </c>
      <c r="F41" s="117">
        <f>E41/E54-1</f>
        <v>6.9110774576570444E-2</v>
      </c>
      <c r="G41" s="116">
        <v>1036319</v>
      </c>
      <c r="H41" s="117">
        <f t="shared" si="9"/>
        <v>6.5918490564485177E-2</v>
      </c>
      <c r="I41" s="118">
        <v>1453269</v>
      </c>
      <c r="J41" s="117">
        <f t="shared" si="10"/>
        <v>0.11074857322360887</v>
      </c>
      <c r="K41" s="118">
        <v>1250693</v>
      </c>
      <c r="L41" s="117">
        <f t="shared" si="11"/>
        <v>5.9378734887865381E-2</v>
      </c>
      <c r="M41" s="118">
        <v>2703962</v>
      </c>
      <c r="N41" s="117">
        <f t="shared" si="12"/>
        <v>8.6382264078169291E-2</v>
      </c>
      <c r="O41" s="116">
        <v>1849215</v>
      </c>
      <c r="P41" s="117">
        <f t="shared" si="13"/>
        <v>0.10997698671183698</v>
      </c>
      <c r="Q41" s="116">
        <v>1427635</v>
      </c>
      <c r="R41" s="117">
        <f t="shared" si="14"/>
        <v>3.9335208691879231E-2</v>
      </c>
      <c r="S41" s="116">
        <v>3276850</v>
      </c>
      <c r="T41" s="117">
        <f t="shared" si="15"/>
        <v>7.8053742633071854E-2</v>
      </c>
    </row>
    <row r="42" spans="2:20" hidden="1" outlineLevel="1" x14ac:dyDescent="0.25">
      <c r="B42" s="58" t="s">
        <v>87</v>
      </c>
      <c r="C42" s="116">
        <v>513478</v>
      </c>
      <c r="D42" s="117">
        <f t="shared" ref="D42:D53" si="20">C42/C55-1</f>
        <v>0.13544555156050286</v>
      </c>
      <c r="E42" s="116">
        <v>586083</v>
      </c>
      <c r="F42" s="117">
        <f t="shared" ref="F42:F53" si="21">E42/E55-1</f>
        <v>5.847160342969282E-3</v>
      </c>
      <c r="G42" s="116">
        <v>1099561</v>
      </c>
      <c r="H42" s="117">
        <f t="shared" si="9"/>
        <v>6.2478379595362732E-2</v>
      </c>
      <c r="I42" s="118">
        <v>1601978</v>
      </c>
      <c r="J42" s="117">
        <f t="shared" si="10"/>
        <v>0.14242009545970924</v>
      </c>
      <c r="K42" s="118">
        <v>1273509</v>
      </c>
      <c r="L42" s="117">
        <f t="shared" si="11"/>
        <v>6.0973731050386615E-3</v>
      </c>
      <c r="M42" s="118">
        <v>2875487</v>
      </c>
      <c r="N42" s="117">
        <f t="shared" si="12"/>
        <v>7.7745311383785598E-2</v>
      </c>
      <c r="O42" s="116">
        <v>2018950</v>
      </c>
      <c r="P42" s="117">
        <f t="shared" si="13"/>
        <v>0.14376437530450148</v>
      </c>
      <c r="Q42" s="116">
        <v>1439659</v>
      </c>
      <c r="R42" s="117">
        <f t="shared" si="14"/>
        <v>-1.0994302939622669E-2</v>
      </c>
      <c r="S42" s="116">
        <v>3458609</v>
      </c>
      <c r="T42" s="117">
        <f t="shared" si="15"/>
        <v>7.3821046229201492E-2</v>
      </c>
    </row>
    <row r="43" spans="2:20" hidden="1" outlineLevel="1" x14ac:dyDescent="0.25">
      <c r="B43" s="58" t="s">
        <v>88</v>
      </c>
      <c r="C43" s="116">
        <v>502077</v>
      </c>
      <c r="D43" s="117">
        <f t="shared" si="20"/>
        <v>3.8729155836365603E-3</v>
      </c>
      <c r="E43" s="116">
        <v>574568</v>
      </c>
      <c r="F43" s="117">
        <f t="shared" si="21"/>
        <v>4.1952436737669352E-2</v>
      </c>
      <c r="G43" s="116">
        <v>1076645</v>
      </c>
      <c r="H43" s="117">
        <f t="shared" si="9"/>
        <v>2.38414034580543E-2</v>
      </c>
      <c r="I43" s="118">
        <v>1650927</v>
      </c>
      <c r="J43" s="117">
        <f t="shared" si="10"/>
        <v>0.11645982054701509</v>
      </c>
      <c r="K43" s="118">
        <v>1262945</v>
      </c>
      <c r="L43" s="117">
        <f t="shared" si="11"/>
        <v>9.1343274811858333E-2</v>
      </c>
      <c r="M43" s="118">
        <v>2913872</v>
      </c>
      <c r="N43" s="117">
        <f t="shared" si="12"/>
        <v>0.10543313523941045</v>
      </c>
      <c r="O43" s="116">
        <v>1956030</v>
      </c>
      <c r="P43" s="117">
        <f t="shared" si="13"/>
        <v>0.10282936796329811</v>
      </c>
      <c r="Q43" s="116">
        <v>1390592</v>
      </c>
      <c r="R43" s="117">
        <f t="shared" si="14"/>
        <v>8.0061389719086051E-2</v>
      </c>
      <c r="S43" s="116">
        <v>3346622</v>
      </c>
      <c r="T43" s="117">
        <f t="shared" si="15"/>
        <v>9.3253241664349895E-2</v>
      </c>
    </row>
    <row r="44" spans="2:20" hidden="1" outlineLevel="1" x14ac:dyDescent="0.25">
      <c r="B44" s="58" t="s">
        <v>89</v>
      </c>
      <c r="C44" s="116">
        <v>490501</v>
      </c>
      <c r="D44" s="117">
        <f t="shared" si="20"/>
        <v>0.11414196479273131</v>
      </c>
      <c r="E44" s="116">
        <v>526422</v>
      </c>
      <c r="F44" s="117">
        <f t="shared" si="21"/>
        <v>0.15914450607402442</v>
      </c>
      <c r="G44" s="116">
        <v>1016923</v>
      </c>
      <c r="H44" s="117">
        <f t="shared" si="9"/>
        <v>0.13699285663972494</v>
      </c>
      <c r="I44" s="118">
        <v>1580252</v>
      </c>
      <c r="J44" s="117">
        <f t="shared" si="10"/>
        <v>0.18930130659287148</v>
      </c>
      <c r="K44" s="118">
        <v>1130536</v>
      </c>
      <c r="L44" s="117">
        <f t="shared" si="11"/>
        <v>9.5662168828362093E-2</v>
      </c>
      <c r="M44" s="118">
        <v>2710788</v>
      </c>
      <c r="N44" s="117">
        <f t="shared" si="12"/>
        <v>0.14837038116508339</v>
      </c>
      <c r="O44" s="116">
        <v>1958137</v>
      </c>
      <c r="P44" s="117">
        <f t="shared" si="13"/>
        <v>0.20637188401404183</v>
      </c>
      <c r="Q44" s="116">
        <v>1231837</v>
      </c>
      <c r="R44" s="117">
        <f t="shared" si="14"/>
        <v>7.3564592780194227E-2</v>
      </c>
      <c r="S44" s="116">
        <v>3189974</v>
      </c>
      <c r="T44" s="117">
        <f t="shared" si="15"/>
        <v>0.15137034038610553</v>
      </c>
    </row>
    <row r="45" spans="2:20" hidden="1" outlineLevel="1" x14ac:dyDescent="0.25">
      <c r="B45" s="58" t="s">
        <v>90</v>
      </c>
      <c r="C45" s="116">
        <v>548507</v>
      </c>
      <c r="D45" s="117">
        <f t="shared" si="20"/>
        <v>6.7628590670388178E-2</v>
      </c>
      <c r="E45" s="116">
        <v>672820</v>
      </c>
      <c r="F45" s="117">
        <f t="shared" si="21"/>
        <v>3.3040022969410554E-2</v>
      </c>
      <c r="G45" s="116">
        <v>1221327</v>
      </c>
      <c r="H45" s="117">
        <f t="shared" si="9"/>
        <v>4.8292667435151593E-2</v>
      </c>
      <c r="I45" s="118">
        <v>1817267</v>
      </c>
      <c r="J45" s="117">
        <f t="shared" si="10"/>
        <v>9.7574336599601796E-2</v>
      </c>
      <c r="K45" s="118">
        <v>1451577</v>
      </c>
      <c r="L45" s="117">
        <f t="shared" si="11"/>
        <v>1.7965453424677813E-2</v>
      </c>
      <c r="M45" s="118">
        <v>3268844</v>
      </c>
      <c r="N45" s="117">
        <f t="shared" si="12"/>
        <v>6.0737502478363181E-2</v>
      </c>
      <c r="O45" s="116">
        <v>2251272</v>
      </c>
      <c r="P45" s="117">
        <f t="shared" si="13"/>
        <v>0.11487135958750283</v>
      </c>
      <c r="Q45" s="116">
        <v>1607565</v>
      </c>
      <c r="R45" s="117">
        <f t="shared" si="14"/>
        <v>1.4604026947298232E-2</v>
      </c>
      <c r="S45" s="116">
        <v>3858837</v>
      </c>
      <c r="T45" s="117">
        <f t="shared" si="15"/>
        <v>7.0787629618920489E-2</v>
      </c>
    </row>
    <row r="46" spans="2:20" hidden="1" outlineLevel="1" x14ac:dyDescent="0.25">
      <c r="B46" s="58" t="s">
        <v>91</v>
      </c>
      <c r="C46" s="116">
        <v>517046</v>
      </c>
      <c r="D46" s="117">
        <f t="shared" si="20"/>
        <v>8.8343759735284522E-2</v>
      </c>
      <c r="E46" s="116">
        <v>629509</v>
      </c>
      <c r="F46" s="117">
        <f t="shared" si="21"/>
        <v>4.4476300930972545E-2</v>
      </c>
      <c r="G46" s="116">
        <v>1146555</v>
      </c>
      <c r="H46" s="117">
        <f t="shared" si="9"/>
        <v>6.3812711140224465E-2</v>
      </c>
      <c r="I46" s="118">
        <v>1722355</v>
      </c>
      <c r="J46" s="117">
        <f t="shared" si="10"/>
        <v>0.11384340985709906</v>
      </c>
      <c r="K46" s="118">
        <v>1347030</v>
      </c>
      <c r="L46" s="117">
        <f t="shared" si="11"/>
        <v>6.1434993479451361E-2</v>
      </c>
      <c r="M46" s="118">
        <v>3069385</v>
      </c>
      <c r="N46" s="117">
        <f t="shared" si="12"/>
        <v>9.0219728619419959E-2</v>
      </c>
      <c r="O46" s="116">
        <v>2072975</v>
      </c>
      <c r="P46" s="117">
        <f t="shared" si="13"/>
        <v>0.11904625662906598</v>
      </c>
      <c r="Q46" s="116">
        <v>1481747</v>
      </c>
      <c r="R46" s="117">
        <f t="shared" si="14"/>
        <v>5.7632240878684238E-2</v>
      </c>
      <c r="S46" s="116">
        <v>3554722</v>
      </c>
      <c r="T46" s="117">
        <f t="shared" si="15"/>
        <v>9.2600105979740999E-2</v>
      </c>
    </row>
    <row r="47" spans="2:20" hidden="1" outlineLevel="1" x14ac:dyDescent="0.25">
      <c r="B47" s="58" t="s">
        <v>92</v>
      </c>
      <c r="C47" s="116">
        <v>453955</v>
      </c>
      <c r="D47" s="117">
        <f t="shared" si="20"/>
        <v>0.17587862900719076</v>
      </c>
      <c r="E47" s="116">
        <v>489850</v>
      </c>
      <c r="F47" s="117">
        <f t="shared" si="21"/>
        <v>7.4840589631853138E-2</v>
      </c>
      <c r="G47" s="116">
        <v>943805</v>
      </c>
      <c r="H47" s="117">
        <f t="shared" si="9"/>
        <v>0.1211775271502189</v>
      </c>
      <c r="I47" s="118">
        <v>1407351</v>
      </c>
      <c r="J47" s="117">
        <f t="shared" si="10"/>
        <v>0.14870136071245788</v>
      </c>
      <c r="K47" s="118">
        <v>1032918</v>
      </c>
      <c r="L47" s="117">
        <f t="shared" si="11"/>
        <v>8.4479581712521901E-2</v>
      </c>
      <c r="M47" s="118">
        <v>2440269</v>
      </c>
      <c r="N47" s="117">
        <f t="shared" si="12"/>
        <v>0.12061184172459694</v>
      </c>
      <c r="O47" s="116">
        <v>1748144</v>
      </c>
      <c r="P47" s="117">
        <f t="shared" si="13"/>
        <v>0.11762336637765136</v>
      </c>
      <c r="Q47" s="116">
        <v>1137385</v>
      </c>
      <c r="R47" s="117">
        <f t="shared" si="14"/>
        <v>3.6710083765529422E-2</v>
      </c>
      <c r="S47" s="116">
        <v>2885529</v>
      </c>
      <c r="T47" s="117">
        <f t="shared" si="15"/>
        <v>8.4266846831139386E-2</v>
      </c>
    </row>
    <row r="48" spans="2:20" hidden="1" outlineLevel="1" x14ac:dyDescent="0.25">
      <c r="B48" s="58" t="s">
        <v>93</v>
      </c>
      <c r="C48" s="116">
        <v>408930</v>
      </c>
      <c r="D48" s="117">
        <f t="shared" si="20"/>
        <v>0.11199638879220331</v>
      </c>
      <c r="E48" s="116">
        <v>409225</v>
      </c>
      <c r="F48" s="117">
        <f t="shared" si="21"/>
        <v>4.8308386723262986E-2</v>
      </c>
      <c r="G48" s="116">
        <v>818155</v>
      </c>
      <c r="H48" s="117">
        <f t="shared" si="9"/>
        <v>7.9202122116682094E-2</v>
      </c>
      <c r="I48" s="118">
        <v>1314094</v>
      </c>
      <c r="J48" s="117">
        <f t="shared" si="10"/>
        <v>0.11881968709345658</v>
      </c>
      <c r="K48" s="118">
        <v>889851</v>
      </c>
      <c r="L48" s="117">
        <f t="shared" si="11"/>
        <v>5.6697137890004301E-2</v>
      </c>
      <c r="M48" s="118">
        <v>2203945</v>
      </c>
      <c r="N48" s="117">
        <f t="shared" si="12"/>
        <v>9.2878656697619189E-2</v>
      </c>
      <c r="O48" s="116">
        <v>1633649</v>
      </c>
      <c r="P48" s="117">
        <f t="shared" si="13"/>
        <v>9.5121773003671528E-2</v>
      </c>
      <c r="Q48" s="116">
        <v>987559</v>
      </c>
      <c r="R48" s="117">
        <f t="shared" si="14"/>
        <v>2.1417984777385657E-2</v>
      </c>
      <c r="S48" s="116">
        <v>2621208</v>
      </c>
      <c r="T48" s="117">
        <f t="shared" si="15"/>
        <v>6.6137585505909424E-2</v>
      </c>
    </row>
    <row r="49" spans="2:20" hidden="1" outlineLevel="1" x14ac:dyDescent="0.25">
      <c r="B49" s="58" t="s">
        <v>94</v>
      </c>
      <c r="C49" s="116">
        <v>500052</v>
      </c>
      <c r="D49" s="117">
        <f t="shared" si="20"/>
        <v>0.33053064026458845</v>
      </c>
      <c r="E49" s="116">
        <v>565198</v>
      </c>
      <c r="F49" s="117">
        <f t="shared" si="21"/>
        <v>0.26668354986407539</v>
      </c>
      <c r="G49" s="116">
        <v>1065250</v>
      </c>
      <c r="H49" s="117">
        <f t="shared" si="9"/>
        <v>0.29587412655468404</v>
      </c>
      <c r="I49" s="118">
        <v>1608328</v>
      </c>
      <c r="J49" s="117">
        <f t="shared" si="10"/>
        <v>0.27581187516410433</v>
      </c>
      <c r="K49" s="118">
        <v>1232540</v>
      </c>
      <c r="L49" s="117">
        <f t="shared" si="11"/>
        <v>0.2518663121266107</v>
      </c>
      <c r="M49" s="118">
        <v>2840868</v>
      </c>
      <c r="N49" s="117">
        <f t="shared" si="12"/>
        <v>0.26531126722736076</v>
      </c>
      <c r="O49" s="116">
        <v>1988018</v>
      </c>
      <c r="P49" s="117">
        <f t="shared" si="13"/>
        <v>0.26079754235493025</v>
      </c>
      <c r="Q49" s="116">
        <v>1399539</v>
      </c>
      <c r="R49" s="117">
        <f t="shared" si="14"/>
        <v>0.24088887549075588</v>
      </c>
      <c r="S49" s="116">
        <v>3387557</v>
      </c>
      <c r="T49" s="117">
        <f t="shared" si="15"/>
        <v>0.25249552067072734</v>
      </c>
    </row>
    <row r="50" spans="2:20" hidden="1" outlineLevel="1" x14ac:dyDescent="0.25">
      <c r="B50" s="58" t="s">
        <v>95</v>
      </c>
      <c r="C50" s="116">
        <v>508120</v>
      </c>
      <c r="D50" s="117">
        <f t="shared" si="20"/>
        <v>0.18123763538598525</v>
      </c>
      <c r="E50" s="116">
        <v>651264</v>
      </c>
      <c r="F50" s="117">
        <f t="shared" si="21"/>
        <v>0.11730938811362779</v>
      </c>
      <c r="G50" s="116">
        <v>1159384</v>
      </c>
      <c r="H50" s="117">
        <f t="shared" si="9"/>
        <v>0.14445458987507953</v>
      </c>
      <c r="I50" s="118">
        <v>1622217</v>
      </c>
      <c r="J50" s="117">
        <f t="shared" si="10"/>
        <v>0.19777297190335519</v>
      </c>
      <c r="K50" s="118">
        <v>1370736</v>
      </c>
      <c r="L50" s="117">
        <f t="shared" si="11"/>
        <v>0.1070937915694441</v>
      </c>
      <c r="M50" s="118">
        <v>2992953</v>
      </c>
      <c r="N50" s="117">
        <f t="shared" si="12"/>
        <v>0.15446595949855357</v>
      </c>
      <c r="O50" s="116">
        <v>2082700</v>
      </c>
      <c r="P50" s="117">
        <f t="shared" si="13"/>
        <v>0.19343134288674357</v>
      </c>
      <c r="Q50" s="116">
        <v>1574365</v>
      </c>
      <c r="R50" s="117">
        <f t="shared" si="14"/>
        <v>9.8593721324733652E-2</v>
      </c>
      <c r="S50" s="116">
        <v>3657065</v>
      </c>
      <c r="T50" s="117">
        <f t="shared" si="15"/>
        <v>0.1506685054381256</v>
      </c>
    </row>
    <row r="51" spans="2:20" hidden="1" outlineLevel="1" x14ac:dyDescent="0.25">
      <c r="B51" s="58" t="s">
        <v>96</v>
      </c>
      <c r="C51" s="116">
        <v>502210</v>
      </c>
      <c r="D51" s="117">
        <f t="shared" si="20"/>
        <v>0.27877309486463919</v>
      </c>
      <c r="E51" s="116">
        <v>621065</v>
      </c>
      <c r="F51" s="117">
        <f t="shared" si="21"/>
        <v>0.13296021919847356</v>
      </c>
      <c r="G51" s="116">
        <v>1123275</v>
      </c>
      <c r="H51" s="117">
        <f t="shared" si="9"/>
        <v>0.19382149351636246</v>
      </c>
      <c r="I51" s="118">
        <v>1573698</v>
      </c>
      <c r="J51" s="117">
        <f t="shared" si="10"/>
        <v>0.25102788403750953</v>
      </c>
      <c r="K51" s="118">
        <v>1355404</v>
      </c>
      <c r="L51" s="117">
        <f t="shared" si="11"/>
        <v>0.16292981257957906</v>
      </c>
      <c r="M51" s="118">
        <v>2929102</v>
      </c>
      <c r="N51" s="117">
        <f t="shared" si="12"/>
        <v>0.20865862957986847</v>
      </c>
      <c r="O51" s="116">
        <v>2025908</v>
      </c>
      <c r="P51" s="117">
        <f t="shared" si="13"/>
        <v>0.20700116296804705</v>
      </c>
      <c r="Q51" s="116">
        <v>1551674</v>
      </c>
      <c r="R51" s="117">
        <f t="shared" si="14"/>
        <v>0.13163076581990452</v>
      </c>
      <c r="S51" s="116">
        <v>3577582</v>
      </c>
      <c r="T51" s="117">
        <f t="shared" si="15"/>
        <v>0.17311309370786399</v>
      </c>
    </row>
    <row r="52" spans="2:20" hidden="1" outlineLevel="1" x14ac:dyDescent="0.25">
      <c r="B52" s="58" t="s">
        <v>97</v>
      </c>
      <c r="C52" s="116">
        <v>520940</v>
      </c>
      <c r="D52" s="117">
        <f t="shared" si="20"/>
        <v>0.16097256579973696</v>
      </c>
      <c r="E52" s="116">
        <v>595430</v>
      </c>
      <c r="F52" s="117">
        <f t="shared" si="21"/>
        <v>3.7506207473362307E-2</v>
      </c>
      <c r="G52" s="116">
        <v>1116370</v>
      </c>
      <c r="H52" s="117">
        <f t="shared" si="9"/>
        <v>9.1681620160079857E-2</v>
      </c>
      <c r="I52" s="118">
        <v>1534404</v>
      </c>
      <c r="J52" s="117">
        <f t="shared" si="10"/>
        <v>0.13397900400187712</v>
      </c>
      <c r="K52" s="118">
        <v>1263574</v>
      </c>
      <c r="L52" s="117">
        <f t="shared" si="11"/>
        <v>3.0176240725084291E-2</v>
      </c>
      <c r="M52" s="118">
        <v>2797978</v>
      </c>
      <c r="N52" s="117">
        <f t="shared" si="12"/>
        <v>8.4623805470144253E-2</v>
      </c>
      <c r="O52" s="116">
        <v>1960133</v>
      </c>
      <c r="P52" s="117">
        <f t="shared" si="13"/>
        <v>9.602237970572669E-2</v>
      </c>
      <c r="Q52" s="116">
        <v>1455799</v>
      </c>
      <c r="R52" s="117">
        <f t="shared" si="14"/>
        <v>1.1511703124793771E-2</v>
      </c>
      <c r="S52" s="116">
        <v>3415932</v>
      </c>
      <c r="T52" s="117">
        <f t="shared" si="15"/>
        <v>5.8338344739510717E-2</v>
      </c>
    </row>
    <row r="53" spans="2:20" ht="15" customHeight="1" collapsed="1" x14ac:dyDescent="0.25">
      <c r="B53" s="126">
        <v>2011</v>
      </c>
      <c r="C53" s="118">
        <v>5926777</v>
      </c>
      <c r="D53" s="127">
        <f t="shared" si="20"/>
        <v>0.13610610905725529</v>
      </c>
      <c r="E53" s="118">
        <v>6896792</v>
      </c>
      <c r="F53" s="127">
        <f t="shared" si="21"/>
        <v>8.1390367824930143E-2</v>
      </c>
      <c r="G53" s="118">
        <v>12823569</v>
      </c>
      <c r="H53" s="127">
        <f t="shared" si="9"/>
        <v>0.10600887286283589</v>
      </c>
      <c r="I53" s="118">
        <v>18886140</v>
      </c>
      <c r="J53" s="127">
        <f t="shared" si="10"/>
        <v>0.15540971346956933</v>
      </c>
      <c r="K53" s="118">
        <v>14861313</v>
      </c>
      <c r="L53" s="127">
        <f t="shared" si="11"/>
        <v>8.1624739215731212E-2</v>
      </c>
      <c r="M53" s="118">
        <v>33747453</v>
      </c>
      <c r="N53" s="127">
        <f t="shared" si="12"/>
        <v>0.12171287148491383</v>
      </c>
      <c r="O53" s="118">
        <v>23545131</v>
      </c>
      <c r="P53" s="127">
        <f t="shared" si="13"/>
        <v>0.14605770754201064</v>
      </c>
      <c r="Q53" s="118">
        <v>16685356</v>
      </c>
      <c r="R53" s="127">
        <f t="shared" si="14"/>
        <v>6.3782149714723069E-2</v>
      </c>
      <c r="S53" s="118">
        <v>40230487</v>
      </c>
      <c r="T53" s="127">
        <f t="shared" si="15"/>
        <v>0.11043781800147245</v>
      </c>
    </row>
    <row r="54" spans="2:20" hidden="1" outlineLevel="1" x14ac:dyDescent="0.25">
      <c r="B54" s="58" t="s">
        <v>86</v>
      </c>
      <c r="C54" s="116">
        <v>434066</v>
      </c>
      <c r="D54" s="117">
        <f>C54/C67-1</f>
        <v>0.12417092051455381</v>
      </c>
      <c r="E54" s="116">
        <v>538165</v>
      </c>
      <c r="F54" s="117">
        <f>E54/E67-1</f>
        <v>1.5091556574946541E-2</v>
      </c>
      <c r="G54" s="116">
        <v>972231</v>
      </c>
      <c r="H54" s="117">
        <f t="shared" si="9"/>
        <v>6.1057422090288416E-2</v>
      </c>
      <c r="I54" s="118">
        <v>1308369</v>
      </c>
      <c r="J54" s="117">
        <f t="shared" si="10"/>
        <v>4.6221470917968244E-2</v>
      </c>
      <c r="K54" s="118">
        <v>1180591</v>
      </c>
      <c r="L54" s="117">
        <f t="shared" si="11"/>
        <v>1.7007394594296565E-2</v>
      </c>
      <c r="M54" s="118">
        <v>2488960</v>
      </c>
      <c r="N54" s="117">
        <f t="shared" si="12"/>
        <v>3.2157895740839271E-2</v>
      </c>
      <c r="O54" s="116">
        <v>1665994</v>
      </c>
      <c r="P54" s="117">
        <f t="shared" si="13"/>
        <v>9.6223538223978444E-3</v>
      </c>
      <c r="Q54" s="116">
        <v>1373604</v>
      </c>
      <c r="R54" s="117">
        <f t="shared" si="14"/>
        <v>2.6599316768372017E-3</v>
      </c>
      <c r="S54" s="116">
        <v>3039598</v>
      </c>
      <c r="T54" s="117">
        <f t="shared" si="15"/>
        <v>6.4640757384912817E-3</v>
      </c>
    </row>
    <row r="55" spans="2:20" hidden="1" outlineLevel="1" x14ac:dyDescent="0.25">
      <c r="B55" s="58" t="s">
        <v>87</v>
      </c>
      <c r="C55" s="116">
        <v>452226</v>
      </c>
      <c r="D55" s="117">
        <f t="shared" ref="D55:F105" si="22">C55/C68-1</f>
        <v>0.18290561625525448</v>
      </c>
      <c r="E55" s="116">
        <v>582676</v>
      </c>
      <c r="F55" s="117">
        <f t="shared" si="22"/>
        <v>0.14635461138020722</v>
      </c>
      <c r="G55" s="116">
        <v>1034902</v>
      </c>
      <c r="H55" s="117">
        <f t="shared" si="9"/>
        <v>0.16204480864867787</v>
      </c>
      <c r="I55" s="118">
        <v>1402267</v>
      </c>
      <c r="J55" s="117">
        <f t="shared" si="10"/>
        <v>9.072446250045707E-2</v>
      </c>
      <c r="K55" s="118">
        <v>1265791</v>
      </c>
      <c r="L55" s="117">
        <f t="shared" si="11"/>
        <v>0.11633299026442767</v>
      </c>
      <c r="M55" s="118">
        <v>2668058</v>
      </c>
      <c r="N55" s="117">
        <f t="shared" si="12"/>
        <v>0.1027256736069091</v>
      </c>
      <c r="O55" s="116">
        <v>1765180</v>
      </c>
      <c r="P55" s="117">
        <f t="shared" si="13"/>
        <v>5.7560154957204679E-2</v>
      </c>
      <c r="Q55" s="116">
        <v>1455663</v>
      </c>
      <c r="R55" s="117">
        <f t="shared" si="14"/>
        <v>9.56647994905786E-2</v>
      </c>
      <c r="S55" s="116">
        <v>3220843</v>
      </c>
      <c r="T55" s="117">
        <f t="shared" si="15"/>
        <v>7.4448105062862036E-2</v>
      </c>
    </row>
    <row r="56" spans="2:20" hidden="1" outlineLevel="1" x14ac:dyDescent="0.25">
      <c r="B56" s="58" t="s">
        <v>88</v>
      </c>
      <c r="C56" s="116">
        <v>500140</v>
      </c>
      <c r="D56" s="117">
        <f t="shared" si="22"/>
        <v>0.16646647930684644</v>
      </c>
      <c r="E56" s="116">
        <v>551434</v>
      </c>
      <c r="F56" s="117">
        <f t="shared" si="22"/>
        <v>9.2833601867651216E-2</v>
      </c>
      <c r="G56" s="116">
        <v>1051574</v>
      </c>
      <c r="H56" s="117">
        <f t="shared" si="9"/>
        <v>0.12665906685123351</v>
      </c>
      <c r="I56" s="118">
        <v>1478716</v>
      </c>
      <c r="J56" s="117">
        <f t="shared" si="10"/>
        <v>0.11993735022978647</v>
      </c>
      <c r="K56" s="118">
        <v>1157239</v>
      </c>
      <c r="L56" s="117">
        <f t="shared" si="11"/>
        <v>5.4242655304697074E-2</v>
      </c>
      <c r="M56" s="118">
        <v>2635955</v>
      </c>
      <c r="N56" s="117">
        <f t="shared" si="12"/>
        <v>9.0114650092450344E-2</v>
      </c>
      <c r="O56" s="116">
        <v>1773647</v>
      </c>
      <c r="P56" s="117">
        <f t="shared" si="13"/>
        <v>9.156710442665017E-2</v>
      </c>
      <c r="Q56" s="116">
        <v>1287512</v>
      </c>
      <c r="R56" s="117">
        <f t="shared" si="14"/>
        <v>2.7874909388182711E-2</v>
      </c>
      <c r="S56" s="116">
        <v>3061159</v>
      </c>
      <c r="T56" s="117">
        <f t="shared" si="15"/>
        <v>6.3841048647435006E-2</v>
      </c>
    </row>
    <row r="57" spans="2:20" hidden="1" outlineLevel="1" x14ac:dyDescent="0.25">
      <c r="B57" s="58" t="s">
        <v>89</v>
      </c>
      <c r="C57" s="116">
        <v>440250</v>
      </c>
      <c r="D57" s="117">
        <f t="shared" si="22"/>
        <v>0.11596392413726675</v>
      </c>
      <c r="E57" s="116">
        <v>454147</v>
      </c>
      <c r="F57" s="117">
        <f t="shared" si="22"/>
        <v>2.2045777538464151E-3</v>
      </c>
      <c r="G57" s="116">
        <v>894397</v>
      </c>
      <c r="H57" s="117">
        <f t="shared" si="9"/>
        <v>5.5148941190349854E-2</v>
      </c>
      <c r="I57" s="118">
        <v>1328723</v>
      </c>
      <c r="J57" s="117">
        <f t="shared" si="10"/>
        <v>6.8916444633226437E-2</v>
      </c>
      <c r="K57" s="118">
        <v>1031829</v>
      </c>
      <c r="L57" s="117">
        <f t="shared" si="11"/>
        <v>2.2028766161279467E-2</v>
      </c>
      <c r="M57" s="118">
        <v>2360552</v>
      </c>
      <c r="N57" s="117">
        <f t="shared" si="12"/>
        <v>4.7902354787372259E-2</v>
      </c>
      <c r="O57" s="116">
        <v>1623162</v>
      </c>
      <c r="P57" s="117">
        <f t="shared" si="13"/>
        <v>3.7925583750892056E-2</v>
      </c>
      <c r="Q57" s="116">
        <v>1147427</v>
      </c>
      <c r="R57" s="117">
        <f t="shared" si="14"/>
        <v>-5.3321058480657602E-3</v>
      </c>
      <c r="S57" s="116">
        <v>2770589</v>
      </c>
      <c r="T57" s="117">
        <f t="shared" si="15"/>
        <v>1.9562233433795928E-2</v>
      </c>
    </row>
    <row r="58" spans="2:20" hidden="1" outlineLevel="1" x14ac:dyDescent="0.25">
      <c r="B58" s="58" t="s">
        <v>90</v>
      </c>
      <c r="C58" s="116">
        <v>513762</v>
      </c>
      <c r="D58" s="117">
        <f t="shared" si="22"/>
        <v>0.15686106732717864</v>
      </c>
      <c r="E58" s="116">
        <v>651301</v>
      </c>
      <c r="F58" s="117">
        <f t="shared" si="22"/>
        <v>4.3052602199815659E-3</v>
      </c>
      <c r="G58" s="116">
        <v>1165063</v>
      </c>
      <c r="H58" s="117">
        <f t="shared" si="9"/>
        <v>6.6312834692007883E-2</v>
      </c>
      <c r="I58" s="118">
        <v>1655712</v>
      </c>
      <c r="J58" s="117">
        <f t="shared" si="10"/>
        <v>9.0594358749392256E-2</v>
      </c>
      <c r="K58" s="118">
        <v>1425959</v>
      </c>
      <c r="L58" s="117">
        <f t="shared" si="11"/>
        <v>1.5092279239555806E-2</v>
      </c>
      <c r="M58" s="118">
        <v>3081671</v>
      </c>
      <c r="N58" s="117">
        <f t="shared" si="12"/>
        <v>5.430813990883121E-2</v>
      </c>
      <c r="O58" s="116">
        <v>2019311</v>
      </c>
      <c r="P58" s="117">
        <f t="shared" si="13"/>
        <v>3.3750677670482343E-2</v>
      </c>
      <c r="Q58" s="116">
        <v>1584426</v>
      </c>
      <c r="R58" s="117">
        <f t="shared" si="14"/>
        <v>-1.9842239503718218E-2</v>
      </c>
      <c r="S58" s="116">
        <v>3603737</v>
      </c>
      <c r="T58" s="117">
        <f t="shared" si="15"/>
        <v>9.482941182402671E-3</v>
      </c>
    </row>
    <row r="59" spans="2:20" hidden="1" outlineLevel="1" x14ac:dyDescent="0.25">
      <c r="B59" s="58" t="s">
        <v>91</v>
      </c>
      <c r="C59" s="116">
        <v>475076</v>
      </c>
      <c r="D59" s="117">
        <f t="shared" si="22"/>
        <v>0.10386523380772572</v>
      </c>
      <c r="E59" s="116">
        <v>602703</v>
      </c>
      <c r="F59" s="117">
        <f t="shared" si="22"/>
        <v>2.7729984772551619E-2</v>
      </c>
      <c r="G59" s="116">
        <v>1077779</v>
      </c>
      <c r="H59" s="117">
        <f t="shared" si="9"/>
        <v>5.9954800081823967E-2</v>
      </c>
      <c r="I59" s="118">
        <v>1546317</v>
      </c>
      <c r="J59" s="117">
        <f t="shared" si="10"/>
        <v>7.3010843792350455E-2</v>
      </c>
      <c r="K59" s="118">
        <v>1269065</v>
      </c>
      <c r="L59" s="117">
        <f t="shared" si="11"/>
        <v>5.1789483804183245E-2</v>
      </c>
      <c r="M59" s="118">
        <v>2815382</v>
      </c>
      <c r="N59" s="117">
        <f t="shared" si="12"/>
        <v>6.3340028507998358E-2</v>
      </c>
      <c r="O59" s="116">
        <v>1852448</v>
      </c>
      <c r="P59" s="117">
        <f t="shared" si="13"/>
        <v>3.2678718360957593E-2</v>
      </c>
      <c r="Q59" s="116">
        <v>1401004</v>
      </c>
      <c r="R59" s="117">
        <f t="shared" si="14"/>
        <v>1.1332522440906434E-2</v>
      </c>
      <c r="S59" s="116">
        <v>3253452</v>
      </c>
      <c r="T59" s="117">
        <f t="shared" si="15"/>
        <v>2.3377128292525029E-2</v>
      </c>
    </row>
    <row r="60" spans="2:20" hidden="1" outlineLevel="1" x14ac:dyDescent="0.25">
      <c r="B60" s="58" t="s">
        <v>92</v>
      </c>
      <c r="C60" s="116">
        <v>386056</v>
      </c>
      <c r="D60" s="117">
        <f t="shared" si="22"/>
        <v>2.0089680885076788E-2</v>
      </c>
      <c r="E60" s="116">
        <v>455742</v>
      </c>
      <c r="F60" s="117">
        <f t="shared" si="22"/>
        <v>5.7224513656587872E-2</v>
      </c>
      <c r="G60" s="116">
        <v>841798</v>
      </c>
      <c r="H60" s="117">
        <f t="shared" si="9"/>
        <v>3.9864019359453051E-2</v>
      </c>
      <c r="I60" s="118">
        <v>1225167</v>
      </c>
      <c r="J60" s="117">
        <f t="shared" si="10"/>
        <v>4.4725197980416409E-2</v>
      </c>
      <c r="K60" s="118">
        <v>952455</v>
      </c>
      <c r="L60" s="117">
        <f t="shared" si="11"/>
        <v>4.4234893236327233E-2</v>
      </c>
      <c r="M60" s="118">
        <v>2177622</v>
      </c>
      <c r="N60" s="117">
        <f t="shared" si="12"/>
        <v>4.4510690345712423E-2</v>
      </c>
      <c r="O60" s="116">
        <v>1564162</v>
      </c>
      <c r="P60" s="117">
        <f t="shared" si="13"/>
        <v>5.1398941719275948E-2</v>
      </c>
      <c r="Q60" s="116">
        <v>1097110</v>
      </c>
      <c r="R60" s="117">
        <f t="shared" si="14"/>
        <v>1.498549373121949E-2</v>
      </c>
      <c r="S60" s="116">
        <v>2661272</v>
      </c>
      <c r="T60" s="117">
        <f t="shared" si="15"/>
        <v>3.607557089287261E-2</v>
      </c>
    </row>
    <row r="61" spans="2:20" hidden="1" outlineLevel="1" x14ac:dyDescent="0.25">
      <c r="B61" s="58" t="s">
        <v>93</v>
      </c>
      <c r="C61" s="116">
        <v>367744</v>
      </c>
      <c r="D61" s="117">
        <f t="shared" si="22"/>
        <v>5.7297701364231068E-2</v>
      </c>
      <c r="E61" s="116">
        <v>390367</v>
      </c>
      <c r="F61" s="117">
        <f t="shared" si="22"/>
        <v>-2.3887277455491129E-2</v>
      </c>
      <c r="G61" s="116">
        <v>758111</v>
      </c>
      <c r="H61" s="117">
        <f t="shared" si="9"/>
        <v>1.3876573919904711E-2</v>
      </c>
      <c r="I61" s="118">
        <v>1174536</v>
      </c>
      <c r="J61" s="117">
        <f t="shared" si="10"/>
        <v>6.3195027169706819E-2</v>
      </c>
      <c r="K61" s="118">
        <v>842106</v>
      </c>
      <c r="L61" s="117">
        <f t="shared" si="11"/>
        <v>-3.4755627820123314E-3</v>
      </c>
      <c r="M61" s="118">
        <v>2016642</v>
      </c>
      <c r="N61" s="117">
        <f t="shared" si="12"/>
        <v>3.4299500555451168E-2</v>
      </c>
      <c r="O61" s="116">
        <v>1491751</v>
      </c>
      <c r="P61" s="117">
        <f t="shared" si="13"/>
        <v>5.0602859356292607E-2</v>
      </c>
      <c r="Q61" s="116">
        <v>966851</v>
      </c>
      <c r="R61" s="117">
        <f t="shared" si="14"/>
        <v>-3.6240739707019909E-2</v>
      </c>
      <c r="S61" s="116">
        <v>2458602</v>
      </c>
      <c r="T61" s="117">
        <f t="shared" si="15"/>
        <v>1.4648129592242709E-2</v>
      </c>
    </row>
    <row r="62" spans="2:20" hidden="1" outlineLevel="1" x14ac:dyDescent="0.25">
      <c r="B62" s="58" t="s">
        <v>94</v>
      </c>
      <c r="C62" s="116">
        <v>375829</v>
      </c>
      <c r="D62" s="117">
        <f t="shared" si="22"/>
        <v>-1.955776545290433E-2</v>
      </c>
      <c r="E62" s="116">
        <v>446203</v>
      </c>
      <c r="F62" s="117">
        <f t="shared" si="22"/>
        <v>-0.13342655441294993</v>
      </c>
      <c r="G62" s="116">
        <v>822032</v>
      </c>
      <c r="H62" s="117">
        <f t="shared" si="9"/>
        <v>-8.4832298150475771E-2</v>
      </c>
      <c r="I62" s="118">
        <v>1260631</v>
      </c>
      <c r="J62" s="117">
        <f t="shared" si="10"/>
        <v>-9.833091151867368E-3</v>
      </c>
      <c r="K62" s="118">
        <v>984562</v>
      </c>
      <c r="L62" s="117">
        <f t="shared" si="11"/>
        <v>-9.7508749351475466E-2</v>
      </c>
      <c r="M62" s="118">
        <v>2245193</v>
      </c>
      <c r="N62" s="117">
        <f t="shared" si="12"/>
        <v>-5.0292121105474874E-2</v>
      </c>
      <c r="O62" s="116">
        <v>1576794</v>
      </c>
      <c r="P62" s="117">
        <f t="shared" si="13"/>
        <v>-4.3537178933474419E-2</v>
      </c>
      <c r="Q62" s="116">
        <v>1127852</v>
      </c>
      <c r="R62" s="117">
        <f t="shared" si="14"/>
        <v>-0.11184014174623491</v>
      </c>
      <c r="S62" s="116">
        <v>2704646</v>
      </c>
      <c r="T62" s="117">
        <f t="shared" si="15"/>
        <v>-7.3257212835748375E-2</v>
      </c>
    </row>
    <row r="63" spans="2:20" hidden="1" outlineLevel="1" x14ac:dyDescent="0.25">
      <c r="B63" s="58" t="s">
        <v>95</v>
      </c>
      <c r="C63" s="116">
        <v>430159</v>
      </c>
      <c r="D63" s="117">
        <f t="shared" si="22"/>
        <v>6.7127263706276308E-2</v>
      </c>
      <c r="E63" s="116">
        <v>582886</v>
      </c>
      <c r="F63" s="117">
        <f t="shared" si="22"/>
        <v>-7.850375389499209E-2</v>
      </c>
      <c r="G63" s="116">
        <v>1013045</v>
      </c>
      <c r="H63" s="117">
        <f t="shared" si="9"/>
        <v>-2.182026045654728E-2</v>
      </c>
      <c r="I63" s="118">
        <v>1354361</v>
      </c>
      <c r="J63" s="117">
        <f t="shared" si="10"/>
        <v>3.8635532266191097E-2</v>
      </c>
      <c r="K63" s="118">
        <v>1238139</v>
      </c>
      <c r="L63" s="117">
        <f t="shared" si="11"/>
        <v>-5.5556487857864267E-2</v>
      </c>
      <c r="M63" s="118">
        <v>2592500</v>
      </c>
      <c r="N63" s="117">
        <f t="shared" si="12"/>
        <v>-8.5863875947291834E-3</v>
      </c>
      <c r="O63" s="116">
        <v>1745136</v>
      </c>
      <c r="P63" s="117">
        <f t="shared" si="13"/>
        <v>9.9710227460159118E-3</v>
      </c>
      <c r="Q63" s="116">
        <v>1433073</v>
      </c>
      <c r="R63" s="117">
        <f t="shared" si="14"/>
        <v>-7.9926731742644308E-2</v>
      </c>
      <c r="S63" s="116">
        <v>3178209</v>
      </c>
      <c r="T63" s="117">
        <f t="shared" si="15"/>
        <v>-3.2647373846854788E-2</v>
      </c>
    </row>
    <row r="64" spans="2:20" hidden="1" outlineLevel="1" x14ac:dyDescent="0.25">
      <c r="B64" s="58" t="s">
        <v>96</v>
      </c>
      <c r="C64" s="116">
        <v>392728</v>
      </c>
      <c r="D64" s="117">
        <f t="shared" si="22"/>
        <v>-2.9083393491095011E-2</v>
      </c>
      <c r="E64" s="116">
        <v>548179</v>
      </c>
      <c r="F64" s="117">
        <f t="shared" si="22"/>
        <v>-8.1381767360488522E-2</v>
      </c>
      <c r="G64" s="116">
        <v>940907</v>
      </c>
      <c r="H64" s="117">
        <f t="shared" si="9"/>
        <v>-6.0253586820276928E-2</v>
      </c>
      <c r="I64" s="118">
        <v>1257924</v>
      </c>
      <c r="J64" s="117">
        <f t="shared" si="10"/>
        <v>6.134753418105543E-3</v>
      </c>
      <c r="K64" s="118">
        <v>1165508</v>
      </c>
      <c r="L64" s="117">
        <f t="shared" si="11"/>
        <v>-6.2141264455035761E-2</v>
      </c>
      <c r="M64" s="118">
        <v>2423432</v>
      </c>
      <c r="N64" s="117">
        <f t="shared" si="12"/>
        <v>-2.790026582569427E-2</v>
      </c>
      <c r="O64" s="116">
        <v>1678464</v>
      </c>
      <c r="P64" s="117">
        <f t="shared" si="13"/>
        <v>1.4431404593052255E-2</v>
      </c>
      <c r="Q64" s="116">
        <v>1371184</v>
      </c>
      <c r="R64" s="117">
        <f t="shared" si="14"/>
        <v>-8.1158777374745084E-2</v>
      </c>
      <c r="S64" s="116">
        <v>3049648</v>
      </c>
      <c r="T64" s="117">
        <f t="shared" si="15"/>
        <v>-3.0898829095330149E-2</v>
      </c>
    </row>
    <row r="65" spans="2:20" hidden="1" outlineLevel="1" x14ac:dyDescent="0.25">
      <c r="B65" s="58" t="s">
        <v>97</v>
      </c>
      <c r="C65" s="116">
        <v>448710</v>
      </c>
      <c r="D65" s="117">
        <f t="shared" si="22"/>
        <v>2.0758215134729419E-2</v>
      </c>
      <c r="E65" s="116">
        <v>573905</v>
      </c>
      <c r="F65" s="117">
        <f t="shared" si="22"/>
        <v>-0.10758630555767201</v>
      </c>
      <c r="G65" s="116">
        <v>1022615</v>
      </c>
      <c r="H65" s="117">
        <f t="shared" si="9"/>
        <v>-5.5476328141885189E-2</v>
      </c>
      <c r="I65" s="118">
        <v>1353115</v>
      </c>
      <c r="J65" s="117">
        <f t="shared" si="10"/>
        <v>-2.9148887777571297E-2</v>
      </c>
      <c r="K65" s="118">
        <v>1226561</v>
      </c>
      <c r="L65" s="117">
        <f t="shared" si="11"/>
        <v>-6.7141198061210439E-2</v>
      </c>
      <c r="M65" s="118">
        <v>2579676</v>
      </c>
      <c r="N65" s="117">
        <f t="shared" si="12"/>
        <v>-4.7591691888966281E-2</v>
      </c>
      <c r="O65" s="116">
        <v>1788406</v>
      </c>
      <c r="P65" s="117">
        <f t="shared" si="13"/>
        <v>-2.4103216399638305E-2</v>
      </c>
      <c r="Q65" s="116">
        <v>1439231</v>
      </c>
      <c r="R65" s="117">
        <f t="shared" si="14"/>
        <v>-9.366156117085922E-2</v>
      </c>
      <c r="S65" s="116">
        <v>3227637</v>
      </c>
      <c r="T65" s="117">
        <f t="shared" si="15"/>
        <v>-5.6395205550938021E-2</v>
      </c>
    </row>
    <row r="66" spans="2:20" collapsed="1" x14ac:dyDescent="0.25">
      <c r="B66" s="126">
        <v>2010</v>
      </c>
      <c r="C66" s="118">
        <v>5216746</v>
      </c>
      <c r="D66" s="127">
        <f t="shared" si="22"/>
        <v>8.1653806240390869E-2</v>
      </c>
      <c r="E66" s="118">
        <v>6377708</v>
      </c>
      <c r="F66" s="127">
        <f t="shared" si="22"/>
        <v>-1.11186794093171E-2</v>
      </c>
      <c r="G66" s="118">
        <v>11594454</v>
      </c>
      <c r="H66" s="127">
        <f t="shared" si="9"/>
        <v>2.8574515770976694E-2</v>
      </c>
      <c r="I66" s="118">
        <v>16345838</v>
      </c>
      <c r="J66" s="127">
        <f t="shared" si="10"/>
        <v>5.0676049182359462E-2</v>
      </c>
      <c r="K66" s="118">
        <v>13739805</v>
      </c>
      <c r="L66" s="127">
        <f t="shared" si="11"/>
        <v>7.1507715193019905E-4</v>
      </c>
      <c r="M66" s="118">
        <v>30085643</v>
      </c>
      <c r="N66" s="127">
        <f t="shared" si="12"/>
        <v>2.7254281571602368E-2</v>
      </c>
      <c r="O66" s="118">
        <v>20544455</v>
      </c>
      <c r="P66" s="127">
        <f t="shared" si="13"/>
        <v>2.5869525508901203E-2</v>
      </c>
      <c r="Q66" s="118">
        <v>15684937</v>
      </c>
      <c r="R66" s="127">
        <f t="shared" si="14"/>
        <v>-2.5678884336033936E-2</v>
      </c>
      <c r="S66" s="118">
        <v>36229392</v>
      </c>
      <c r="T66" s="127">
        <f t="shared" si="15"/>
        <v>2.8979059372828964E-3</v>
      </c>
    </row>
    <row r="67" spans="2:20" ht="15" hidden="1" customHeight="1" outlineLevel="1" x14ac:dyDescent="0.25">
      <c r="B67" s="58" t="s">
        <v>86</v>
      </c>
      <c r="C67" s="116">
        <v>386121</v>
      </c>
      <c r="D67" s="117">
        <f t="shared" si="22"/>
        <v>-0.11589583662478786</v>
      </c>
      <c r="E67" s="116">
        <v>530164</v>
      </c>
      <c r="F67" s="117">
        <f t="shared" si="22"/>
        <v>-0.123387242119953</v>
      </c>
      <c r="G67" s="116">
        <v>916285</v>
      </c>
      <c r="H67" s="117">
        <f t="shared" si="9"/>
        <v>-0.12024590887968012</v>
      </c>
      <c r="I67" s="118">
        <v>1250566</v>
      </c>
      <c r="J67" s="117">
        <f t="shared" si="10"/>
        <v>-7.282241538329226E-2</v>
      </c>
      <c r="K67" s="118">
        <v>1160848</v>
      </c>
      <c r="L67" s="117">
        <f t="shared" si="11"/>
        <v>-0.11068346144947694</v>
      </c>
      <c r="M67" s="118">
        <v>2411414</v>
      </c>
      <c r="N67" s="117">
        <f t="shared" si="12"/>
        <v>-9.1442944801918835E-2</v>
      </c>
      <c r="O67" s="116">
        <v>1650116</v>
      </c>
      <c r="P67" s="117">
        <f t="shared" si="13"/>
        <v>-7.711478263106708E-2</v>
      </c>
      <c r="Q67" s="116">
        <v>1369960</v>
      </c>
      <c r="R67" s="117">
        <f t="shared" si="14"/>
        <v>-0.12739845041822406</v>
      </c>
      <c r="S67" s="116">
        <v>3020076</v>
      </c>
      <c r="T67" s="117">
        <f t="shared" si="15"/>
        <v>-0.10062421660235699</v>
      </c>
    </row>
    <row r="68" spans="2:20" ht="15" hidden="1" customHeight="1" outlineLevel="1" x14ac:dyDescent="0.25">
      <c r="B68" s="58" t="s">
        <v>87</v>
      </c>
      <c r="C68" s="116">
        <v>382301</v>
      </c>
      <c r="D68" s="117">
        <f t="shared" si="22"/>
        <v>-8.6481733266745242E-2</v>
      </c>
      <c r="E68" s="116">
        <v>508286</v>
      </c>
      <c r="F68" s="117">
        <f t="shared" si="22"/>
        <v>-0.21227111762016571</v>
      </c>
      <c r="G68" s="116">
        <v>890587</v>
      </c>
      <c r="H68" s="117">
        <f t="shared" si="9"/>
        <v>-0.16278385482275881</v>
      </c>
      <c r="I68" s="118">
        <v>1285629</v>
      </c>
      <c r="J68" s="117">
        <f t="shared" si="10"/>
        <v>-6.8553522912515819E-2</v>
      </c>
      <c r="K68" s="118">
        <v>1133883</v>
      </c>
      <c r="L68" s="117">
        <f t="shared" si="11"/>
        <v>-0.14833495071249814</v>
      </c>
      <c r="M68" s="118">
        <v>2419512</v>
      </c>
      <c r="N68" s="117">
        <f t="shared" si="12"/>
        <v>-0.10772519178558071</v>
      </c>
      <c r="O68" s="116">
        <v>1669106</v>
      </c>
      <c r="P68" s="117">
        <f t="shared" si="13"/>
        <v>-7.8815085942363639E-2</v>
      </c>
      <c r="Q68" s="116">
        <v>1328566</v>
      </c>
      <c r="R68" s="117">
        <f t="shared" si="14"/>
        <v>-0.16447644802213701</v>
      </c>
      <c r="S68" s="116">
        <v>2997672</v>
      </c>
      <c r="T68" s="117">
        <f t="shared" si="15"/>
        <v>-0.11885319628502189</v>
      </c>
    </row>
    <row r="69" spans="2:20" ht="15" hidden="1" customHeight="1" outlineLevel="1" x14ac:dyDescent="0.25">
      <c r="B69" s="58" t="s">
        <v>88</v>
      </c>
      <c r="C69" s="116">
        <v>428765</v>
      </c>
      <c r="D69" s="117">
        <f t="shared" si="22"/>
        <v>-4.6987697402785078E-2</v>
      </c>
      <c r="E69" s="116">
        <v>504591</v>
      </c>
      <c r="F69" s="117">
        <f t="shared" si="22"/>
        <v>-0.13078881546761845</v>
      </c>
      <c r="G69" s="116">
        <v>933356</v>
      </c>
      <c r="H69" s="117">
        <f t="shared" si="9"/>
        <v>-9.4199361231962486E-2</v>
      </c>
      <c r="I69" s="118">
        <v>1320356</v>
      </c>
      <c r="J69" s="117">
        <f t="shared" si="10"/>
        <v>-8.4911839087709051E-2</v>
      </c>
      <c r="K69" s="118">
        <v>1097697</v>
      </c>
      <c r="L69" s="117">
        <f t="shared" si="11"/>
        <v>-0.12069930910183235</v>
      </c>
      <c r="M69" s="118">
        <v>2418053</v>
      </c>
      <c r="N69" s="117">
        <f t="shared" si="12"/>
        <v>-0.10151238384571026</v>
      </c>
      <c r="O69" s="116">
        <v>1624863</v>
      </c>
      <c r="P69" s="117">
        <f t="shared" si="13"/>
        <v>-0.1127749878644686</v>
      </c>
      <c r="Q69" s="116">
        <v>1252596</v>
      </c>
      <c r="R69" s="117">
        <f t="shared" si="14"/>
        <v>-0.14195644966393306</v>
      </c>
      <c r="S69" s="116">
        <v>2877459</v>
      </c>
      <c r="T69" s="117">
        <f t="shared" si="15"/>
        <v>-0.12571846305344481</v>
      </c>
    </row>
    <row r="70" spans="2:20" ht="15" hidden="1" customHeight="1" outlineLevel="1" x14ac:dyDescent="0.25">
      <c r="B70" s="58" t="s">
        <v>89</v>
      </c>
      <c r="C70" s="116">
        <v>394502</v>
      </c>
      <c r="D70" s="117">
        <f t="shared" si="22"/>
        <v>-7.0878974651257587E-2</v>
      </c>
      <c r="E70" s="116">
        <v>453148</v>
      </c>
      <c r="F70" s="117">
        <f t="shared" si="22"/>
        <v>-0.12288220071114309</v>
      </c>
      <c r="G70" s="116">
        <v>847650</v>
      </c>
      <c r="H70" s="117">
        <f t="shared" si="9"/>
        <v>-9.9423095311454213E-2</v>
      </c>
      <c r="I70" s="118">
        <v>1243056</v>
      </c>
      <c r="J70" s="117">
        <f t="shared" si="10"/>
        <v>-9.4144927367250442E-2</v>
      </c>
      <c r="K70" s="118">
        <v>1009589</v>
      </c>
      <c r="L70" s="117">
        <f t="shared" si="11"/>
        <v>-8.3506569666424002E-2</v>
      </c>
      <c r="M70" s="118">
        <v>2252645</v>
      </c>
      <c r="N70" s="117">
        <f t="shared" si="12"/>
        <v>-8.9407734745883261E-2</v>
      </c>
      <c r="O70" s="116">
        <v>1563852</v>
      </c>
      <c r="P70" s="117">
        <f t="shared" si="13"/>
        <v>-0.12100826071878423</v>
      </c>
      <c r="Q70" s="116">
        <v>1153578</v>
      </c>
      <c r="R70" s="117">
        <f t="shared" si="14"/>
        <v>-0.11818502873444603</v>
      </c>
      <c r="S70" s="116">
        <v>2717430</v>
      </c>
      <c r="T70" s="117">
        <f t="shared" si="15"/>
        <v>-0.11981197986997827</v>
      </c>
    </row>
    <row r="71" spans="2:20" ht="15" hidden="1" customHeight="1" outlineLevel="1" x14ac:dyDescent="0.25">
      <c r="B71" s="58" t="s">
        <v>90</v>
      </c>
      <c r="C71" s="116">
        <v>444100</v>
      </c>
      <c r="D71" s="117">
        <f t="shared" si="22"/>
        <v>-0.13675805122303952</v>
      </c>
      <c r="E71" s="116">
        <v>648509</v>
      </c>
      <c r="F71" s="117">
        <f t="shared" si="22"/>
        <v>-0.10013418013440212</v>
      </c>
      <c r="G71" s="116">
        <v>1092609</v>
      </c>
      <c r="H71" s="117">
        <f t="shared" si="9"/>
        <v>-0.11538875696384754</v>
      </c>
      <c r="I71" s="118">
        <v>1518174</v>
      </c>
      <c r="J71" s="117">
        <f t="shared" si="10"/>
        <v>-0.10430891311081281</v>
      </c>
      <c r="K71" s="118">
        <v>1404758</v>
      </c>
      <c r="L71" s="117">
        <f t="shared" si="11"/>
        <v>-0.11464571534454093</v>
      </c>
      <c r="M71" s="118">
        <v>2922932</v>
      </c>
      <c r="N71" s="117">
        <f t="shared" si="12"/>
        <v>-0.10930672709991995</v>
      </c>
      <c r="O71" s="116">
        <v>1953383</v>
      </c>
      <c r="P71" s="117">
        <f t="shared" si="13"/>
        <v>-0.1277363413458984</v>
      </c>
      <c r="Q71" s="116">
        <v>1616501</v>
      </c>
      <c r="R71" s="117">
        <f t="shared" si="14"/>
        <v>-0.15681948228278786</v>
      </c>
      <c r="S71" s="116">
        <v>3569884</v>
      </c>
      <c r="T71" s="117">
        <f t="shared" si="15"/>
        <v>-0.14115038584531348</v>
      </c>
    </row>
    <row r="72" spans="2:20" ht="15" hidden="1" customHeight="1" outlineLevel="1" x14ac:dyDescent="0.25">
      <c r="B72" s="58" t="s">
        <v>91</v>
      </c>
      <c r="C72" s="116">
        <v>430375</v>
      </c>
      <c r="D72" s="117">
        <f t="shared" si="22"/>
        <v>-0.10323595599266544</v>
      </c>
      <c r="E72" s="116">
        <v>586441</v>
      </c>
      <c r="F72" s="117">
        <f t="shared" si="22"/>
        <v>-0.15407240080086315</v>
      </c>
      <c r="G72" s="116">
        <v>1016816</v>
      </c>
      <c r="H72" s="117">
        <f t="shared" si="9"/>
        <v>-0.13327628003395919</v>
      </c>
      <c r="I72" s="118">
        <v>1441101</v>
      </c>
      <c r="J72" s="117">
        <f t="shared" si="10"/>
        <v>-0.12974890697842945</v>
      </c>
      <c r="K72" s="118">
        <v>1206577</v>
      </c>
      <c r="L72" s="117">
        <f t="shared" si="11"/>
        <v>-0.15736474873752448</v>
      </c>
      <c r="M72" s="118">
        <v>2647678</v>
      </c>
      <c r="N72" s="117">
        <f t="shared" si="12"/>
        <v>-0.14255494646955558</v>
      </c>
      <c r="O72" s="116">
        <v>1793828</v>
      </c>
      <c r="P72" s="117">
        <f t="shared" si="13"/>
        <v>-0.15020017689279797</v>
      </c>
      <c r="Q72" s="116">
        <v>1385305</v>
      </c>
      <c r="R72" s="117">
        <f t="shared" si="14"/>
        <v>-0.18088954140504754</v>
      </c>
      <c r="S72" s="116">
        <v>3179133</v>
      </c>
      <c r="T72" s="117">
        <f t="shared" si="15"/>
        <v>-0.16385121540279957</v>
      </c>
    </row>
    <row r="73" spans="2:20" ht="15" hidden="1" customHeight="1" outlineLevel="1" x14ac:dyDescent="0.25">
      <c r="B73" s="58" t="s">
        <v>92</v>
      </c>
      <c r="C73" s="116">
        <v>378453</v>
      </c>
      <c r="D73" s="117">
        <f t="shared" si="22"/>
        <v>-9.8678930283623956E-2</v>
      </c>
      <c r="E73" s="116">
        <v>431074</v>
      </c>
      <c r="F73" s="117">
        <f t="shared" si="22"/>
        <v>-0.24225954219942558</v>
      </c>
      <c r="G73" s="116">
        <v>809527</v>
      </c>
      <c r="H73" s="117">
        <f t="shared" si="9"/>
        <v>-0.18128786859779866</v>
      </c>
      <c r="I73" s="118">
        <v>1172717</v>
      </c>
      <c r="J73" s="117">
        <f t="shared" si="10"/>
        <v>-0.12779249988285946</v>
      </c>
      <c r="K73" s="118">
        <v>912108</v>
      </c>
      <c r="L73" s="117">
        <f t="shared" si="11"/>
        <v>-0.19360191815144523</v>
      </c>
      <c r="M73" s="118">
        <v>2084825</v>
      </c>
      <c r="N73" s="117">
        <f t="shared" si="12"/>
        <v>-0.15786014700108419</v>
      </c>
      <c r="O73" s="116">
        <v>1487696</v>
      </c>
      <c r="P73" s="117">
        <f t="shared" si="13"/>
        <v>-0.14723468162368059</v>
      </c>
      <c r="Q73" s="116">
        <v>1080912</v>
      </c>
      <c r="R73" s="117">
        <f t="shared" si="14"/>
        <v>-0.19503367580078701</v>
      </c>
      <c r="S73" s="116">
        <v>2568608</v>
      </c>
      <c r="T73" s="117">
        <f t="shared" si="15"/>
        <v>-0.16802419155012427</v>
      </c>
    </row>
    <row r="74" spans="2:20" ht="15" hidden="1" customHeight="1" outlineLevel="1" x14ac:dyDescent="0.25">
      <c r="B74" s="58" t="s">
        <v>93</v>
      </c>
      <c r="C74" s="116">
        <v>347815</v>
      </c>
      <c r="D74" s="117">
        <f t="shared" si="22"/>
        <v>-0.15747388717710209</v>
      </c>
      <c r="E74" s="116">
        <v>399920</v>
      </c>
      <c r="F74" s="117">
        <f t="shared" si="22"/>
        <v>-0.14388407584135565</v>
      </c>
      <c r="G74" s="116">
        <v>747735</v>
      </c>
      <c r="H74" s="117">
        <f t="shared" si="9"/>
        <v>-0.15025961495845819</v>
      </c>
      <c r="I74" s="118">
        <v>1104723</v>
      </c>
      <c r="J74" s="117">
        <f t="shared" si="10"/>
        <v>-0.15968727964784735</v>
      </c>
      <c r="K74" s="118">
        <v>845043</v>
      </c>
      <c r="L74" s="117">
        <f t="shared" si="11"/>
        <v>-0.17323916240180881</v>
      </c>
      <c r="M74" s="118">
        <v>1949766</v>
      </c>
      <c r="N74" s="117">
        <f t="shared" si="12"/>
        <v>-0.16561493001022776</v>
      </c>
      <c r="O74" s="116">
        <v>1419900</v>
      </c>
      <c r="P74" s="117">
        <f t="shared" si="13"/>
        <v>-0.17629464275355089</v>
      </c>
      <c r="Q74" s="116">
        <v>1003208</v>
      </c>
      <c r="R74" s="117">
        <f t="shared" si="14"/>
        <v>-0.19423050510388895</v>
      </c>
      <c r="S74" s="116">
        <v>2423108</v>
      </c>
      <c r="T74" s="117">
        <f t="shared" si="15"/>
        <v>-0.18381636922596034</v>
      </c>
    </row>
    <row r="75" spans="2:20" ht="15" hidden="1" customHeight="1" outlineLevel="1" x14ac:dyDescent="0.25">
      <c r="B75" s="58" t="s">
        <v>94</v>
      </c>
      <c r="C75" s="116">
        <v>383326</v>
      </c>
      <c r="D75" s="117">
        <f t="shared" si="22"/>
        <v>-7.7070131170907441E-2</v>
      </c>
      <c r="E75" s="116">
        <v>514905</v>
      </c>
      <c r="F75" s="117">
        <f t="shared" si="22"/>
        <v>-8.8504003356340344E-2</v>
      </c>
      <c r="G75" s="116">
        <v>898231</v>
      </c>
      <c r="H75" s="117">
        <f t="shared" si="9"/>
        <v>-8.3659359930302601E-2</v>
      </c>
      <c r="I75" s="118">
        <v>1273150</v>
      </c>
      <c r="J75" s="117">
        <f t="shared" si="10"/>
        <v>-0.10844898905265132</v>
      </c>
      <c r="K75" s="118">
        <v>1090938</v>
      </c>
      <c r="L75" s="117">
        <f t="shared" si="11"/>
        <v>-9.3853385285369351E-2</v>
      </c>
      <c r="M75" s="118">
        <v>2364088</v>
      </c>
      <c r="N75" s="117">
        <f t="shared" si="12"/>
        <v>-0.10177252742075449</v>
      </c>
      <c r="O75" s="116">
        <v>1648568</v>
      </c>
      <c r="P75" s="117">
        <f t="shared" si="13"/>
        <v>-0.14307976436575187</v>
      </c>
      <c r="Q75" s="116">
        <v>1269875</v>
      </c>
      <c r="R75" s="117">
        <f t="shared" si="14"/>
        <v>-0.12624943149018031</v>
      </c>
      <c r="S75" s="116">
        <v>2918443</v>
      </c>
      <c r="T75" s="117">
        <f t="shared" si="15"/>
        <v>-0.13583689398582843</v>
      </c>
    </row>
    <row r="76" spans="2:20" ht="15" hidden="1" customHeight="1" outlineLevel="1" x14ac:dyDescent="0.25">
      <c r="B76" s="58" t="s">
        <v>95</v>
      </c>
      <c r="C76" s="116">
        <v>403100</v>
      </c>
      <c r="D76" s="117">
        <f t="shared" si="22"/>
        <v>-0.18313335535421538</v>
      </c>
      <c r="E76" s="116">
        <v>632543</v>
      </c>
      <c r="F76" s="117">
        <f t="shared" si="22"/>
        <v>-0.14812924391340998</v>
      </c>
      <c r="G76" s="116">
        <v>1035643</v>
      </c>
      <c r="H76" s="117">
        <f t="shared" si="9"/>
        <v>-0.16210452223089711</v>
      </c>
      <c r="I76" s="118">
        <v>1303981</v>
      </c>
      <c r="J76" s="117">
        <f t="shared" si="10"/>
        <v>-0.18176347599971887</v>
      </c>
      <c r="K76" s="118">
        <v>1310972</v>
      </c>
      <c r="L76" s="117">
        <f t="shared" si="11"/>
        <v>-0.16373211809298782</v>
      </c>
      <c r="M76" s="118">
        <v>2614953</v>
      </c>
      <c r="N76" s="117">
        <f t="shared" si="12"/>
        <v>-0.17282195202344353</v>
      </c>
      <c r="O76" s="116">
        <v>1727907</v>
      </c>
      <c r="P76" s="117">
        <f t="shared" si="13"/>
        <v>-0.17948224822567727</v>
      </c>
      <c r="Q76" s="116">
        <v>1557564</v>
      </c>
      <c r="R76" s="117">
        <f t="shared" si="14"/>
        <v>-0.1703522994811919</v>
      </c>
      <c r="S76" s="116">
        <v>3285471</v>
      </c>
      <c r="T76" s="117">
        <f t="shared" si="15"/>
        <v>-0.17517913745897196</v>
      </c>
    </row>
    <row r="77" spans="2:20" ht="15" hidden="1" customHeight="1" outlineLevel="1" x14ac:dyDescent="0.25">
      <c r="B77" s="58" t="s">
        <v>96</v>
      </c>
      <c r="C77" s="116">
        <v>404492</v>
      </c>
      <c r="D77" s="117">
        <f t="shared" si="22"/>
        <v>-0.14078637126409921</v>
      </c>
      <c r="E77" s="116">
        <v>596743</v>
      </c>
      <c r="F77" s="117">
        <f t="shared" si="22"/>
        <v>-0.18229852517399059</v>
      </c>
      <c r="G77" s="116">
        <v>1001235</v>
      </c>
      <c r="H77" s="117">
        <f t="shared" si="9"/>
        <v>-0.16602043561664603</v>
      </c>
      <c r="I77" s="118">
        <v>1250254</v>
      </c>
      <c r="J77" s="117">
        <f t="shared" si="10"/>
        <v>-0.14468509256389783</v>
      </c>
      <c r="K77" s="118">
        <v>1242733</v>
      </c>
      <c r="L77" s="117">
        <f t="shared" si="11"/>
        <v>-0.17375596296727225</v>
      </c>
      <c r="M77" s="118">
        <v>2492987</v>
      </c>
      <c r="N77" s="117">
        <f t="shared" si="12"/>
        <v>-0.15942797645981455</v>
      </c>
      <c r="O77" s="116">
        <v>1654586</v>
      </c>
      <c r="P77" s="117">
        <f t="shared" si="13"/>
        <v>-0.15048496084835161</v>
      </c>
      <c r="Q77" s="116">
        <v>1492297</v>
      </c>
      <c r="R77" s="117">
        <f t="shared" si="14"/>
        <v>-0.17127898072052172</v>
      </c>
      <c r="S77" s="116">
        <v>3146883</v>
      </c>
      <c r="T77" s="117">
        <f t="shared" si="15"/>
        <v>-0.16047434562851515</v>
      </c>
    </row>
    <row r="78" spans="2:20" ht="15" hidden="1" customHeight="1" outlineLevel="1" x14ac:dyDescent="0.25">
      <c r="B78" s="58" t="s">
        <v>97</v>
      </c>
      <c r="C78" s="116">
        <v>439585</v>
      </c>
      <c r="D78" s="117">
        <f t="shared" si="22"/>
        <v>-0.10448141266969801</v>
      </c>
      <c r="E78" s="116">
        <v>643093</v>
      </c>
      <c r="F78" s="117">
        <f t="shared" si="22"/>
        <v>-0.1042786446617574</v>
      </c>
      <c r="G78" s="116">
        <v>1082678</v>
      </c>
      <c r="H78" s="117">
        <f t="shared" si="9"/>
        <v>-0.10436098286529238</v>
      </c>
      <c r="I78" s="118">
        <v>1393741</v>
      </c>
      <c r="J78" s="117">
        <f t="shared" si="10"/>
        <v>-9.1744942738018143E-2</v>
      </c>
      <c r="K78" s="118">
        <v>1314841</v>
      </c>
      <c r="L78" s="117">
        <f t="shared" si="11"/>
        <v>-0.11430367093109728</v>
      </c>
      <c r="M78" s="118">
        <v>2708582</v>
      </c>
      <c r="N78" s="117">
        <f t="shared" si="12"/>
        <v>-0.10283751135289398</v>
      </c>
      <c r="O78" s="116">
        <v>1832577</v>
      </c>
      <c r="P78" s="117">
        <f t="shared" si="13"/>
        <v>-8.5032255938552681E-2</v>
      </c>
      <c r="Q78" s="116">
        <v>1587962</v>
      </c>
      <c r="R78" s="117">
        <f t="shared" si="14"/>
        <v>-0.11628429836692333</v>
      </c>
      <c r="S78" s="116">
        <v>3420539</v>
      </c>
      <c r="T78" s="117">
        <f t="shared" si="15"/>
        <v>-9.9811253323199511E-2</v>
      </c>
    </row>
    <row r="79" spans="2:20" collapsed="1" x14ac:dyDescent="0.25">
      <c r="B79" s="126">
        <v>2009</v>
      </c>
      <c r="C79" s="118">
        <v>4822935</v>
      </c>
      <c r="D79" s="127">
        <f t="shared" si="22"/>
        <v>-0.11135123601782704</v>
      </c>
      <c r="E79" s="118">
        <v>6449417</v>
      </c>
      <c r="F79" s="127">
        <f t="shared" si="22"/>
        <v>-0.1460349932206263</v>
      </c>
      <c r="G79" s="118">
        <v>11272352</v>
      </c>
      <c r="H79" s="127">
        <f t="shared" ref="H79:H105" si="23">G79/G92-1</f>
        <v>-0.13153237221397163</v>
      </c>
      <c r="I79" s="118">
        <v>15557448</v>
      </c>
      <c r="J79" s="127">
        <f t="shared" ref="J79:J105" si="24">I79/I92-1</f>
        <v>-0.11465695922645203</v>
      </c>
      <c r="K79" s="118">
        <v>13729987</v>
      </c>
      <c r="L79" s="127">
        <f t="shared" ref="L79:L105" si="25">K79/K92-1</f>
        <v>-0.13748799831945058</v>
      </c>
      <c r="M79" s="118">
        <v>29287435</v>
      </c>
      <c r="N79" s="127">
        <f t="shared" ref="N79:N105" si="26">M79/M92-1</f>
        <v>-0.12550883331347717</v>
      </c>
      <c r="O79" s="118">
        <v>20026382</v>
      </c>
      <c r="P79" s="127">
        <f t="shared" ref="P79:P105" si="27">O79/O92-1</f>
        <v>-0.12964341224210163</v>
      </c>
      <c r="Q79" s="118">
        <v>16098324</v>
      </c>
      <c r="R79" s="127">
        <f t="shared" ref="R79:R105" si="28">Q79/Q92-1</f>
        <v>-0.1550624012015529</v>
      </c>
      <c r="S79" s="118">
        <v>36124706</v>
      </c>
      <c r="T79" s="127">
        <f t="shared" ref="T79:T105" si="29">S79/S92-1</f>
        <v>-0.1411573422777006</v>
      </c>
    </row>
    <row r="80" spans="2:20" ht="15" hidden="1" customHeight="1" outlineLevel="1" x14ac:dyDescent="0.25">
      <c r="B80" s="58" t="s">
        <v>86</v>
      </c>
      <c r="C80" s="116">
        <v>436737</v>
      </c>
      <c r="D80" s="117">
        <f t="shared" si="22"/>
        <v>1.7479975957170213E-2</v>
      </c>
      <c r="E80" s="116">
        <v>604787</v>
      </c>
      <c r="F80" s="117">
        <f t="shared" si="22"/>
        <v>-0.13552582114662504</v>
      </c>
      <c r="G80" s="116">
        <v>1041524</v>
      </c>
      <c r="H80" s="117">
        <f t="shared" si="23"/>
        <v>-7.734611347096787E-2</v>
      </c>
      <c r="I80" s="118">
        <v>1348788</v>
      </c>
      <c r="J80" s="117">
        <f t="shared" si="24"/>
        <v>-4.7054235305089454E-2</v>
      </c>
      <c r="K80" s="118">
        <v>1305326</v>
      </c>
      <c r="L80" s="117">
        <f t="shared" si="25"/>
        <v>-9.6997037091354876E-2</v>
      </c>
      <c r="M80" s="118">
        <v>2654114</v>
      </c>
      <c r="N80" s="117">
        <f t="shared" si="26"/>
        <v>-7.2288807089450402E-2</v>
      </c>
      <c r="O80" s="116">
        <v>1787997</v>
      </c>
      <c r="P80" s="117">
        <f t="shared" si="27"/>
        <v>-4.3343871906311726E-2</v>
      </c>
      <c r="Q80" s="116">
        <v>1569972</v>
      </c>
      <c r="R80" s="117">
        <f t="shared" si="28"/>
        <v>-0.10478583187121915</v>
      </c>
      <c r="S80" s="116">
        <v>3357969</v>
      </c>
      <c r="T80" s="117">
        <f t="shared" si="29"/>
        <v>-7.3087376260990933E-2</v>
      </c>
    </row>
    <row r="81" spans="2:20" ht="15" hidden="1" customHeight="1" outlineLevel="1" x14ac:dyDescent="0.25">
      <c r="B81" s="58" t="s">
        <v>87</v>
      </c>
      <c r="C81" s="116">
        <v>418493</v>
      </c>
      <c r="D81" s="117">
        <f t="shared" si="22"/>
        <v>-7.6094851433125554E-2</v>
      </c>
      <c r="E81" s="116">
        <v>645255</v>
      </c>
      <c r="F81" s="117">
        <f t="shared" si="22"/>
        <v>-4.5804010179983368E-2</v>
      </c>
      <c r="G81" s="116">
        <v>1063748</v>
      </c>
      <c r="H81" s="117">
        <f t="shared" si="23"/>
        <v>-5.7954817169829753E-2</v>
      </c>
      <c r="I81" s="118">
        <v>1380250</v>
      </c>
      <c r="J81" s="117">
        <f t="shared" si="24"/>
        <v>-6.3930765125122302E-2</v>
      </c>
      <c r="K81" s="118">
        <v>1331372</v>
      </c>
      <c r="L81" s="117">
        <f t="shared" si="25"/>
        <v>-6.9296700946032241E-2</v>
      </c>
      <c r="M81" s="118">
        <v>2711622</v>
      </c>
      <c r="N81" s="117">
        <f t="shared" si="26"/>
        <v>-6.657308147488239E-2</v>
      </c>
      <c r="O81" s="116">
        <v>1811912</v>
      </c>
      <c r="P81" s="117">
        <f t="shared" si="27"/>
        <v>-6.4776170247908271E-2</v>
      </c>
      <c r="Q81" s="116">
        <v>1590100</v>
      </c>
      <c r="R81" s="117">
        <f t="shared" si="28"/>
        <v>-7.1143047241964852E-2</v>
      </c>
      <c r="S81" s="116">
        <v>3402012</v>
      </c>
      <c r="T81" s="117">
        <f t="shared" si="29"/>
        <v>-6.7762877199155191E-2</v>
      </c>
    </row>
    <row r="82" spans="2:20" ht="15" hidden="1" customHeight="1" outlineLevel="1" x14ac:dyDescent="0.25">
      <c r="B82" s="58" t="s">
        <v>88</v>
      </c>
      <c r="C82" s="116">
        <v>449905</v>
      </c>
      <c r="D82" s="117">
        <f t="shared" si="22"/>
        <v>1.8575956531582616E-2</v>
      </c>
      <c r="E82" s="116">
        <v>580516</v>
      </c>
      <c r="F82" s="117">
        <f t="shared" si="22"/>
        <v>-2.5502427363741975E-2</v>
      </c>
      <c r="G82" s="116">
        <v>1030421</v>
      </c>
      <c r="H82" s="117">
        <f t="shared" si="23"/>
        <v>-6.7350550603041404E-3</v>
      </c>
      <c r="I82" s="118">
        <v>1442873</v>
      </c>
      <c r="J82" s="117">
        <f t="shared" si="24"/>
        <v>-2.0133512617825255E-2</v>
      </c>
      <c r="K82" s="118">
        <v>1248375</v>
      </c>
      <c r="L82" s="117">
        <f t="shared" si="25"/>
        <v>-6.1763700110104458E-2</v>
      </c>
      <c r="M82" s="118">
        <v>2691248</v>
      </c>
      <c r="N82" s="117">
        <f t="shared" si="26"/>
        <v>-3.9894401683865044E-2</v>
      </c>
      <c r="O82" s="116">
        <v>1831399</v>
      </c>
      <c r="P82" s="117">
        <f t="shared" si="27"/>
        <v>-2.433412392465728E-2</v>
      </c>
      <c r="Q82" s="116">
        <v>1459828</v>
      </c>
      <c r="R82" s="117">
        <f t="shared" si="28"/>
        <v>-6.9402096896855281E-2</v>
      </c>
      <c r="S82" s="116">
        <v>3291227</v>
      </c>
      <c r="T82" s="117">
        <f t="shared" si="29"/>
        <v>-4.4851448513034131E-2</v>
      </c>
    </row>
    <row r="83" spans="2:20" ht="15" hidden="1" customHeight="1" outlineLevel="1" x14ac:dyDescent="0.25">
      <c r="B83" s="58" t="s">
        <v>89</v>
      </c>
      <c r="C83" s="116">
        <v>424597</v>
      </c>
      <c r="D83" s="117">
        <f t="shared" si="22"/>
        <v>-2.4717588743057406E-2</v>
      </c>
      <c r="E83" s="116">
        <v>516633</v>
      </c>
      <c r="F83" s="117">
        <f t="shared" si="22"/>
        <v>8.6311917721568765E-3</v>
      </c>
      <c r="G83" s="116">
        <v>941230</v>
      </c>
      <c r="H83" s="117">
        <f t="shared" si="23"/>
        <v>-6.6907985689711458E-3</v>
      </c>
      <c r="I83" s="118">
        <v>1372246</v>
      </c>
      <c r="J83" s="117">
        <f t="shared" si="24"/>
        <v>-1.774822643000451E-2</v>
      </c>
      <c r="K83" s="118">
        <v>1101578</v>
      </c>
      <c r="L83" s="117">
        <f t="shared" si="25"/>
        <v>-4.2480768394975832E-2</v>
      </c>
      <c r="M83" s="118">
        <v>2473824</v>
      </c>
      <c r="N83" s="117">
        <f t="shared" si="26"/>
        <v>-2.8917472132384381E-2</v>
      </c>
      <c r="O83" s="116">
        <v>1779143</v>
      </c>
      <c r="P83" s="117">
        <f t="shared" si="27"/>
        <v>-3.2166060209772973E-2</v>
      </c>
      <c r="Q83" s="116">
        <v>1308186</v>
      </c>
      <c r="R83" s="117">
        <f t="shared" si="28"/>
        <v>-5.2931296604647793E-2</v>
      </c>
      <c r="S83" s="116">
        <v>3087329</v>
      </c>
      <c r="T83" s="117">
        <f t="shared" si="29"/>
        <v>-4.1075012121172594E-2</v>
      </c>
    </row>
    <row r="84" spans="2:20" ht="15" hidden="1" customHeight="1" outlineLevel="1" x14ac:dyDescent="0.25">
      <c r="B84" s="58" t="s">
        <v>90</v>
      </c>
      <c r="C84" s="116">
        <v>514456</v>
      </c>
      <c r="D84" s="117">
        <f t="shared" si="22"/>
        <v>-9.5224893242613629E-3</v>
      </c>
      <c r="E84" s="116">
        <v>720673</v>
      </c>
      <c r="F84" s="117">
        <f t="shared" si="22"/>
        <v>3.1851575039338442E-2</v>
      </c>
      <c r="G84" s="116">
        <v>1235129</v>
      </c>
      <c r="H84" s="117">
        <f t="shared" si="23"/>
        <v>1.4205606862704112E-2</v>
      </c>
      <c r="I84" s="118">
        <v>1694975</v>
      </c>
      <c r="J84" s="117">
        <f t="shared" si="24"/>
        <v>-1.2587797968405812E-2</v>
      </c>
      <c r="K84" s="118">
        <v>1586662</v>
      </c>
      <c r="L84" s="117">
        <f t="shared" si="25"/>
        <v>-1.7112818228728899E-2</v>
      </c>
      <c r="M84" s="118">
        <v>3281637</v>
      </c>
      <c r="N84" s="117">
        <f t="shared" si="26"/>
        <v>-1.4780823028217815E-2</v>
      </c>
      <c r="O84" s="116">
        <v>2239441</v>
      </c>
      <c r="P84" s="117">
        <f t="shared" si="27"/>
        <v>-1.7945388519283956E-2</v>
      </c>
      <c r="Q84" s="116">
        <v>1917147</v>
      </c>
      <c r="R84" s="117">
        <f t="shared" si="28"/>
        <v>-1.6848196488104317E-2</v>
      </c>
      <c r="S84" s="116">
        <v>4156588</v>
      </c>
      <c r="T84" s="117">
        <f t="shared" si="29"/>
        <v>-1.7439634036220064E-2</v>
      </c>
    </row>
    <row r="85" spans="2:20" ht="15" hidden="1" customHeight="1" outlineLevel="1" x14ac:dyDescent="0.25">
      <c r="B85" s="58" t="s">
        <v>91</v>
      </c>
      <c r="C85" s="116">
        <v>479920</v>
      </c>
      <c r="D85" s="117">
        <f t="shared" si="22"/>
        <v>-7.0983612323135548E-3</v>
      </c>
      <c r="E85" s="116">
        <v>693252</v>
      </c>
      <c r="F85" s="117">
        <f t="shared" si="22"/>
        <v>0.11131558867094582</v>
      </c>
      <c r="G85" s="116">
        <v>1173172</v>
      </c>
      <c r="H85" s="117">
        <f t="shared" si="23"/>
        <v>5.9619947559663711E-2</v>
      </c>
      <c r="I85" s="118">
        <v>1655960</v>
      </c>
      <c r="J85" s="117">
        <f t="shared" si="24"/>
        <v>8.2272330085348733E-2</v>
      </c>
      <c r="K85" s="118">
        <v>1431909</v>
      </c>
      <c r="L85" s="117">
        <f t="shared" si="25"/>
        <v>3.8409073603370647E-2</v>
      </c>
      <c r="M85" s="118">
        <v>3087869</v>
      </c>
      <c r="N85" s="117">
        <f t="shared" si="26"/>
        <v>6.1480112560166278E-2</v>
      </c>
      <c r="O85" s="116">
        <v>2110883</v>
      </c>
      <c r="P85" s="117">
        <f t="shared" si="27"/>
        <v>4.5682148507975029E-2</v>
      </c>
      <c r="Q85" s="116">
        <v>1691231</v>
      </c>
      <c r="R85" s="117">
        <f t="shared" si="28"/>
        <v>1.6319586749147019E-2</v>
      </c>
      <c r="S85" s="116">
        <v>3802114</v>
      </c>
      <c r="T85" s="117">
        <f t="shared" si="29"/>
        <v>3.2414452282811146E-2</v>
      </c>
    </row>
    <row r="86" spans="2:20" ht="15" hidden="1" customHeight="1" outlineLevel="1" x14ac:dyDescent="0.25">
      <c r="B86" s="58" t="s">
        <v>92</v>
      </c>
      <c r="C86" s="116">
        <v>419887</v>
      </c>
      <c r="D86" s="117">
        <f t="shared" si="22"/>
        <v>3.4288501282123907E-2</v>
      </c>
      <c r="E86" s="116">
        <v>568894</v>
      </c>
      <c r="F86" s="117">
        <f t="shared" si="22"/>
        <v>0.22367532361380582</v>
      </c>
      <c r="G86" s="116">
        <v>988781</v>
      </c>
      <c r="H86" s="117">
        <f t="shared" si="23"/>
        <v>0.1353905793382042</v>
      </c>
      <c r="I86" s="118">
        <v>1344539</v>
      </c>
      <c r="J86" s="117">
        <f t="shared" si="24"/>
        <v>7.605215160170653E-2</v>
      </c>
      <c r="K86" s="118">
        <v>1131089</v>
      </c>
      <c r="L86" s="117">
        <f t="shared" si="25"/>
        <v>7.5657159594610945E-2</v>
      </c>
      <c r="M86" s="118">
        <v>2475628</v>
      </c>
      <c r="N86" s="117">
        <f t="shared" si="26"/>
        <v>7.5871647825943356E-2</v>
      </c>
      <c r="O86" s="116">
        <v>1744555</v>
      </c>
      <c r="P86" s="117">
        <f t="shared" si="27"/>
        <v>5.1291399508267776E-2</v>
      </c>
      <c r="Q86" s="116">
        <v>1342804</v>
      </c>
      <c r="R86" s="117">
        <f t="shared" si="28"/>
        <v>5.5669331513616749E-2</v>
      </c>
      <c r="S86" s="116">
        <v>3087359</v>
      </c>
      <c r="T86" s="117">
        <f t="shared" si="29"/>
        <v>5.3191050247438643E-2</v>
      </c>
    </row>
    <row r="87" spans="2:20" ht="15" hidden="1" customHeight="1" outlineLevel="1" x14ac:dyDescent="0.25">
      <c r="B87" s="58" t="s">
        <v>93</v>
      </c>
      <c r="C87" s="116">
        <v>412824</v>
      </c>
      <c r="D87" s="117">
        <f t="shared" si="22"/>
        <v>6.9362020686600356E-2</v>
      </c>
      <c r="E87" s="116">
        <v>467133</v>
      </c>
      <c r="F87" s="117">
        <f t="shared" si="22"/>
        <v>2.1107072049523889E-2</v>
      </c>
      <c r="G87" s="116">
        <v>879957</v>
      </c>
      <c r="H87" s="117">
        <f t="shared" si="23"/>
        <v>4.3191420753884824E-2</v>
      </c>
      <c r="I87" s="118">
        <v>1314657</v>
      </c>
      <c r="J87" s="117">
        <f t="shared" si="24"/>
        <v>0.13061833868402961</v>
      </c>
      <c r="K87" s="118">
        <v>1022113</v>
      </c>
      <c r="L87" s="117">
        <f t="shared" si="25"/>
        <v>2.0388543361718803E-2</v>
      </c>
      <c r="M87" s="118">
        <v>2336770</v>
      </c>
      <c r="N87" s="117">
        <f t="shared" si="26"/>
        <v>7.9605279267366935E-2</v>
      </c>
      <c r="O87" s="116">
        <v>1723796</v>
      </c>
      <c r="P87" s="117">
        <f t="shared" si="27"/>
        <v>0.13424943807212686</v>
      </c>
      <c r="Q87" s="116">
        <v>1245031</v>
      </c>
      <c r="R87" s="117">
        <f t="shared" si="28"/>
        <v>4.6445033166018446E-2</v>
      </c>
      <c r="S87" s="116">
        <v>2968827</v>
      </c>
      <c r="T87" s="117">
        <f t="shared" si="29"/>
        <v>9.5694103058083568E-2</v>
      </c>
    </row>
    <row r="88" spans="2:20" ht="15" hidden="1" customHeight="1" outlineLevel="1" x14ac:dyDescent="0.25">
      <c r="B88" s="58" t="s">
        <v>94</v>
      </c>
      <c r="C88" s="116">
        <v>415336</v>
      </c>
      <c r="D88" s="117">
        <f t="shared" si="22"/>
        <v>3.3094462864803997E-2</v>
      </c>
      <c r="E88" s="116">
        <v>564901</v>
      </c>
      <c r="F88" s="117">
        <f t="shared" si="22"/>
        <v>8.7810345059994077E-2</v>
      </c>
      <c r="G88" s="116">
        <v>980237</v>
      </c>
      <c r="H88" s="117">
        <f t="shared" si="23"/>
        <v>6.3934607720127046E-2</v>
      </c>
      <c r="I88" s="118">
        <v>1428017</v>
      </c>
      <c r="J88" s="117">
        <f t="shared" si="24"/>
        <v>4.6855000579135497E-2</v>
      </c>
      <c r="K88" s="118">
        <v>1203931</v>
      </c>
      <c r="L88" s="117">
        <f t="shared" si="25"/>
        <v>-3.1507572210718759E-2</v>
      </c>
      <c r="M88" s="118">
        <v>2631948</v>
      </c>
      <c r="N88" s="117">
        <f t="shared" si="26"/>
        <v>9.4921755139614206E-3</v>
      </c>
      <c r="O88" s="116">
        <v>1923829</v>
      </c>
      <c r="P88" s="117">
        <f t="shared" si="27"/>
        <v>5.4774182052441889E-2</v>
      </c>
      <c r="Q88" s="116">
        <v>1453361</v>
      </c>
      <c r="R88" s="117">
        <f t="shared" si="28"/>
        <v>-1.6239190118536362E-2</v>
      </c>
      <c r="S88" s="116">
        <v>3377190</v>
      </c>
      <c r="T88" s="117">
        <f t="shared" si="29"/>
        <v>2.2995041009888029E-2</v>
      </c>
    </row>
    <row r="89" spans="2:20" ht="15" hidden="1" customHeight="1" outlineLevel="1" x14ac:dyDescent="0.25">
      <c r="B89" s="58" t="s">
        <v>95</v>
      </c>
      <c r="C89" s="116">
        <v>493471</v>
      </c>
      <c r="D89" s="117">
        <f t="shared" si="22"/>
        <v>6.3320050737611933E-3</v>
      </c>
      <c r="E89" s="116">
        <v>742534</v>
      </c>
      <c r="F89" s="117">
        <f t="shared" si="22"/>
        <v>0.10641182860267695</v>
      </c>
      <c r="G89" s="116">
        <v>1236005</v>
      </c>
      <c r="H89" s="117">
        <f t="shared" si="23"/>
        <v>6.4159244415554317E-2</v>
      </c>
      <c r="I89" s="118">
        <v>1593648</v>
      </c>
      <c r="J89" s="117">
        <f t="shared" si="24"/>
        <v>5.6954859915915756E-2</v>
      </c>
      <c r="K89" s="118">
        <v>1567646</v>
      </c>
      <c r="L89" s="117">
        <f t="shared" si="25"/>
        <v>3.2438943592263181E-2</v>
      </c>
      <c r="M89" s="118">
        <v>3161294</v>
      </c>
      <c r="N89" s="117">
        <f t="shared" si="26"/>
        <v>4.4653891857810768E-2</v>
      </c>
      <c r="O89" s="116">
        <v>2105874</v>
      </c>
      <c r="P89" s="117">
        <f t="shared" si="27"/>
        <v>3.8621677420118461E-2</v>
      </c>
      <c r="Q89" s="116">
        <v>1877380</v>
      </c>
      <c r="R89" s="117">
        <f t="shared" si="28"/>
        <v>2.2325420310153277E-2</v>
      </c>
      <c r="S89" s="116">
        <v>3983254</v>
      </c>
      <c r="T89" s="117">
        <f t="shared" si="29"/>
        <v>3.0876709520935686E-2</v>
      </c>
    </row>
    <row r="90" spans="2:20" ht="15" hidden="1" customHeight="1" outlineLevel="1" x14ac:dyDescent="0.25">
      <c r="B90" s="58" t="s">
        <v>96</v>
      </c>
      <c r="C90" s="116">
        <v>470770</v>
      </c>
      <c r="D90" s="117">
        <f t="shared" si="22"/>
        <v>9.4722302318875684E-2</v>
      </c>
      <c r="E90" s="116">
        <v>729781</v>
      </c>
      <c r="F90" s="117">
        <f t="shared" si="22"/>
        <v>0.11012724659065842</v>
      </c>
      <c r="G90" s="116">
        <v>1200551</v>
      </c>
      <c r="H90" s="117">
        <f t="shared" si="23"/>
        <v>0.1040351437023932</v>
      </c>
      <c r="I90" s="118">
        <v>1461747</v>
      </c>
      <c r="J90" s="117">
        <f t="shared" si="24"/>
        <v>7.5527298252223263E-2</v>
      </c>
      <c r="K90" s="118">
        <v>1504075</v>
      </c>
      <c r="L90" s="117">
        <f t="shared" si="25"/>
        <v>5.9773456535249014E-2</v>
      </c>
      <c r="M90" s="118">
        <v>2965822</v>
      </c>
      <c r="N90" s="117">
        <f t="shared" si="26"/>
        <v>6.7479862075915831E-2</v>
      </c>
      <c r="O90" s="116">
        <v>1947683</v>
      </c>
      <c r="P90" s="117">
        <f t="shared" si="27"/>
        <v>6.5803269287174615E-2</v>
      </c>
      <c r="Q90" s="116">
        <v>1800723</v>
      </c>
      <c r="R90" s="117">
        <f t="shared" si="28"/>
        <v>5.2222453358514276E-2</v>
      </c>
      <c r="S90" s="116">
        <v>3748406</v>
      </c>
      <c r="T90" s="117">
        <f t="shared" si="29"/>
        <v>5.9235601833850238E-2</v>
      </c>
    </row>
    <row r="91" spans="2:20" ht="15" hidden="1" customHeight="1" outlineLevel="1" x14ac:dyDescent="0.25">
      <c r="B91" s="58" t="s">
        <v>97</v>
      </c>
      <c r="C91" s="116">
        <v>490872</v>
      </c>
      <c r="D91" s="117">
        <f t="shared" si="22"/>
        <v>2.07658363936567E-2</v>
      </c>
      <c r="E91" s="116">
        <v>717961</v>
      </c>
      <c r="F91" s="117">
        <f t="shared" si="22"/>
        <v>9.5817504422428534E-2</v>
      </c>
      <c r="G91" s="116">
        <v>1208833</v>
      </c>
      <c r="H91" s="117">
        <f t="shared" si="23"/>
        <v>6.4048926605690282E-2</v>
      </c>
      <c r="I91" s="118">
        <v>1534526</v>
      </c>
      <c r="J91" s="117">
        <f t="shared" si="24"/>
        <v>2.1336213925212455E-2</v>
      </c>
      <c r="K91" s="118">
        <v>1484528</v>
      </c>
      <c r="L91" s="117">
        <f t="shared" si="25"/>
        <v>1.7697804638612702E-2</v>
      </c>
      <c r="M91" s="118">
        <v>3019054</v>
      </c>
      <c r="N91" s="117">
        <f t="shared" si="26"/>
        <v>1.9543891440610972E-2</v>
      </c>
      <c r="O91" s="116">
        <v>2002887</v>
      </c>
      <c r="P91" s="117">
        <f t="shared" si="27"/>
        <v>1.4990579261402015E-2</v>
      </c>
      <c r="Q91" s="116">
        <v>1796915</v>
      </c>
      <c r="R91" s="117">
        <f t="shared" si="28"/>
        <v>1.5024427828462361E-2</v>
      </c>
      <c r="S91" s="116">
        <v>3799802</v>
      </c>
      <c r="T91" s="117">
        <f t="shared" si="29"/>
        <v>1.5006585866151667E-2</v>
      </c>
    </row>
    <row r="92" spans="2:20" collapsed="1" x14ac:dyDescent="0.25">
      <c r="B92" s="126">
        <v>2008</v>
      </c>
      <c r="C92" s="118">
        <v>5427268</v>
      </c>
      <c r="D92" s="127">
        <f t="shared" si="22"/>
        <v>1.3052935421857814E-2</v>
      </c>
      <c r="E92" s="118">
        <v>7552320</v>
      </c>
      <c r="F92" s="127">
        <f t="shared" si="22"/>
        <v>4.4384458801663973E-2</v>
      </c>
      <c r="G92" s="118">
        <v>12979588</v>
      </c>
      <c r="H92" s="127">
        <f t="shared" si="23"/>
        <v>3.1050786105855765E-2</v>
      </c>
      <c r="I92" s="118">
        <v>17572226</v>
      </c>
      <c r="J92" s="127">
        <f t="shared" si="24"/>
        <v>2.4508717890355358E-2</v>
      </c>
      <c r="K92" s="118">
        <v>15918604</v>
      </c>
      <c r="L92" s="127">
        <f t="shared" si="25"/>
        <v>-7.7503859485132942E-3</v>
      </c>
      <c r="M92" s="118">
        <v>33490830</v>
      </c>
      <c r="N92" s="127">
        <f t="shared" si="26"/>
        <v>8.9179934483110124E-3</v>
      </c>
      <c r="O92" s="118">
        <v>23009399</v>
      </c>
      <c r="P92" s="127">
        <f t="shared" si="27"/>
        <v>1.5767408703919239E-2</v>
      </c>
      <c r="Q92" s="118">
        <v>19052678</v>
      </c>
      <c r="R92" s="127">
        <f t="shared" si="28"/>
        <v>-1.214256123466384E-2</v>
      </c>
      <c r="S92" s="118">
        <v>42062077</v>
      </c>
      <c r="T92" s="127">
        <f t="shared" si="29"/>
        <v>2.9322277811290043E-3</v>
      </c>
    </row>
    <row r="93" spans="2:20" ht="15" hidden="1" customHeight="1" outlineLevel="1" x14ac:dyDescent="0.25">
      <c r="B93" s="58" t="s">
        <v>86</v>
      </c>
      <c r="C93" s="116">
        <v>429234</v>
      </c>
      <c r="D93" s="117">
        <f t="shared" si="22"/>
        <v>-6.8280188413032628E-2</v>
      </c>
      <c r="E93" s="116">
        <v>699601</v>
      </c>
      <c r="F93" s="117">
        <f t="shared" si="22"/>
        <v>6.3005310460619857E-2</v>
      </c>
      <c r="G93" s="116">
        <v>1128835</v>
      </c>
      <c r="H93" s="117">
        <f t="shared" si="23"/>
        <v>8.9468862422630302E-3</v>
      </c>
      <c r="I93" s="118">
        <v>1415388</v>
      </c>
      <c r="J93" s="117">
        <f t="shared" si="24"/>
        <v>3.6823249111050949E-4</v>
      </c>
      <c r="K93" s="118">
        <v>1445539</v>
      </c>
      <c r="L93" s="117">
        <f t="shared" si="25"/>
        <v>1.807626456732403E-2</v>
      </c>
      <c r="M93" s="118">
        <v>2860927</v>
      </c>
      <c r="N93" s="117">
        <f t="shared" si="26"/>
        <v>9.2378842504075021E-3</v>
      </c>
      <c r="O93" s="116">
        <v>1869007</v>
      </c>
      <c r="P93" s="117">
        <f t="shared" si="27"/>
        <v>2.0115212129172555E-3</v>
      </c>
      <c r="Q93" s="116">
        <v>1753739</v>
      </c>
      <c r="R93" s="117">
        <f t="shared" si="28"/>
        <v>1.9982772870003718E-2</v>
      </c>
      <c r="S93" s="116">
        <v>3622746</v>
      </c>
      <c r="T93" s="117">
        <f t="shared" si="29"/>
        <v>1.0631483921937912E-2</v>
      </c>
    </row>
    <row r="94" spans="2:20" ht="15" hidden="1" customHeight="1" outlineLevel="1" x14ac:dyDescent="0.25">
      <c r="B94" s="58" t="s">
        <v>87</v>
      </c>
      <c r="C94" s="116">
        <v>452961</v>
      </c>
      <c r="D94" s="117">
        <f t="shared" si="22"/>
        <v>3.1022097183906583E-2</v>
      </c>
      <c r="E94" s="116">
        <v>676229</v>
      </c>
      <c r="F94" s="117">
        <f t="shared" si="22"/>
        <v>3.1873482660172314E-2</v>
      </c>
      <c r="G94" s="116">
        <v>1129190</v>
      </c>
      <c r="H94" s="117">
        <f t="shared" si="23"/>
        <v>3.1531790772221457E-2</v>
      </c>
      <c r="I94" s="118">
        <v>1474517</v>
      </c>
      <c r="J94" s="117">
        <f t="shared" si="24"/>
        <v>4.4854161440684548E-2</v>
      </c>
      <c r="K94" s="118">
        <v>1430501</v>
      </c>
      <c r="L94" s="117">
        <f t="shared" si="25"/>
        <v>6.3808936205838052E-3</v>
      </c>
      <c r="M94" s="118">
        <v>2905018</v>
      </c>
      <c r="N94" s="117">
        <f t="shared" si="26"/>
        <v>2.5548170634625E-2</v>
      </c>
      <c r="O94" s="116">
        <v>1937410</v>
      </c>
      <c r="P94" s="117">
        <f t="shared" si="27"/>
        <v>3.0077534547082507E-2</v>
      </c>
      <c r="Q94" s="116">
        <v>1711889</v>
      </c>
      <c r="R94" s="117">
        <f t="shared" si="28"/>
        <v>3.9804070372329026E-3</v>
      </c>
      <c r="S94" s="116">
        <v>3649299</v>
      </c>
      <c r="T94" s="117">
        <f t="shared" si="29"/>
        <v>1.7668444628620383E-2</v>
      </c>
    </row>
    <row r="95" spans="2:20" ht="15" hidden="1" customHeight="1" outlineLevel="1" x14ac:dyDescent="0.25">
      <c r="B95" s="58" t="s">
        <v>88</v>
      </c>
      <c r="C95" s="116">
        <v>441700</v>
      </c>
      <c r="D95" s="117">
        <f t="shared" si="22"/>
        <v>-9.5003155298032271E-2</v>
      </c>
      <c r="E95" s="116">
        <v>595708</v>
      </c>
      <c r="F95" s="117">
        <f t="shared" si="22"/>
        <v>-0.11629528425181312</v>
      </c>
      <c r="G95" s="116">
        <v>1037408</v>
      </c>
      <c r="H95" s="117">
        <f t="shared" si="23"/>
        <v>-0.10735339291722135</v>
      </c>
      <c r="I95" s="118">
        <v>1472520</v>
      </c>
      <c r="J95" s="117">
        <f t="shared" si="24"/>
        <v>-3.651572175606288E-2</v>
      </c>
      <c r="K95" s="118">
        <v>1330555</v>
      </c>
      <c r="L95" s="117">
        <f t="shared" si="25"/>
        <v>-9.6108160912590668E-2</v>
      </c>
      <c r="M95" s="118">
        <v>2803075</v>
      </c>
      <c r="N95" s="117">
        <f t="shared" si="26"/>
        <v>-6.5752842078459328E-2</v>
      </c>
      <c r="O95" s="116">
        <v>1877076</v>
      </c>
      <c r="P95" s="117">
        <f t="shared" si="27"/>
        <v>-5.1335480587531568E-2</v>
      </c>
      <c r="Q95" s="116">
        <v>1568699</v>
      </c>
      <c r="R95" s="117">
        <f t="shared" si="28"/>
        <v>-8.2617142268996191E-2</v>
      </c>
      <c r="S95" s="116">
        <v>3445775</v>
      </c>
      <c r="T95" s="117">
        <f t="shared" si="29"/>
        <v>-6.5837034579028564E-2</v>
      </c>
    </row>
    <row r="96" spans="2:20" ht="15" hidden="1" customHeight="1" outlineLevel="1" x14ac:dyDescent="0.25">
      <c r="B96" s="58" t="s">
        <v>89</v>
      </c>
      <c r="C96" s="116">
        <v>435358</v>
      </c>
      <c r="D96" s="117">
        <f t="shared" si="22"/>
        <v>-6.2094312347984904E-2</v>
      </c>
      <c r="E96" s="116">
        <v>512212</v>
      </c>
      <c r="F96" s="117">
        <f t="shared" si="22"/>
        <v>-0.11367592653476521</v>
      </c>
      <c r="G96" s="116">
        <v>947570</v>
      </c>
      <c r="H96" s="117">
        <f t="shared" si="23"/>
        <v>-9.0699720848643195E-2</v>
      </c>
      <c r="I96" s="118">
        <v>1397041</v>
      </c>
      <c r="J96" s="117">
        <f t="shared" si="24"/>
        <v>-2.6150948446766797E-2</v>
      </c>
      <c r="K96" s="118">
        <v>1150450</v>
      </c>
      <c r="L96" s="117">
        <f t="shared" si="25"/>
        <v>-0.12038987421907799</v>
      </c>
      <c r="M96" s="118">
        <v>2547491</v>
      </c>
      <c r="N96" s="117">
        <f t="shared" si="26"/>
        <v>-7.1094435115853782E-2</v>
      </c>
      <c r="O96" s="116">
        <v>1838273</v>
      </c>
      <c r="P96" s="117">
        <f t="shared" si="27"/>
        <v>-4.7924052403013229E-2</v>
      </c>
      <c r="Q96" s="116">
        <v>1381300</v>
      </c>
      <c r="R96" s="117">
        <f t="shared" si="28"/>
        <v>-0.11251119560733835</v>
      </c>
      <c r="S96" s="116">
        <v>3219573</v>
      </c>
      <c r="T96" s="117">
        <f t="shared" si="29"/>
        <v>-7.6750556819058402E-2</v>
      </c>
    </row>
    <row r="97" spans="2:20" ht="15" hidden="1" customHeight="1" outlineLevel="1" x14ac:dyDescent="0.25">
      <c r="B97" s="58" t="s">
        <v>90</v>
      </c>
      <c r="C97" s="116">
        <v>519402</v>
      </c>
      <c r="D97" s="117">
        <f t="shared" si="22"/>
        <v>-3.7884316870857693E-2</v>
      </c>
      <c r="E97" s="116">
        <v>698427</v>
      </c>
      <c r="F97" s="117">
        <f t="shared" si="22"/>
        <v>-0.14061754037120344</v>
      </c>
      <c r="G97" s="116">
        <v>1217829</v>
      </c>
      <c r="H97" s="117">
        <f t="shared" si="23"/>
        <v>-9.9613178545604586E-2</v>
      </c>
      <c r="I97" s="118">
        <v>1716583</v>
      </c>
      <c r="J97" s="117">
        <f t="shared" si="24"/>
        <v>-3.492920720161552E-2</v>
      </c>
      <c r="K97" s="118">
        <v>1614287</v>
      </c>
      <c r="L97" s="117">
        <f t="shared" si="25"/>
        <v>-0.12563392457198075</v>
      </c>
      <c r="M97" s="118">
        <v>3330870</v>
      </c>
      <c r="N97" s="117">
        <f t="shared" si="26"/>
        <v>-8.1126382743591741E-2</v>
      </c>
      <c r="O97" s="116">
        <v>2280363</v>
      </c>
      <c r="P97" s="117">
        <f t="shared" si="27"/>
        <v>-3.4954478685411017E-2</v>
      </c>
      <c r="Q97" s="116">
        <v>1950001</v>
      </c>
      <c r="R97" s="117">
        <f t="shared" si="28"/>
        <v>-0.10745544374088578</v>
      </c>
      <c r="S97" s="116">
        <v>4230364</v>
      </c>
      <c r="T97" s="117">
        <f t="shared" si="29"/>
        <v>-6.9784562610975764E-2</v>
      </c>
    </row>
    <row r="98" spans="2:20" ht="15" hidden="1" customHeight="1" outlineLevel="1" x14ac:dyDescent="0.25">
      <c r="B98" s="58" t="s">
        <v>91</v>
      </c>
      <c r="C98" s="116">
        <v>483351</v>
      </c>
      <c r="D98" s="117">
        <f t="shared" si="22"/>
        <v>-3.25162731487042E-2</v>
      </c>
      <c r="E98" s="116">
        <v>623812</v>
      </c>
      <c r="F98" s="117">
        <f t="shared" si="22"/>
        <v>-0.11593525108486458</v>
      </c>
      <c r="G98" s="116">
        <v>1107163</v>
      </c>
      <c r="H98" s="117">
        <f t="shared" si="23"/>
        <v>-8.1355676253345832E-2</v>
      </c>
      <c r="I98" s="118">
        <v>1530077</v>
      </c>
      <c r="J98" s="117">
        <f t="shared" si="24"/>
        <v>-5.3027189748947268E-2</v>
      </c>
      <c r="K98" s="118">
        <v>1378945</v>
      </c>
      <c r="L98" s="117">
        <f t="shared" si="25"/>
        <v>-0.12484165285227955</v>
      </c>
      <c r="M98" s="118">
        <v>2909022</v>
      </c>
      <c r="N98" s="117">
        <f t="shared" si="26"/>
        <v>-8.8483202398439764E-2</v>
      </c>
      <c r="O98" s="116">
        <v>2018666</v>
      </c>
      <c r="P98" s="117">
        <f t="shared" si="27"/>
        <v>-6.3728045683160262E-2</v>
      </c>
      <c r="Q98" s="116">
        <v>1664074</v>
      </c>
      <c r="R98" s="117">
        <f t="shared" si="28"/>
        <v>-0.11107205605125214</v>
      </c>
      <c r="S98" s="116">
        <v>3682740</v>
      </c>
      <c r="T98" s="117">
        <f t="shared" si="29"/>
        <v>-8.5730656550322304E-2</v>
      </c>
    </row>
    <row r="99" spans="2:20" ht="15" hidden="1" customHeight="1" outlineLevel="1" x14ac:dyDescent="0.25">
      <c r="B99" s="58" t="s">
        <v>92</v>
      </c>
      <c r="C99" s="116">
        <v>405967</v>
      </c>
      <c r="D99" s="117">
        <f t="shared" si="22"/>
        <v>-7.7783684076618287E-2</v>
      </c>
      <c r="E99" s="116">
        <v>464906</v>
      </c>
      <c r="F99" s="117">
        <f t="shared" si="22"/>
        <v>-0.1109985027335153</v>
      </c>
      <c r="G99" s="116">
        <v>870873</v>
      </c>
      <c r="H99" s="117">
        <f t="shared" si="23"/>
        <v>-9.5817833155619869E-2</v>
      </c>
      <c r="I99" s="118">
        <v>1249511</v>
      </c>
      <c r="J99" s="117">
        <f t="shared" si="24"/>
        <v>-7.4073470270943242E-2</v>
      </c>
      <c r="K99" s="118">
        <v>1051533</v>
      </c>
      <c r="L99" s="117">
        <f t="shared" si="25"/>
        <v>-0.1081856069151399</v>
      </c>
      <c r="M99" s="118">
        <v>2301044</v>
      </c>
      <c r="N99" s="117">
        <f t="shared" si="26"/>
        <v>-8.9980285260612192E-2</v>
      </c>
      <c r="O99" s="116">
        <v>1659440</v>
      </c>
      <c r="P99" s="117">
        <f t="shared" si="27"/>
        <v>-7.3677018376969827E-2</v>
      </c>
      <c r="Q99" s="116">
        <v>1271993</v>
      </c>
      <c r="R99" s="117">
        <f t="shared" si="28"/>
        <v>-8.7916185346202935E-2</v>
      </c>
      <c r="S99" s="116">
        <v>2931433</v>
      </c>
      <c r="T99" s="117">
        <f t="shared" si="29"/>
        <v>-7.9909843855735074E-2</v>
      </c>
    </row>
    <row r="100" spans="2:20" ht="15" hidden="1" customHeight="1" outlineLevel="1" x14ac:dyDescent="0.25">
      <c r="B100" s="58" t="s">
        <v>93</v>
      </c>
      <c r="C100" s="116">
        <v>386047</v>
      </c>
      <c r="D100" s="117">
        <f t="shared" si="22"/>
        <v>-6.6874700880318327E-2</v>
      </c>
      <c r="E100" s="116">
        <v>457477</v>
      </c>
      <c r="F100" s="117">
        <f t="shared" si="22"/>
        <v>-4.6468002442832113E-2</v>
      </c>
      <c r="G100" s="116">
        <v>843524</v>
      </c>
      <c r="H100" s="117">
        <f t="shared" si="23"/>
        <v>-5.591699916618631E-2</v>
      </c>
      <c r="I100" s="118">
        <v>1162777</v>
      </c>
      <c r="J100" s="117">
        <f t="shared" si="24"/>
        <v>-8.8617050127053787E-2</v>
      </c>
      <c r="K100" s="118">
        <v>1001690</v>
      </c>
      <c r="L100" s="117">
        <f t="shared" si="25"/>
        <v>-8.6943166042733666E-2</v>
      </c>
      <c r="M100" s="118">
        <v>2164467</v>
      </c>
      <c r="N100" s="117">
        <f t="shared" si="26"/>
        <v>-8.7843159730811693E-2</v>
      </c>
      <c r="O100" s="116">
        <v>1519768</v>
      </c>
      <c r="P100" s="117">
        <f t="shared" si="27"/>
        <v>-0.1096378836611186</v>
      </c>
      <c r="Q100" s="116">
        <v>1189772</v>
      </c>
      <c r="R100" s="117">
        <f t="shared" si="28"/>
        <v>-7.2388604877987928E-2</v>
      </c>
      <c r="S100" s="116">
        <v>2709540</v>
      </c>
      <c r="T100" s="117">
        <f t="shared" si="29"/>
        <v>-9.3656559277397911E-2</v>
      </c>
    </row>
    <row r="101" spans="2:20" ht="15" hidden="1" customHeight="1" outlineLevel="1" x14ac:dyDescent="0.25">
      <c r="B101" s="58" t="s">
        <v>94</v>
      </c>
      <c r="C101" s="116">
        <v>402031</v>
      </c>
      <c r="D101" s="117">
        <f t="shared" si="22"/>
        <v>-9.3728725682468816E-2</v>
      </c>
      <c r="E101" s="116">
        <v>519301</v>
      </c>
      <c r="F101" s="117">
        <f t="shared" si="22"/>
        <v>-0.14768086922268908</v>
      </c>
      <c r="G101" s="116">
        <v>921332</v>
      </c>
      <c r="H101" s="117">
        <f t="shared" si="23"/>
        <v>-0.1249494249161831</v>
      </c>
      <c r="I101" s="118">
        <v>1364102</v>
      </c>
      <c r="J101" s="117">
        <f t="shared" si="24"/>
        <v>-8.1977208625269471E-2</v>
      </c>
      <c r="K101" s="118">
        <v>1243098</v>
      </c>
      <c r="L101" s="117">
        <f t="shared" si="25"/>
        <v>-0.10008600269880519</v>
      </c>
      <c r="M101" s="118">
        <v>2607200</v>
      </c>
      <c r="N101" s="117">
        <f t="shared" si="26"/>
        <v>-9.0701417552964236E-2</v>
      </c>
      <c r="O101" s="116">
        <v>1823925</v>
      </c>
      <c r="P101" s="117">
        <f t="shared" si="27"/>
        <v>-5.9357304205217121E-2</v>
      </c>
      <c r="Q101" s="116">
        <v>1477352</v>
      </c>
      <c r="R101" s="117">
        <f t="shared" si="28"/>
        <v>-0.10179409903202918</v>
      </c>
      <c r="S101" s="116">
        <v>3301277</v>
      </c>
      <c r="T101" s="117">
        <f t="shared" si="29"/>
        <v>-7.8833618272889594E-2</v>
      </c>
    </row>
    <row r="102" spans="2:20" ht="15" hidden="1" customHeight="1" outlineLevel="1" x14ac:dyDescent="0.25">
      <c r="B102" s="58" t="s">
        <v>95</v>
      </c>
      <c r="C102" s="116">
        <v>490366</v>
      </c>
      <c r="D102" s="117">
        <f t="shared" si="22"/>
        <v>4.8030212035657716E-2</v>
      </c>
      <c r="E102" s="116">
        <v>671119</v>
      </c>
      <c r="F102" s="117">
        <f t="shared" si="22"/>
        <v>-4.8961979395468092E-2</v>
      </c>
      <c r="G102" s="116">
        <v>1161485</v>
      </c>
      <c r="H102" s="117">
        <f t="shared" si="23"/>
        <v>-1.0291735509725508E-2</v>
      </c>
      <c r="I102" s="118">
        <v>1507773</v>
      </c>
      <c r="J102" s="117">
        <f t="shared" si="24"/>
        <v>8.6028528812587268E-4</v>
      </c>
      <c r="K102" s="118">
        <v>1518391</v>
      </c>
      <c r="L102" s="117">
        <f t="shared" si="25"/>
        <v>-6.726095116483366E-3</v>
      </c>
      <c r="M102" s="118">
        <v>3026164</v>
      </c>
      <c r="N102" s="117">
        <f t="shared" si="26"/>
        <v>-2.96064444920352E-3</v>
      </c>
      <c r="O102" s="116">
        <v>2027566</v>
      </c>
      <c r="P102" s="117">
        <f t="shared" si="27"/>
        <v>2.4161026045161904E-3</v>
      </c>
      <c r="Q102" s="116">
        <v>1836382</v>
      </c>
      <c r="R102" s="117">
        <f t="shared" si="28"/>
        <v>-5.8806492912417685E-3</v>
      </c>
      <c r="S102" s="116">
        <v>3863948</v>
      </c>
      <c r="T102" s="117">
        <f t="shared" si="29"/>
        <v>-1.5442163722078073E-3</v>
      </c>
    </row>
    <row r="103" spans="2:20" ht="15" hidden="1" customHeight="1" outlineLevel="1" x14ac:dyDescent="0.25">
      <c r="B103" s="58" t="s">
        <v>96</v>
      </c>
      <c r="C103" s="116">
        <v>430036</v>
      </c>
      <c r="D103" s="117">
        <f t="shared" si="22"/>
        <v>5.4337992463340257E-2</v>
      </c>
      <c r="E103" s="116">
        <v>657385</v>
      </c>
      <c r="F103" s="117">
        <f t="shared" si="22"/>
        <v>-3.5068019422378027E-2</v>
      </c>
      <c r="G103" s="116">
        <v>1087421</v>
      </c>
      <c r="H103" s="117">
        <f t="shared" si="23"/>
        <v>-1.5865597819949562E-3</v>
      </c>
      <c r="I103" s="118">
        <v>1359098</v>
      </c>
      <c r="J103" s="117">
        <f t="shared" si="24"/>
        <v>6.7735641362594023E-3</v>
      </c>
      <c r="K103" s="118">
        <v>1419242</v>
      </c>
      <c r="L103" s="117">
        <f t="shared" si="25"/>
        <v>-2.6767891148252398E-2</v>
      </c>
      <c r="M103" s="118">
        <v>2778340</v>
      </c>
      <c r="N103" s="117">
        <f t="shared" si="26"/>
        <v>-1.0644067386194389E-2</v>
      </c>
      <c r="O103" s="116">
        <v>1827432</v>
      </c>
      <c r="P103" s="117">
        <f t="shared" si="27"/>
        <v>7.1897560994429455E-3</v>
      </c>
      <c r="Q103" s="116">
        <v>1711352</v>
      </c>
      <c r="R103" s="117">
        <f t="shared" si="28"/>
        <v>-2.7795577976231001E-2</v>
      </c>
      <c r="S103" s="116">
        <v>3538784</v>
      </c>
      <c r="T103" s="117">
        <f t="shared" si="29"/>
        <v>-1.0038137818151993E-2</v>
      </c>
    </row>
    <row r="104" spans="2:20" ht="15" hidden="1" customHeight="1" outlineLevel="1" x14ac:dyDescent="0.25">
      <c r="B104" s="58" t="s">
        <v>97</v>
      </c>
      <c r="C104" s="116">
        <v>480886</v>
      </c>
      <c r="D104" s="117">
        <f t="shared" si="22"/>
        <v>5.3761131757941172E-2</v>
      </c>
      <c r="E104" s="116">
        <v>655183</v>
      </c>
      <c r="F104" s="117">
        <f t="shared" si="22"/>
        <v>-6.4541460649612303E-2</v>
      </c>
      <c r="G104" s="116">
        <v>1136069</v>
      </c>
      <c r="H104" s="117">
        <f t="shared" si="23"/>
        <v>-1.7869199534207847E-2</v>
      </c>
      <c r="I104" s="118">
        <v>1502469</v>
      </c>
      <c r="J104" s="117">
        <f t="shared" si="24"/>
        <v>-2.1054183638973267E-3</v>
      </c>
      <c r="K104" s="118">
        <v>1458712</v>
      </c>
      <c r="L104" s="117">
        <f t="shared" si="25"/>
        <v>-3.0836641474960569E-2</v>
      </c>
      <c r="M104" s="118">
        <v>2961181</v>
      </c>
      <c r="N104" s="117">
        <f t="shared" si="26"/>
        <v>-1.6468577410916341E-2</v>
      </c>
      <c r="O104" s="116">
        <v>1973306</v>
      </c>
      <c r="P104" s="117">
        <f t="shared" si="27"/>
        <v>1.4404573108824703E-2</v>
      </c>
      <c r="Q104" s="116">
        <v>1770317</v>
      </c>
      <c r="R104" s="117">
        <f t="shared" si="28"/>
        <v>-2.575561961303563E-2</v>
      </c>
      <c r="S104" s="116">
        <v>3743623</v>
      </c>
      <c r="T104" s="117">
        <f t="shared" si="29"/>
        <v>-4.9914908105271882E-3</v>
      </c>
    </row>
    <row r="105" spans="2:20" collapsed="1" x14ac:dyDescent="0.25">
      <c r="B105" s="126">
        <v>2007</v>
      </c>
      <c r="C105" s="118">
        <v>5357339</v>
      </c>
      <c r="D105" s="127">
        <f t="shared" si="22"/>
        <v>-2.9708563326029003E-2</v>
      </c>
      <c r="E105" s="118">
        <v>7231360</v>
      </c>
      <c r="F105" s="127">
        <f t="shared" si="22"/>
        <v>-7.0895221316618962E-2</v>
      </c>
      <c r="G105" s="118">
        <v>12588699</v>
      </c>
      <c r="H105" s="127">
        <f t="shared" si="23"/>
        <v>-5.3802771825121942E-2</v>
      </c>
      <c r="I105" s="118">
        <v>17151856</v>
      </c>
      <c r="J105" s="127">
        <f t="shared" si="24"/>
        <v>-2.8593801264095942E-2</v>
      </c>
      <c r="K105" s="118">
        <v>16042943</v>
      </c>
      <c r="L105" s="127">
        <f t="shared" si="25"/>
        <v>-6.6876076945335927E-2</v>
      </c>
      <c r="M105" s="118">
        <v>33194799</v>
      </c>
      <c r="N105" s="127">
        <f t="shared" si="26"/>
        <v>-4.7480083906049186E-2</v>
      </c>
      <c r="O105" s="118">
        <v>22652232</v>
      </c>
      <c r="P105" s="127">
        <f t="shared" si="27"/>
        <v>-3.1719413523430995E-2</v>
      </c>
      <c r="Q105" s="118">
        <v>19286870</v>
      </c>
      <c r="R105" s="127">
        <f t="shared" si="28"/>
        <v>-5.8914487359399748E-2</v>
      </c>
      <c r="S105" s="118">
        <v>41939102</v>
      </c>
      <c r="T105" s="127">
        <f t="shared" si="29"/>
        <v>-4.4418472100876349E-2</v>
      </c>
    </row>
    <row r="106" spans="2:20" ht="15" hidden="1" customHeight="1" outlineLevel="1" x14ac:dyDescent="0.25">
      <c r="B106" s="58" t="s">
        <v>86</v>
      </c>
      <c r="C106" s="116">
        <v>460690</v>
      </c>
      <c r="D106" s="128"/>
      <c r="E106" s="116">
        <v>658135</v>
      </c>
      <c r="F106" s="128"/>
      <c r="G106" s="116">
        <v>1118825</v>
      </c>
      <c r="H106" s="128"/>
      <c r="I106" s="118">
        <v>1414867</v>
      </c>
      <c r="J106" s="128"/>
      <c r="K106" s="118">
        <v>1419873</v>
      </c>
      <c r="L106" s="128"/>
      <c r="M106" s="118">
        <v>2834740</v>
      </c>
      <c r="N106" s="128"/>
      <c r="O106" s="116">
        <v>1865255</v>
      </c>
      <c r="P106" s="128"/>
      <c r="Q106" s="116">
        <v>1719381</v>
      </c>
      <c r="R106" s="128"/>
      <c r="S106" s="116">
        <v>3584636</v>
      </c>
      <c r="T106" s="128"/>
    </row>
    <row r="107" spans="2:20" ht="15" hidden="1" customHeight="1" outlineLevel="1" x14ac:dyDescent="0.25">
      <c r="B107" s="58" t="s">
        <v>87</v>
      </c>
      <c r="C107" s="116">
        <v>439332</v>
      </c>
      <c r="D107" s="128"/>
      <c r="E107" s="116">
        <v>655341</v>
      </c>
      <c r="F107" s="128"/>
      <c r="G107" s="116">
        <v>1094673</v>
      </c>
      <c r="H107" s="128"/>
      <c r="I107" s="118">
        <v>1411218</v>
      </c>
      <c r="J107" s="128"/>
      <c r="K107" s="118">
        <v>1421431</v>
      </c>
      <c r="L107" s="128"/>
      <c r="M107" s="118">
        <v>2832649</v>
      </c>
      <c r="N107" s="128"/>
      <c r="O107" s="116">
        <v>1880839</v>
      </c>
      <c r="P107" s="128"/>
      <c r="Q107" s="116">
        <v>1705102</v>
      </c>
      <c r="R107" s="128"/>
      <c r="S107" s="116">
        <v>3585941</v>
      </c>
      <c r="T107" s="128"/>
    </row>
    <row r="108" spans="2:20" ht="15" hidden="1" customHeight="1" outlineLevel="1" x14ac:dyDescent="0.25">
      <c r="B108" s="58" t="s">
        <v>88</v>
      </c>
      <c r="C108" s="116">
        <v>488068</v>
      </c>
      <c r="D108" s="128"/>
      <c r="E108" s="116">
        <v>674103</v>
      </c>
      <c r="F108" s="128"/>
      <c r="G108" s="116">
        <v>1162171</v>
      </c>
      <c r="H108" s="128"/>
      <c r="I108" s="118">
        <v>1528328</v>
      </c>
      <c r="J108" s="128"/>
      <c r="K108" s="118">
        <v>1472029</v>
      </c>
      <c r="L108" s="128"/>
      <c r="M108" s="118">
        <v>3000357</v>
      </c>
      <c r="N108" s="128"/>
      <c r="O108" s="116">
        <v>1978651</v>
      </c>
      <c r="P108" s="128"/>
      <c r="Q108" s="116">
        <v>1709972</v>
      </c>
      <c r="R108" s="128"/>
      <c r="S108" s="116">
        <v>3688623</v>
      </c>
      <c r="T108" s="128"/>
    </row>
    <row r="109" spans="2:20" ht="15" hidden="1" customHeight="1" outlineLevel="1" x14ac:dyDescent="0.25">
      <c r="B109" s="58" t="s">
        <v>89</v>
      </c>
      <c r="C109" s="116">
        <v>464181</v>
      </c>
      <c r="D109" s="128"/>
      <c r="E109" s="116">
        <v>577906</v>
      </c>
      <c r="F109" s="128"/>
      <c r="G109" s="116">
        <v>1042087</v>
      </c>
      <c r="H109" s="128"/>
      <c r="I109" s="118">
        <v>1434556</v>
      </c>
      <c r="J109" s="128"/>
      <c r="K109" s="118">
        <v>1307909</v>
      </c>
      <c r="L109" s="128"/>
      <c r="M109" s="118">
        <v>2742465</v>
      </c>
      <c r="N109" s="128"/>
      <c r="O109" s="116">
        <v>1930805</v>
      </c>
      <c r="P109" s="128"/>
      <c r="Q109" s="116">
        <v>1556414</v>
      </c>
      <c r="R109" s="128"/>
      <c r="S109" s="116">
        <v>3487219</v>
      </c>
      <c r="T109" s="128"/>
    </row>
    <row r="110" spans="2:20" ht="15" hidden="1" customHeight="1" outlineLevel="1" x14ac:dyDescent="0.25">
      <c r="B110" s="58" t="s">
        <v>90</v>
      </c>
      <c r="C110" s="116">
        <v>539854</v>
      </c>
      <c r="D110" s="128"/>
      <c r="E110" s="116">
        <v>812708</v>
      </c>
      <c r="F110" s="128"/>
      <c r="G110" s="116">
        <v>1352562</v>
      </c>
      <c r="H110" s="128"/>
      <c r="I110" s="118">
        <v>1778712</v>
      </c>
      <c r="J110" s="128"/>
      <c r="K110" s="118">
        <v>1846237</v>
      </c>
      <c r="L110" s="128"/>
      <c r="M110" s="118">
        <v>3624949</v>
      </c>
      <c r="N110" s="128"/>
      <c r="O110" s="116">
        <v>2362959</v>
      </c>
      <c r="P110" s="128"/>
      <c r="Q110" s="116">
        <v>2184766</v>
      </c>
      <c r="R110" s="128"/>
      <c r="S110" s="116">
        <v>4547725</v>
      </c>
      <c r="T110" s="128"/>
    </row>
    <row r="111" spans="2:20" ht="15" hidden="1" customHeight="1" outlineLevel="1" x14ac:dyDescent="0.25">
      <c r="B111" s="58" t="s">
        <v>91</v>
      </c>
      <c r="C111" s="116">
        <v>499596</v>
      </c>
      <c r="D111" s="128"/>
      <c r="E111" s="116">
        <v>705618</v>
      </c>
      <c r="F111" s="128"/>
      <c r="G111" s="116">
        <v>1205214</v>
      </c>
      <c r="H111" s="128"/>
      <c r="I111" s="118">
        <v>1615756</v>
      </c>
      <c r="J111" s="128"/>
      <c r="K111" s="118">
        <v>1575652</v>
      </c>
      <c r="L111" s="128"/>
      <c r="M111" s="118">
        <v>3191408</v>
      </c>
      <c r="N111" s="128"/>
      <c r="O111" s="116">
        <v>2156068</v>
      </c>
      <c r="P111" s="128"/>
      <c r="Q111" s="116">
        <v>1872001</v>
      </c>
      <c r="R111" s="128"/>
      <c r="S111" s="116">
        <v>4028069</v>
      </c>
      <c r="T111" s="128"/>
    </row>
    <row r="112" spans="2:20" ht="15" hidden="1" customHeight="1" outlineLevel="1" x14ac:dyDescent="0.25">
      <c r="B112" s="58" t="s">
        <v>92</v>
      </c>
      <c r="C112" s="116">
        <v>440208</v>
      </c>
      <c r="D112" s="128"/>
      <c r="E112" s="116">
        <v>522953</v>
      </c>
      <c r="F112" s="128"/>
      <c r="G112" s="116">
        <v>963161</v>
      </c>
      <c r="H112" s="128"/>
      <c r="I112" s="118">
        <v>1349471</v>
      </c>
      <c r="J112" s="128"/>
      <c r="K112" s="118">
        <v>1179094</v>
      </c>
      <c r="L112" s="128"/>
      <c r="M112" s="118">
        <v>2528565</v>
      </c>
      <c r="N112" s="128"/>
      <c r="O112" s="116">
        <v>1791427</v>
      </c>
      <c r="P112" s="128"/>
      <c r="Q112" s="116">
        <v>1394601</v>
      </c>
      <c r="R112" s="128"/>
      <c r="S112" s="116">
        <v>3186028</v>
      </c>
      <c r="T112" s="128"/>
    </row>
    <row r="113" spans="2:20" ht="15" hidden="1" customHeight="1" outlineLevel="1" x14ac:dyDescent="0.25">
      <c r="B113" s="58" t="s">
        <v>93</v>
      </c>
      <c r="C113" s="116">
        <v>413714</v>
      </c>
      <c r="D113" s="128"/>
      <c r="E113" s="116">
        <v>479771</v>
      </c>
      <c r="F113" s="128"/>
      <c r="G113" s="116">
        <v>893485</v>
      </c>
      <c r="H113" s="128"/>
      <c r="I113" s="118">
        <v>1275838</v>
      </c>
      <c r="J113" s="128"/>
      <c r="K113" s="118">
        <v>1097073</v>
      </c>
      <c r="L113" s="128"/>
      <c r="M113" s="118">
        <v>2372911</v>
      </c>
      <c r="N113" s="128"/>
      <c r="O113" s="116">
        <v>1706910</v>
      </c>
      <c r="P113" s="128"/>
      <c r="Q113" s="116">
        <v>1282619</v>
      </c>
      <c r="R113" s="128"/>
      <c r="S113" s="116">
        <v>2989529</v>
      </c>
      <c r="T113" s="128"/>
    </row>
    <row r="114" spans="2:20" ht="15" hidden="1" customHeight="1" outlineLevel="1" x14ac:dyDescent="0.25">
      <c r="B114" s="58" t="s">
        <v>94</v>
      </c>
      <c r="C114" s="116">
        <v>443610</v>
      </c>
      <c r="D114" s="128"/>
      <c r="E114" s="116">
        <v>609280</v>
      </c>
      <c r="F114" s="128"/>
      <c r="G114" s="116">
        <v>1052890</v>
      </c>
      <c r="H114" s="128"/>
      <c r="I114" s="118">
        <v>1485913</v>
      </c>
      <c r="J114" s="128"/>
      <c r="K114" s="118">
        <v>1381352</v>
      </c>
      <c r="L114" s="128"/>
      <c r="M114" s="118">
        <v>2867265</v>
      </c>
      <c r="N114" s="128"/>
      <c r="O114" s="116">
        <v>1939020</v>
      </c>
      <c r="P114" s="128"/>
      <c r="Q114" s="116">
        <v>1644781</v>
      </c>
      <c r="R114" s="128"/>
      <c r="S114" s="116">
        <v>3583801</v>
      </c>
      <c r="T114" s="128"/>
    </row>
    <row r="115" spans="2:20" ht="15" hidden="1" customHeight="1" outlineLevel="1" x14ac:dyDescent="0.25">
      <c r="B115" s="58" t="s">
        <v>95</v>
      </c>
      <c r="C115" s="116">
        <v>467893</v>
      </c>
      <c r="D115" s="128"/>
      <c r="E115" s="116">
        <v>705670</v>
      </c>
      <c r="F115" s="128"/>
      <c r="G115" s="116">
        <v>1173563</v>
      </c>
      <c r="H115" s="128"/>
      <c r="I115" s="118">
        <v>1506477</v>
      </c>
      <c r="J115" s="128"/>
      <c r="K115" s="118">
        <v>1528673</v>
      </c>
      <c r="L115" s="128"/>
      <c r="M115" s="118">
        <v>3035150</v>
      </c>
      <c r="N115" s="128"/>
      <c r="O115" s="116">
        <v>2022679</v>
      </c>
      <c r="P115" s="128"/>
      <c r="Q115" s="116">
        <v>1847245</v>
      </c>
      <c r="R115" s="128"/>
      <c r="S115" s="116">
        <v>3869924</v>
      </c>
      <c r="T115" s="128"/>
    </row>
    <row r="116" spans="2:20" ht="15" hidden="1" customHeight="1" outlineLevel="1" x14ac:dyDescent="0.25">
      <c r="B116" s="58" t="s">
        <v>96</v>
      </c>
      <c r="C116" s="116">
        <v>407873</v>
      </c>
      <c r="D116" s="128"/>
      <c r="E116" s="116">
        <v>681276</v>
      </c>
      <c r="F116" s="128"/>
      <c r="G116" s="116">
        <v>1089149</v>
      </c>
      <c r="H116" s="128"/>
      <c r="I116" s="118">
        <v>1349954</v>
      </c>
      <c r="J116" s="128"/>
      <c r="K116" s="118">
        <v>1458277</v>
      </c>
      <c r="L116" s="128"/>
      <c r="M116" s="118">
        <v>2808231</v>
      </c>
      <c r="N116" s="128"/>
      <c r="O116" s="116">
        <v>1814387</v>
      </c>
      <c r="P116" s="128"/>
      <c r="Q116" s="116">
        <v>1760280</v>
      </c>
      <c r="R116" s="128"/>
      <c r="S116" s="116">
        <v>3574667</v>
      </c>
      <c r="T116" s="128"/>
    </row>
    <row r="117" spans="2:20" ht="15" hidden="1" customHeight="1" outlineLevel="1" x14ac:dyDescent="0.25">
      <c r="B117" s="58" t="s">
        <v>97</v>
      </c>
      <c r="C117" s="116">
        <v>456352</v>
      </c>
      <c r="D117" s="128"/>
      <c r="E117" s="116">
        <v>700387</v>
      </c>
      <c r="F117" s="128"/>
      <c r="G117" s="116">
        <v>1156739</v>
      </c>
      <c r="H117" s="128"/>
      <c r="I117" s="118">
        <v>1505639</v>
      </c>
      <c r="J117" s="128"/>
      <c r="K117" s="118">
        <v>1505125</v>
      </c>
      <c r="L117" s="128"/>
      <c r="M117" s="118">
        <v>3010764</v>
      </c>
      <c r="N117" s="128"/>
      <c r="O117" s="116">
        <v>1945285</v>
      </c>
      <c r="P117" s="128"/>
      <c r="Q117" s="116">
        <v>1817118</v>
      </c>
      <c r="R117" s="128"/>
      <c r="S117" s="116">
        <v>3762403</v>
      </c>
      <c r="T117" s="128"/>
    </row>
    <row r="118" spans="2:20" collapsed="1" x14ac:dyDescent="0.25">
      <c r="B118" s="126">
        <v>2006</v>
      </c>
      <c r="C118" s="118">
        <v>5521371</v>
      </c>
      <c r="D118" s="118"/>
      <c r="E118" s="118">
        <v>7783148</v>
      </c>
      <c r="F118" s="118"/>
      <c r="G118" s="118">
        <v>13304519</v>
      </c>
      <c r="H118" s="118"/>
      <c r="I118" s="118">
        <v>17656729</v>
      </c>
      <c r="J118" s="118"/>
      <c r="K118" s="118">
        <v>17192725</v>
      </c>
      <c r="L118" s="118"/>
      <c r="M118" s="118">
        <v>34849454</v>
      </c>
      <c r="N118" s="118"/>
      <c r="O118" s="118">
        <v>23394285</v>
      </c>
      <c r="P118" s="118"/>
      <c r="Q118" s="118">
        <v>20494280</v>
      </c>
      <c r="R118" s="118"/>
      <c r="S118" s="118">
        <v>43888565</v>
      </c>
      <c r="T118" s="118"/>
    </row>
    <row r="119" spans="2:20" ht="15" customHeight="1" x14ac:dyDescent="0.25">
      <c r="B119" s="378" t="s">
        <v>130</v>
      </c>
      <c r="C119" s="378"/>
      <c r="D119" s="378"/>
      <c r="E119" s="378"/>
      <c r="F119" s="378"/>
      <c r="G119" s="378"/>
      <c r="H119" s="378"/>
      <c r="I119" s="378"/>
      <c r="J119" s="378"/>
      <c r="K119" s="378"/>
      <c r="L119" s="378"/>
      <c r="M119" s="378"/>
      <c r="N119" s="378"/>
      <c r="O119" s="378"/>
      <c r="P119" s="378"/>
      <c r="Q119" s="378"/>
      <c r="R119" s="378"/>
      <c r="S119" s="378"/>
      <c r="T119" s="378"/>
    </row>
    <row r="122" spans="2:20" x14ac:dyDescent="0.25"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</row>
    <row r="123" spans="2:20" x14ac:dyDescent="0.25">
      <c r="C123" s="262"/>
      <c r="D123" s="262"/>
      <c r="E123" s="262"/>
      <c r="F123" s="262"/>
      <c r="G123" s="262"/>
      <c r="H123" s="262"/>
      <c r="I123" s="262"/>
      <c r="J123" s="262"/>
      <c r="K123" s="262"/>
    </row>
  </sheetData>
  <mergeCells count="6">
    <mergeCell ref="B119:T119"/>
    <mergeCell ref="B5:T5"/>
    <mergeCell ref="B6:B7"/>
    <mergeCell ref="C6:H6"/>
    <mergeCell ref="I6:N6"/>
    <mergeCell ref="O6:T6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3" width="9.7109375" style="112" customWidth="1"/>
    <col min="4" max="4" width="11.7109375" style="112" customWidth="1"/>
    <col min="5" max="6" width="9.7109375" style="112" customWidth="1"/>
    <col min="7" max="7" width="11.7109375" style="112" customWidth="1"/>
    <col min="8" max="9" width="9.7109375" style="112" customWidth="1"/>
    <col min="10" max="10" width="11.7109375" style="112" customWidth="1"/>
    <col min="11" max="11" width="9.7109375" style="112" customWidth="1"/>
    <col min="12" max="16384" width="11.42578125" style="112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03" t="s">
        <v>268</v>
      </c>
      <c r="C5" s="403"/>
      <c r="D5" s="403"/>
      <c r="E5" s="403"/>
      <c r="F5" s="403"/>
      <c r="G5" s="403"/>
      <c r="H5" s="403"/>
      <c r="I5" s="403"/>
      <c r="J5" s="403"/>
      <c r="K5" s="403"/>
    </row>
    <row r="6" spans="2:11" ht="15" customHeight="1" x14ac:dyDescent="0.25">
      <c r="B6" s="263"/>
      <c r="C6" s="375" t="s">
        <v>71</v>
      </c>
      <c r="D6" s="375"/>
      <c r="E6" s="375"/>
      <c r="F6" s="379" t="s">
        <v>137</v>
      </c>
      <c r="G6" s="379"/>
      <c r="H6" s="379"/>
      <c r="I6" s="375" t="s">
        <v>138</v>
      </c>
      <c r="J6" s="375"/>
      <c r="K6" s="375"/>
    </row>
    <row r="7" spans="2:11" ht="15" customHeight="1" x14ac:dyDescent="0.25">
      <c r="B7" s="263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118</v>
      </c>
    </row>
    <row r="8" spans="2:11" x14ac:dyDescent="0.25">
      <c r="B8" s="58" t="s">
        <v>92</v>
      </c>
      <c r="C8" s="60">
        <f>IFERROR('Tablas PERNOCTA zona'!C8/'Tablas PERNOCTA zona'!C21-1,"-")</f>
        <v>8.4607900809991365E-2</v>
      </c>
      <c r="D8" s="60">
        <f>IFERROR('Tablas PERNOCTA zona'!E8/'Tablas PERNOCTA zona'!E21-1,"-")</f>
        <v>6.5962528579793789E-2</v>
      </c>
      <c r="E8" s="60">
        <f>IFERROR('Tablas PERNOCTA zona'!G8/'Tablas PERNOCTA zona'!G21-1,"-")</f>
        <v>7.5617394238395752E-2</v>
      </c>
      <c r="F8" s="62">
        <f>IFERROR('Tablas PERNOCTA zona'!I8/'Tablas PERNOCTA zona'!I21-1,"-")</f>
        <v>7.1932815374269987E-2</v>
      </c>
      <c r="G8" s="62">
        <f>IFERROR('Tablas PERNOCTA zona'!K8/'Tablas PERNOCTA zona'!K21-1,"-")</f>
        <v>4.9309960782062845E-2</v>
      </c>
      <c r="H8" s="62">
        <f>IFERROR('Tablas PERNOCTA zona'!M8/'Tablas PERNOCTA zona'!M21-1,"-")</f>
        <v>6.3194453622936964E-2</v>
      </c>
      <c r="I8" s="60">
        <f>IFERROR('Tablas PERNOCTA zona'!O8/'Tablas PERNOCTA zona'!O21-1,"-")</f>
        <v>6.4692584822593657E-2</v>
      </c>
      <c r="J8" s="60">
        <f>IFERROR('Tablas PERNOCTA zona'!Q8/'Tablas PERNOCTA zona'!Q21-1,"-")</f>
        <v>5.2680477760208788E-2</v>
      </c>
      <c r="K8" s="60">
        <f>IFERROR('Tablas PERNOCTA zona'!S8/'Tablas PERNOCTA zona'!S21-1,"-")</f>
        <v>6.0336029358559085E-2</v>
      </c>
    </row>
    <row r="9" spans="2:11" x14ac:dyDescent="0.25">
      <c r="B9" s="58" t="s">
        <v>93</v>
      </c>
      <c r="C9" s="60">
        <f>IFERROR('Tablas PERNOCTA zona'!C9/'Tablas PERNOCTA zona'!C22-1,"-")</f>
        <v>7.0791776048762634E-2</v>
      </c>
      <c r="D9" s="60">
        <f>IFERROR('Tablas PERNOCTA zona'!E9/'Tablas PERNOCTA zona'!E22-1,"-")</f>
        <v>-4.1983284146275279E-3</v>
      </c>
      <c r="E9" s="60">
        <f>IFERROR('Tablas PERNOCTA zona'!G9/'Tablas PERNOCTA zona'!G22-1,"-")</f>
        <v>3.4873726661909465E-2</v>
      </c>
      <c r="F9" s="62">
        <f>IFERROR('Tablas PERNOCTA zona'!I9/'Tablas PERNOCTA zona'!I22-1,"-")</f>
        <v>6.4160827291470879E-2</v>
      </c>
      <c r="G9" s="62">
        <f>IFERROR('Tablas PERNOCTA zona'!K9/'Tablas PERNOCTA zona'!K22-1,"-")</f>
        <v>-8.6313022871047362E-3</v>
      </c>
      <c r="H9" s="62">
        <f>IFERROR('Tablas PERNOCTA zona'!M9/'Tablas PERNOCTA zona'!M22-1,"-")</f>
        <v>3.6318277983083735E-2</v>
      </c>
      <c r="I9" s="60">
        <f>IFERROR('Tablas PERNOCTA zona'!O9/'Tablas PERNOCTA zona'!O22-1,"-")</f>
        <v>5.273617732446656E-2</v>
      </c>
      <c r="J9" s="60">
        <f>IFERROR('Tablas PERNOCTA zona'!Q9/'Tablas PERNOCTA zona'!Q22-1,"-")</f>
        <v>-5.1506135720758017E-4</v>
      </c>
      <c r="K9" s="60">
        <f>IFERROR('Tablas PERNOCTA zona'!S9/'Tablas PERNOCTA zona'!S22-1,"-")</f>
        <v>3.3728262161194733E-2</v>
      </c>
    </row>
    <row r="10" spans="2:11" x14ac:dyDescent="0.25">
      <c r="B10" s="58" t="s">
        <v>94</v>
      </c>
      <c r="C10" s="60">
        <f>IFERROR('Tablas PERNOCTA zona'!C10/'Tablas PERNOCTA zona'!C23-1,"-")</f>
        <v>9.9183495345403383E-2</v>
      </c>
      <c r="D10" s="60">
        <f>IFERROR('Tablas PERNOCTA zona'!E10/'Tablas PERNOCTA zona'!E23-1,"-")</f>
        <v>0.10671079817311879</v>
      </c>
      <c r="E10" s="60">
        <f>IFERROR('Tablas PERNOCTA zona'!G10/'Tablas PERNOCTA zona'!G23-1,"-")</f>
        <v>0.10294355628132568</v>
      </c>
      <c r="F10" s="62">
        <f>IFERROR('Tablas PERNOCTA zona'!I10/'Tablas PERNOCTA zona'!I23-1,"-")</f>
        <v>0.10728869307481448</v>
      </c>
      <c r="G10" s="62">
        <f>IFERROR('Tablas PERNOCTA zona'!K10/'Tablas PERNOCTA zona'!K23-1,"-")</f>
        <v>8.3327522415399091E-2</v>
      </c>
      <c r="H10" s="62">
        <f>IFERROR('Tablas PERNOCTA zona'!M10/'Tablas PERNOCTA zona'!M23-1,"-")</f>
        <v>9.772059394970567E-2</v>
      </c>
      <c r="I10" s="60">
        <f>IFERROR('Tablas PERNOCTA zona'!O10/'Tablas PERNOCTA zona'!O23-1,"-")</f>
        <v>0.11045806788675505</v>
      </c>
      <c r="J10" s="60">
        <f>IFERROR('Tablas PERNOCTA zona'!Q10/'Tablas PERNOCTA zona'!Q23-1,"-")</f>
        <v>9.1495628594137068E-2</v>
      </c>
      <c r="K10" s="60">
        <f>IFERROR('Tablas PERNOCTA zona'!S10/'Tablas PERNOCTA zona'!S23-1,"-")</f>
        <v>0.10335564640488482</v>
      </c>
    </row>
    <row r="11" spans="2:11" x14ac:dyDescent="0.25">
      <c r="B11" s="58" t="s">
        <v>95</v>
      </c>
      <c r="C11" s="60">
        <f>IFERROR('Tablas PERNOCTA zona'!C11/'Tablas PERNOCTA zona'!C24-1,"-")</f>
        <v>2.2195071073099593E-2</v>
      </c>
      <c r="D11" s="60">
        <f>IFERROR('Tablas PERNOCTA zona'!E11/'Tablas PERNOCTA zona'!E24-1,"-")</f>
        <v>-1.7831569101652178E-2</v>
      </c>
      <c r="E11" s="60">
        <f>IFERROR('Tablas PERNOCTA zona'!G11/'Tablas PERNOCTA zona'!G24-1,"-")</f>
        <v>1.3040348147852487E-3</v>
      </c>
      <c r="F11" s="62">
        <f>IFERROR('Tablas PERNOCTA zona'!I11/'Tablas PERNOCTA zona'!I24-1,"-")</f>
        <v>3.1395964515418484E-2</v>
      </c>
      <c r="G11" s="62">
        <f>IFERROR('Tablas PERNOCTA zona'!K11/'Tablas PERNOCTA zona'!K24-1,"-")</f>
        <v>-2.8988153179946963E-2</v>
      </c>
      <c r="H11" s="62">
        <f>IFERROR('Tablas PERNOCTA zona'!M11/'Tablas PERNOCTA zona'!M24-1,"-")</f>
        <v>5.9312111492719755E-3</v>
      </c>
      <c r="I11" s="60">
        <f>IFERROR('Tablas PERNOCTA zona'!O11/'Tablas PERNOCTA zona'!O24-1,"-")</f>
        <v>2.4611268715786894E-2</v>
      </c>
      <c r="J11" s="60">
        <f>IFERROR('Tablas PERNOCTA zona'!Q11/'Tablas PERNOCTA zona'!Q24-1,"-")</f>
        <v>-1.3442599328389981E-2</v>
      </c>
      <c r="K11" s="60">
        <f>IFERROR('Tablas PERNOCTA zona'!S11/'Tablas PERNOCTA zona'!S24-1,"-")</f>
        <v>9.7385990142668799E-3</v>
      </c>
    </row>
    <row r="12" spans="2:11" x14ac:dyDescent="0.25">
      <c r="B12" s="58" t="s">
        <v>96</v>
      </c>
      <c r="C12" s="60">
        <f>IFERROR('Tablas PERNOCTA zona'!C12/'Tablas PERNOCTA zona'!C25-1,"-")</f>
        <v>4.560706765011302E-2</v>
      </c>
      <c r="D12" s="60">
        <f>IFERROR('Tablas PERNOCTA zona'!E12/'Tablas PERNOCTA zona'!E25-1,"-")</f>
        <v>1.3946633874021508E-2</v>
      </c>
      <c r="E12" s="60">
        <f>IFERROR('Tablas PERNOCTA zona'!G12/'Tablas PERNOCTA zona'!G25-1,"-")</f>
        <v>2.8746773719076746E-2</v>
      </c>
      <c r="F12" s="62">
        <f>IFERROR('Tablas PERNOCTA zona'!I12/'Tablas PERNOCTA zona'!I25-1,"-")</f>
        <v>0.11636779318887447</v>
      </c>
      <c r="G12" s="62">
        <f>IFERROR('Tablas PERNOCTA zona'!K12/'Tablas PERNOCTA zona'!K25-1,"-")</f>
        <v>-3.1166523012045588E-2</v>
      </c>
      <c r="H12" s="62">
        <f>IFERROR('Tablas PERNOCTA zona'!M12/'Tablas PERNOCTA zona'!M25-1,"-")</f>
        <v>5.1298072184021715E-2</v>
      </c>
      <c r="I12" s="60">
        <f>IFERROR('Tablas PERNOCTA zona'!O12/'Tablas PERNOCTA zona'!O25-1,"-")</f>
        <v>9.7953410175612987E-2</v>
      </c>
      <c r="J12" s="60">
        <f>IFERROR('Tablas PERNOCTA zona'!Q12/'Tablas PERNOCTA zona'!Q25-1,"-")</f>
        <v>-1.8505632998975785E-2</v>
      </c>
      <c r="K12" s="60">
        <f>IFERROR('Tablas PERNOCTA zona'!S12/'Tablas PERNOCTA zona'!S25-1,"-")</f>
        <v>5.077652533062138E-2</v>
      </c>
    </row>
    <row r="13" spans="2:11" x14ac:dyDescent="0.25">
      <c r="B13" s="58" t="s">
        <v>97</v>
      </c>
      <c r="C13" s="60">
        <f>IFERROR('Tablas PERNOCTA zona'!C13/'Tablas PERNOCTA zona'!C26-1,"-")</f>
        <v>9.6764499250681091E-3</v>
      </c>
      <c r="D13" s="60">
        <f>IFERROR('Tablas PERNOCTA zona'!E13/'Tablas PERNOCTA zona'!E26-1,"-")</f>
        <v>2.1010980241476629E-2</v>
      </c>
      <c r="E13" s="60">
        <f>IFERROR('Tablas PERNOCTA zona'!G13/'Tablas PERNOCTA zona'!G26-1,"-")</f>
        <v>1.5554808280952237E-2</v>
      </c>
      <c r="F13" s="62">
        <f>IFERROR('Tablas PERNOCTA zona'!I13/'Tablas PERNOCTA zona'!I26-1,"-")</f>
        <v>4.4622629032605277E-2</v>
      </c>
      <c r="G13" s="62">
        <f>IFERROR('Tablas PERNOCTA zona'!K13/'Tablas PERNOCTA zona'!K26-1,"-")</f>
        <v>1.1893740520001472E-3</v>
      </c>
      <c r="H13" s="62">
        <f>IFERROR('Tablas PERNOCTA zona'!M13/'Tablas PERNOCTA zona'!M26-1,"-")</f>
        <v>2.598737192279299E-2</v>
      </c>
      <c r="I13" s="60">
        <f>IFERROR('Tablas PERNOCTA zona'!O13/'Tablas PERNOCTA zona'!O26-1,"-")</f>
        <v>5.8627846696827302E-2</v>
      </c>
      <c r="J13" s="60">
        <f>IFERROR('Tablas PERNOCTA zona'!Q13/'Tablas PERNOCTA zona'!Q26-1,"-")</f>
        <v>2.7435817348253622E-3</v>
      </c>
      <c r="K13" s="60">
        <f>IFERROR('Tablas PERNOCTA zona'!S13/'Tablas PERNOCTA zona'!S26-1,"-")</f>
        <v>3.6286733309891073E-2</v>
      </c>
    </row>
    <row r="14" spans="2:11" ht="30" customHeight="1" x14ac:dyDescent="0.25">
      <c r="B14" s="64" t="str">
        <f>actualizaciones!$A$2</f>
        <v xml:space="preserve">I semestre 2014 </v>
      </c>
      <c r="C14" s="261">
        <v>5.3467871035037362E-2</v>
      </c>
      <c r="D14" s="261">
        <v>2.8607863197124273E-2</v>
      </c>
      <c r="E14" s="261">
        <v>4.0855140030999992E-2</v>
      </c>
      <c r="F14" s="261">
        <v>7.1152179894182321E-2</v>
      </c>
      <c r="G14" s="261">
        <v>7.8591556083129621E-3</v>
      </c>
      <c r="H14" s="261">
        <v>4.5108044504096556E-2</v>
      </c>
      <c r="I14" s="261">
        <v>6.7058538041701476E-2</v>
      </c>
      <c r="J14" s="261">
        <v>1.5954681691448203E-2</v>
      </c>
      <c r="K14" s="261">
        <v>4.7472158071677484E-2</v>
      </c>
    </row>
    <row r="15" spans="2:11" outlineLevel="1" x14ac:dyDescent="0.25">
      <c r="B15" s="58" t="s">
        <v>86</v>
      </c>
      <c r="C15" s="60">
        <f>IFERROR('Tablas PERNOCTA zona'!C15/'Tablas PERNOCTA zona'!C28-1,"-")</f>
        <v>6.7149194063635287E-2</v>
      </c>
      <c r="D15" s="60">
        <f>IFERROR('Tablas PERNOCTA zona'!E15/'Tablas PERNOCTA zona'!E28-1,"-")</f>
        <v>6.2637036226418141E-2</v>
      </c>
      <c r="E15" s="60">
        <f>IFERROR('Tablas PERNOCTA zona'!G15/'Tablas PERNOCTA zona'!G28-1,"-")</f>
        <v>6.4718613351523402E-2</v>
      </c>
      <c r="F15" s="62">
        <f>IFERROR('Tablas PERNOCTA zona'!I15/'Tablas PERNOCTA zona'!I28-1,"-")</f>
        <v>5.2599643013945929E-2</v>
      </c>
      <c r="G15" s="62">
        <f>IFERROR('Tablas PERNOCTA zona'!K15/'Tablas PERNOCTA zona'!K28-1,"-")</f>
        <v>8.4308022100564095E-2</v>
      </c>
      <c r="H15" s="62">
        <f>IFERROR('Tablas PERNOCTA zona'!M15/'Tablas PERNOCTA zona'!M28-1,"-")</f>
        <v>6.6092087507510167E-2</v>
      </c>
      <c r="I15" s="60">
        <f>IFERROR('Tablas PERNOCTA zona'!O15/'Tablas PERNOCTA zona'!O28-1,"-")</f>
        <v>7.8095048302302184E-2</v>
      </c>
      <c r="J15" s="60">
        <f>IFERROR('Tablas PERNOCTA zona'!Q15/'Tablas PERNOCTA zona'!Q28-1,"-")</f>
        <v>7.9003359727809919E-2</v>
      </c>
      <c r="K15" s="60">
        <f>IFERROR('Tablas PERNOCTA zona'!S15/'Tablas PERNOCTA zona'!S28-1,"-")</f>
        <v>7.845865510288097E-2</v>
      </c>
    </row>
    <row r="16" spans="2:11" outlineLevel="1" x14ac:dyDescent="0.25">
      <c r="B16" s="58" t="s">
        <v>87</v>
      </c>
      <c r="C16" s="60">
        <f>IFERROR('Tablas PERNOCTA zona'!C16/'Tablas PERNOCTA zona'!C29-1,"-")</f>
        <v>1.0932200053459296E-2</v>
      </c>
      <c r="D16" s="60">
        <f>IFERROR('Tablas PERNOCTA zona'!E16/'Tablas PERNOCTA zona'!E29-1,"-")</f>
        <v>7.6986306301261465E-2</v>
      </c>
      <c r="E16" s="60">
        <f>IFERROR('Tablas PERNOCTA zona'!G16/'Tablas PERNOCTA zona'!G29-1,"-")</f>
        <v>4.4544087146430655E-2</v>
      </c>
      <c r="F16" s="62">
        <f>IFERROR('Tablas PERNOCTA zona'!I16/'Tablas PERNOCTA zona'!I29-1,"-")</f>
        <v>4.7816025399517015E-2</v>
      </c>
      <c r="G16" s="62">
        <f>IFERROR('Tablas PERNOCTA zona'!K16/'Tablas PERNOCTA zona'!K29-1,"-")</f>
        <v>6.4358543799079015E-2</v>
      </c>
      <c r="H16" s="62">
        <f>IFERROR('Tablas PERNOCTA zona'!M16/'Tablas PERNOCTA zona'!M29-1,"-")</f>
        <v>5.4745397231692028E-2</v>
      </c>
      <c r="I16" s="60">
        <f>IFERROR('Tablas PERNOCTA zona'!O16/'Tablas PERNOCTA zona'!O29-1,"-")</f>
        <v>9.1089362579634514E-2</v>
      </c>
      <c r="J16" s="60">
        <f>IFERROR('Tablas PERNOCTA zona'!Q16/'Tablas PERNOCTA zona'!Q29-1,"-")</f>
        <v>8.8882097984221309E-2</v>
      </c>
      <c r="K16" s="60">
        <f>IFERROR('Tablas PERNOCTA zona'!S16/'Tablas PERNOCTA zona'!S29-1,"-")</f>
        <v>9.0219065775246632E-2</v>
      </c>
    </row>
    <row r="17" spans="2:11" outlineLevel="1" x14ac:dyDescent="0.25">
      <c r="B17" s="58" t="s">
        <v>88</v>
      </c>
      <c r="C17" s="60">
        <f>IFERROR('Tablas PERNOCTA zona'!C17/'Tablas PERNOCTA zona'!C30-1,"-")</f>
        <v>9.2773496266995714E-3</v>
      </c>
      <c r="D17" s="60">
        <f>IFERROR('Tablas PERNOCTA zona'!E17/'Tablas PERNOCTA zona'!E30-1,"-")</f>
        <v>5.8758221541741484E-3</v>
      </c>
      <c r="E17" s="60">
        <f>IFERROR('Tablas PERNOCTA zona'!G17/'Tablas PERNOCTA zona'!G30-1,"-")</f>
        <v>7.5757879541262785E-3</v>
      </c>
      <c r="F17" s="62">
        <f>IFERROR('Tablas PERNOCTA zona'!I17/'Tablas PERNOCTA zona'!I30-1,"-")</f>
        <v>3.6927548889496009E-2</v>
      </c>
      <c r="G17" s="62">
        <f>IFERROR('Tablas PERNOCTA zona'!K17/'Tablas PERNOCTA zona'!K30-1,"-")</f>
        <v>6.9127280616831932E-3</v>
      </c>
      <c r="H17" s="62">
        <f>IFERROR('Tablas PERNOCTA zona'!M17/'Tablas PERNOCTA zona'!M30-1,"-")</f>
        <v>2.4896056315588222E-2</v>
      </c>
      <c r="I17" s="60">
        <f>IFERROR('Tablas PERNOCTA zona'!O17/'Tablas PERNOCTA zona'!O30-1,"-")</f>
        <v>4.1536178832715986E-2</v>
      </c>
      <c r="J17" s="60">
        <f>IFERROR('Tablas PERNOCTA zona'!Q17/'Tablas PERNOCTA zona'!Q30-1,"-")</f>
        <v>1.8444850475287433E-2</v>
      </c>
      <c r="K17" s="60">
        <f>IFERROR('Tablas PERNOCTA zona'!S17/'Tablas PERNOCTA zona'!S30-1,"-")</f>
        <v>3.2789613952356245E-2</v>
      </c>
    </row>
    <row r="18" spans="2:11" outlineLevel="1" x14ac:dyDescent="0.25">
      <c r="B18" s="58" t="s">
        <v>89</v>
      </c>
      <c r="C18" s="60">
        <f>IFERROR('Tablas PERNOCTA zona'!C18/'Tablas PERNOCTA zona'!C31-1,"-")</f>
        <v>1.7088709156422022E-2</v>
      </c>
      <c r="D18" s="60">
        <f>IFERROR('Tablas PERNOCTA zona'!E18/'Tablas PERNOCTA zona'!E31-1,"-")</f>
        <v>7.0087567702394438E-2</v>
      </c>
      <c r="E18" s="60">
        <f>IFERROR('Tablas PERNOCTA zona'!G18/'Tablas PERNOCTA zona'!G31-1,"-")</f>
        <v>4.2708744898387607E-2</v>
      </c>
      <c r="F18" s="62">
        <f>IFERROR('Tablas PERNOCTA zona'!I18/'Tablas PERNOCTA zona'!I31-1,"-")</f>
        <v>1.5804107931797429E-2</v>
      </c>
      <c r="G18" s="62">
        <f>IFERROR('Tablas PERNOCTA zona'!K18/'Tablas PERNOCTA zona'!K31-1,"-")</f>
        <v>3.564735528574503E-2</v>
      </c>
      <c r="H18" s="62">
        <f>IFERROR('Tablas PERNOCTA zona'!M18/'Tablas PERNOCTA zona'!M31-1,"-")</f>
        <v>2.3710199028480039E-2</v>
      </c>
      <c r="I18" s="60">
        <f>IFERROR('Tablas PERNOCTA zona'!O18/'Tablas PERNOCTA zona'!O31-1,"-")</f>
        <v>1.7828264750782807E-2</v>
      </c>
      <c r="J18" s="60">
        <f>IFERROR('Tablas PERNOCTA zona'!Q18/'Tablas PERNOCTA zona'!Q31-1,"-")</f>
        <v>3.8800236785725417E-2</v>
      </c>
      <c r="K18" s="60">
        <f>IFERROR('Tablas PERNOCTA zona'!S18/'Tablas PERNOCTA zona'!S31-1,"-")</f>
        <v>2.5595902754915301E-2</v>
      </c>
    </row>
    <row r="19" spans="2:11" outlineLevel="1" x14ac:dyDescent="0.25">
      <c r="B19" s="58" t="s">
        <v>90</v>
      </c>
      <c r="C19" s="60">
        <f>IFERROR('Tablas PERNOCTA zona'!C19/'Tablas PERNOCTA zona'!C32-1,"-")</f>
        <v>5.5539391350145628E-3</v>
      </c>
      <c r="D19" s="60">
        <f>IFERROR('Tablas PERNOCTA zona'!E19/'Tablas PERNOCTA zona'!E32-1,"-")</f>
        <v>7.2051958595493737E-3</v>
      </c>
      <c r="E19" s="60">
        <f>IFERROR('Tablas PERNOCTA zona'!G19/'Tablas PERNOCTA zona'!G32-1,"-")</f>
        <v>6.4146531978932497E-3</v>
      </c>
      <c r="F19" s="62">
        <f>IFERROR('Tablas PERNOCTA zona'!I19/'Tablas PERNOCTA zona'!I32-1,"-")</f>
        <v>2.7174947192134757E-2</v>
      </c>
      <c r="G19" s="62">
        <f>IFERROR('Tablas PERNOCTA zona'!K19/'Tablas PERNOCTA zona'!K32-1,"-")</f>
        <v>-1.8502215458295224E-2</v>
      </c>
      <c r="H19" s="62">
        <f>IFERROR('Tablas PERNOCTA zona'!M19/'Tablas PERNOCTA zona'!M32-1,"-")</f>
        <v>7.7856731785037603E-3</v>
      </c>
      <c r="I19" s="60">
        <f>IFERROR('Tablas PERNOCTA zona'!O19/'Tablas PERNOCTA zona'!O32-1,"-")</f>
        <v>4.0725419063834201E-2</v>
      </c>
      <c r="J19" s="60">
        <f>IFERROR('Tablas PERNOCTA zona'!Q19/'Tablas PERNOCTA zona'!Q32-1,"-")</f>
        <v>-5.7707686583327034E-3</v>
      </c>
      <c r="K19" s="60">
        <f>IFERROR('Tablas PERNOCTA zona'!S19/'Tablas PERNOCTA zona'!S32-1,"-")</f>
        <v>2.21057875353603E-2</v>
      </c>
    </row>
    <row r="20" spans="2:11" outlineLevel="1" x14ac:dyDescent="0.25">
      <c r="B20" s="58" t="s">
        <v>91</v>
      </c>
      <c r="C20" s="60">
        <f>IFERROR('Tablas PERNOCTA zona'!C20/'Tablas PERNOCTA zona'!C33-1,"-")</f>
        <v>-1.0938128987954432E-2</v>
      </c>
      <c r="D20" s="60">
        <f>IFERROR('Tablas PERNOCTA zona'!E20/'Tablas PERNOCTA zona'!E33-1,"-")</f>
        <v>-7.433543800074327E-3</v>
      </c>
      <c r="E20" s="60">
        <f>IFERROR('Tablas PERNOCTA zona'!G20/'Tablas PERNOCTA zona'!G33-1,"-")</f>
        <v>-9.1600286071426007E-3</v>
      </c>
      <c r="F20" s="62">
        <f>IFERROR('Tablas PERNOCTA zona'!I20/'Tablas PERNOCTA zona'!I33-1,"-")</f>
        <v>-2.8013936476937173E-2</v>
      </c>
      <c r="G20" s="62">
        <f>IFERROR('Tablas PERNOCTA zona'!K20/'Tablas PERNOCTA zona'!K33-1,"-")</f>
        <v>-1.4508590917582387E-2</v>
      </c>
      <c r="H20" s="62">
        <f>IFERROR('Tablas PERNOCTA zona'!M20/'Tablas PERNOCTA zona'!M33-1,"-")</f>
        <v>-2.2457588499277037E-2</v>
      </c>
      <c r="I20" s="60">
        <f>IFERROR('Tablas PERNOCTA zona'!O20/'Tablas PERNOCTA zona'!O33-1,"-")</f>
        <v>-7.7386124436309434E-3</v>
      </c>
      <c r="J20" s="60">
        <f>IFERROR('Tablas PERNOCTA zona'!Q20/'Tablas PERNOCTA zona'!Q33-1,"-")</f>
        <v>-3.2773990561085764E-4</v>
      </c>
      <c r="K20" s="60">
        <f>IFERROR('Tablas PERNOCTA zona'!S20/'Tablas PERNOCTA zona'!S33-1,"-")</f>
        <v>-4.8455953611696856E-3</v>
      </c>
    </row>
    <row r="21" spans="2:11" outlineLevel="1" x14ac:dyDescent="0.25">
      <c r="B21" s="58" t="s">
        <v>92</v>
      </c>
      <c r="C21" s="60">
        <f>IFERROR('Tablas PERNOCTA zona'!C21/'Tablas PERNOCTA zona'!C34-1,"-")</f>
        <v>-1.0021189193063607E-2</v>
      </c>
      <c r="D21" s="60">
        <f>IFERROR('Tablas PERNOCTA zona'!E21/'Tablas PERNOCTA zona'!E34-1,"-")</f>
        <v>-4.7214801301966425E-2</v>
      </c>
      <c r="E21" s="60">
        <f>IFERROR('Tablas PERNOCTA zona'!G21/'Tablas PERNOCTA zona'!G34-1,"-")</f>
        <v>-2.8311187410065441E-2</v>
      </c>
      <c r="F21" s="62">
        <f>IFERROR('Tablas PERNOCTA zona'!I21/'Tablas PERNOCTA zona'!I34-1,"-")</f>
        <v>-5.5865535862192894E-3</v>
      </c>
      <c r="G21" s="62">
        <f>IFERROR('Tablas PERNOCTA zona'!K21/'Tablas PERNOCTA zona'!K34-1,"-")</f>
        <v>2.9347556547461018E-3</v>
      </c>
      <c r="H21" s="62">
        <f>IFERROR('Tablas PERNOCTA zona'!M21/'Tablas PERNOCTA zona'!M34-1,"-")</f>
        <v>-2.3123108433170669E-3</v>
      </c>
      <c r="I21" s="60">
        <f>IFERROR('Tablas PERNOCTA zona'!O21/'Tablas PERNOCTA zona'!O34-1,"-")</f>
        <v>-1.0798098193686267E-2</v>
      </c>
      <c r="J21" s="60">
        <f>IFERROR('Tablas PERNOCTA zona'!Q21/'Tablas PERNOCTA zona'!Q34-1,"-")</f>
        <v>2.7304066022226792E-4</v>
      </c>
      <c r="K21" s="60">
        <f>IFERROR('Tablas PERNOCTA zona'!S21/'Tablas PERNOCTA zona'!S34-1,"-")</f>
        <v>-6.8112511142026655E-3</v>
      </c>
    </row>
    <row r="22" spans="2:11" outlineLevel="1" x14ac:dyDescent="0.25">
      <c r="B22" s="58" t="s">
        <v>93</v>
      </c>
      <c r="C22" s="60">
        <f>IFERROR('Tablas PERNOCTA zona'!C22/'Tablas PERNOCTA zona'!C35-1,"-")</f>
        <v>2.1120138054058213E-2</v>
      </c>
      <c r="D22" s="60">
        <f>IFERROR('Tablas PERNOCTA zona'!E22/'Tablas PERNOCTA zona'!E35-1,"-")</f>
        <v>6.5395957350821377E-2</v>
      </c>
      <c r="E22" s="60">
        <f>IFERROR('Tablas PERNOCTA zona'!G22/'Tablas PERNOCTA zona'!G35-1,"-")</f>
        <v>4.1858433533131567E-2</v>
      </c>
      <c r="F22" s="62">
        <f>IFERROR('Tablas PERNOCTA zona'!I22/'Tablas PERNOCTA zona'!I35-1,"-")</f>
        <v>4.563688075122152E-2</v>
      </c>
      <c r="G22" s="62">
        <f>IFERROR('Tablas PERNOCTA zona'!K22/'Tablas PERNOCTA zona'!K35-1,"-")</f>
        <v>8.2995650419151579E-2</v>
      </c>
      <c r="H22" s="62">
        <f>IFERROR('Tablas PERNOCTA zona'!M22/'Tablas PERNOCTA zona'!M35-1,"-")</f>
        <v>5.9617928633187489E-2</v>
      </c>
      <c r="I22" s="60">
        <f>IFERROR('Tablas PERNOCTA zona'!O22/'Tablas PERNOCTA zona'!O35-1,"-")</f>
        <v>2.7586330441221163E-2</v>
      </c>
      <c r="J22" s="60">
        <f>IFERROR('Tablas PERNOCTA zona'!Q22/'Tablas PERNOCTA zona'!Q35-1,"-")</f>
        <v>7.5351348430471088E-2</v>
      </c>
      <c r="K22" s="60">
        <f>IFERROR('Tablas PERNOCTA zona'!S22/'Tablas PERNOCTA zona'!S35-1,"-")</f>
        <v>4.4141114850707819E-2</v>
      </c>
    </row>
    <row r="23" spans="2:11" outlineLevel="1" x14ac:dyDescent="0.25">
      <c r="B23" s="58" t="s">
        <v>94</v>
      </c>
      <c r="C23" s="60">
        <f>IFERROR('Tablas PERNOCTA zona'!C23/'Tablas PERNOCTA zona'!C36-1,"-")</f>
        <v>-7.727257429408052E-3</v>
      </c>
      <c r="D23" s="60">
        <f>IFERROR('Tablas PERNOCTA zona'!E23/'Tablas PERNOCTA zona'!E36-1,"-")</f>
        <v>-6.6407786703214455E-2</v>
      </c>
      <c r="E23" s="60">
        <f>IFERROR('Tablas PERNOCTA zona'!G23/'Tablas PERNOCTA zona'!G36-1,"-")</f>
        <v>-3.7933546071261759E-2</v>
      </c>
      <c r="F23" s="62">
        <f>IFERROR('Tablas PERNOCTA zona'!I23/'Tablas PERNOCTA zona'!I36-1,"-")</f>
        <v>-2.8397304124882505E-2</v>
      </c>
      <c r="G23" s="62">
        <f>IFERROR('Tablas PERNOCTA zona'!K23/'Tablas PERNOCTA zona'!K36-1,"-")</f>
        <v>-3.6625544936452537E-2</v>
      </c>
      <c r="H23" s="62">
        <f>IFERROR('Tablas PERNOCTA zona'!M23/'Tablas PERNOCTA zona'!M36-1,"-")</f>
        <v>-3.1699779071779566E-2</v>
      </c>
      <c r="I23" s="60">
        <f>IFERROR('Tablas PERNOCTA zona'!O23/'Tablas PERNOCTA zona'!O36-1,"-")</f>
        <v>-3.6403310215923801E-2</v>
      </c>
      <c r="J23" s="60">
        <f>IFERROR('Tablas PERNOCTA zona'!Q23/'Tablas PERNOCTA zona'!Q36-1,"-")</f>
        <v>-4.592359716556027E-2</v>
      </c>
      <c r="K23" s="60">
        <f>IFERROR('Tablas PERNOCTA zona'!S23/'Tablas PERNOCTA zona'!S36-1,"-")</f>
        <v>-3.9991325456758431E-2</v>
      </c>
    </row>
    <row r="24" spans="2:11" outlineLevel="1" x14ac:dyDescent="0.25">
      <c r="B24" s="58" t="s">
        <v>95</v>
      </c>
      <c r="C24" s="60">
        <f>IFERROR('Tablas PERNOCTA zona'!C24/'Tablas PERNOCTA zona'!C37-1,"-")</f>
        <v>7.4461227138441499E-2</v>
      </c>
      <c r="D24" s="60">
        <f>IFERROR('Tablas PERNOCTA zona'!E24/'Tablas PERNOCTA zona'!E37-1,"-")</f>
        <v>-2.6351691341663042E-2</v>
      </c>
      <c r="E24" s="60">
        <f>IFERROR('Tablas PERNOCTA zona'!G24/'Tablas PERNOCTA zona'!G37-1,"-")</f>
        <v>1.9373090283828942E-2</v>
      </c>
      <c r="F24" s="62">
        <f>IFERROR('Tablas PERNOCTA zona'!I24/'Tablas PERNOCTA zona'!I37-1,"-")</f>
        <v>6.7123967504884252E-2</v>
      </c>
      <c r="G24" s="62">
        <f>IFERROR('Tablas PERNOCTA zona'!K24/'Tablas PERNOCTA zona'!K37-1,"-")</f>
        <v>-1.0328944191228318E-2</v>
      </c>
      <c r="H24" s="62">
        <f>IFERROR('Tablas PERNOCTA zona'!M24/'Tablas PERNOCTA zona'!M37-1,"-")</f>
        <v>3.3030074454929448E-2</v>
      </c>
      <c r="I24" s="60">
        <f>IFERROR('Tablas PERNOCTA zona'!O24/'Tablas PERNOCTA zona'!O37-1,"-")</f>
        <v>5.8260510846717795E-2</v>
      </c>
      <c r="J24" s="60">
        <f>IFERROR('Tablas PERNOCTA zona'!Q24/'Tablas PERNOCTA zona'!Q37-1,"-")</f>
        <v>-1.9978700838499841E-2</v>
      </c>
      <c r="K24" s="60">
        <f>IFERROR('Tablas PERNOCTA zona'!S24/'Tablas PERNOCTA zona'!S37-1,"-")</f>
        <v>2.6240017255211745E-2</v>
      </c>
    </row>
    <row r="25" spans="2:11" outlineLevel="1" x14ac:dyDescent="0.25">
      <c r="B25" s="58" t="s">
        <v>96</v>
      </c>
      <c r="C25" s="60">
        <f>IFERROR('Tablas PERNOCTA zona'!C25/'Tablas PERNOCTA zona'!C38-1,"-")</f>
        <v>-7.0701038384047066E-2</v>
      </c>
      <c r="D25" s="60">
        <f>IFERROR('Tablas PERNOCTA zona'!E25/'Tablas PERNOCTA zona'!E38-1,"-")</f>
        <v>-0.11782634450077145</v>
      </c>
      <c r="E25" s="60">
        <f>IFERROR('Tablas PERNOCTA zona'!G25/'Tablas PERNOCTA zona'!G38-1,"-")</f>
        <v>-9.6406273921933794E-2</v>
      </c>
      <c r="F25" s="62">
        <f>IFERROR('Tablas PERNOCTA zona'!I25/'Tablas PERNOCTA zona'!I38-1,"-")</f>
        <v>-0.11205488545151232</v>
      </c>
      <c r="G25" s="62">
        <f>IFERROR('Tablas PERNOCTA zona'!K25/'Tablas PERNOCTA zona'!K38-1,"-")</f>
        <v>-9.2359851132869153E-2</v>
      </c>
      <c r="H25" s="62">
        <f>IFERROR('Tablas PERNOCTA zona'!M25/'Tablas PERNOCTA zona'!M38-1,"-")</f>
        <v>-0.10347480342378679</v>
      </c>
      <c r="I25" s="60">
        <f>IFERROR('Tablas PERNOCTA zona'!O25/'Tablas PERNOCTA zona'!O38-1,"-")</f>
        <v>-0.10118802102722568</v>
      </c>
      <c r="J25" s="60">
        <f>IFERROR('Tablas PERNOCTA zona'!Q25/'Tablas PERNOCTA zona'!Q38-1,"-")</f>
        <v>-9.8542453225793913E-2</v>
      </c>
      <c r="K25" s="60">
        <f>IFERROR('Tablas PERNOCTA zona'!S25/'Tablas PERNOCTA zona'!S38-1,"-")</f>
        <v>-0.10011819013763579</v>
      </c>
    </row>
    <row r="26" spans="2:11" outlineLevel="1" x14ac:dyDescent="0.25">
      <c r="B26" s="58" t="s">
        <v>97</v>
      </c>
      <c r="C26" s="60">
        <f>IFERROR('Tablas PERNOCTA zona'!C26/'Tablas PERNOCTA zona'!C39-1,"-")</f>
        <v>-2.4414064396123702E-2</v>
      </c>
      <c r="D26" s="60">
        <f>IFERROR('Tablas PERNOCTA zona'!E26/'Tablas PERNOCTA zona'!E39-1,"-")</f>
        <v>-5.1269738341015447E-2</v>
      </c>
      <c r="E26" s="60">
        <f>IFERROR('Tablas PERNOCTA zona'!G26/'Tablas PERNOCTA zona'!G39-1,"-")</f>
        <v>-3.8529099934507482E-2</v>
      </c>
      <c r="F26" s="62">
        <f>IFERROR('Tablas PERNOCTA zona'!I26/'Tablas PERNOCTA zona'!I39-1,"-")</f>
        <v>-4.3718852501447025E-2</v>
      </c>
      <c r="G26" s="62">
        <f>IFERROR('Tablas PERNOCTA zona'!K26/'Tablas PERNOCTA zona'!K39-1,"-")</f>
        <v>-2.3642279255742138E-2</v>
      </c>
      <c r="H26" s="62">
        <f>IFERROR('Tablas PERNOCTA zona'!M26/'Tablas PERNOCTA zona'!M39-1,"-")</f>
        <v>-3.5206927059384774E-2</v>
      </c>
      <c r="I26" s="60">
        <f>IFERROR('Tablas PERNOCTA zona'!O26/'Tablas PERNOCTA zona'!O39-1,"-")</f>
        <v>-3.7407700664739307E-2</v>
      </c>
      <c r="J26" s="60">
        <f>IFERROR('Tablas PERNOCTA zona'!Q26/'Tablas PERNOCTA zona'!Q39-1,"-")</f>
        <v>-2.8773366156077729E-2</v>
      </c>
      <c r="K26" s="60">
        <f>IFERROR('Tablas PERNOCTA zona'!S26/'Tablas PERNOCTA zona'!S39-1,"-")</f>
        <v>-3.3974397191538608E-2</v>
      </c>
    </row>
    <row r="27" spans="2:11" ht="15" customHeight="1" x14ac:dyDescent="0.25">
      <c r="B27" s="264">
        <v>2013</v>
      </c>
      <c r="C27" s="71">
        <f>IFERROR('Tablas PERNOCTA zona'!C27/'Tablas PERNOCTA zona'!C40-1,"-")</f>
        <v>5.8005308636963626E-3</v>
      </c>
      <c r="D27" s="71">
        <f>IFERROR('Tablas PERNOCTA zona'!E27/'Tablas PERNOCTA zona'!E40-1,"-")</f>
        <v>-5.8300836974198855E-3</v>
      </c>
      <c r="E27" s="71">
        <f>IFERROR('Tablas PERNOCTA zona'!G27/'Tablas PERNOCTA zona'!G40-1,"-")</f>
        <v>-1.7995821766347841E-4</v>
      </c>
      <c r="F27" s="71">
        <f>IFERROR('Tablas PERNOCTA zona'!I27/'Tablas PERNOCTA zona'!I40-1,"-")</f>
        <v>5.1034401108631666E-3</v>
      </c>
      <c r="G27" s="71">
        <f>IFERROR('Tablas PERNOCTA zona'!K27/'Tablas PERNOCTA zona'!K40-1,"-")</f>
        <v>3.2299231873820222E-3</v>
      </c>
      <c r="H27" s="71">
        <f>IFERROR('Tablas PERNOCTA zona'!M27/'Tablas PERNOCTA zona'!M40-1,"-")</f>
        <v>4.3296231785481254E-3</v>
      </c>
      <c r="I27" s="71">
        <f>IFERROR('Tablas PERNOCTA zona'!O27/'Tablas PERNOCTA zona'!O40-1,"-")</f>
        <v>1.247735858269361E-2</v>
      </c>
      <c r="J27" s="71">
        <f>IFERROR('Tablas PERNOCTA zona'!Q27/'Tablas PERNOCTA zona'!Q40-1,"-")</f>
        <v>5.0082433337164112E-3</v>
      </c>
      <c r="K27" s="71">
        <f>IFERROR('Tablas PERNOCTA zona'!S27/'Tablas PERNOCTA zona'!S40-1,"-")</f>
        <v>9.5838721326253484E-3</v>
      </c>
    </row>
    <row r="28" spans="2:11" hidden="1" outlineLevel="1" x14ac:dyDescent="0.25">
      <c r="B28" s="58" t="s">
        <v>86</v>
      </c>
      <c r="C28" s="60">
        <f>IFERROR('Tablas PERNOCTA zona'!C28/'Tablas PERNOCTA zona'!C41-1,"-")</f>
        <v>-4.927314892149226E-2</v>
      </c>
      <c r="D28" s="60">
        <f>IFERROR('Tablas PERNOCTA zona'!E28/'Tablas PERNOCTA zona'!E41-1,"-")</f>
        <v>-0.11059549011224312</v>
      </c>
      <c r="E28" s="60">
        <f>IFERROR('Tablas PERNOCTA zona'!G28/'Tablas PERNOCTA zona'!G41-1,"-")</f>
        <v>-8.3318939438531969E-2</v>
      </c>
      <c r="F28" s="62">
        <f>IFERROR('Tablas PERNOCTA zona'!I28/'Tablas PERNOCTA zona'!I41-1,"-")</f>
        <v>2.9690305098367897E-2</v>
      </c>
      <c r="G28" s="62">
        <f>IFERROR('Tablas PERNOCTA zona'!K28/'Tablas PERNOCTA zona'!K41-1,"-")</f>
        <v>-0.11378091985803074</v>
      </c>
      <c r="H28" s="62">
        <f>IFERROR('Tablas PERNOCTA zona'!M28/'Tablas PERNOCTA zona'!M41-1,"-")</f>
        <v>-3.6671003512623312E-2</v>
      </c>
      <c r="I28" s="60">
        <f>IFERROR('Tablas PERNOCTA zona'!O28/'Tablas PERNOCTA zona'!O41-1,"-")</f>
        <v>2.5734703644519463E-2</v>
      </c>
      <c r="J28" s="60">
        <f>IFERROR('Tablas PERNOCTA zona'!Q28/'Tablas PERNOCTA zona'!Q41-1,"-")</f>
        <v>-0.1130968349753263</v>
      </c>
      <c r="K28" s="60">
        <f>IFERROR('Tablas PERNOCTA zona'!S28/'Tablas PERNOCTA zona'!S41-1,"-")</f>
        <v>-3.4750446312769911E-2</v>
      </c>
    </row>
    <row r="29" spans="2:11" hidden="1" outlineLevel="1" x14ac:dyDescent="0.25">
      <c r="B29" s="58" t="s">
        <v>87</v>
      </c>
      <c r="C29" s="60">
        <f>IFERROR('Tablas PERNOCTA zona'!C29/'Tablas PERNOCTA zona'!C42-1,"-")</f>
        <v>-6.0113578381157495E-2</v>
      </c>
      <c r="D29" s="60">
        <f>IFERROR('Tablas PERNOCTA zona'!E29/'Tablas PERNOCTA zona'!E42-1,"-")</f>
        <v>-0.14685974512142475</v>
      </c>
      <c r="E29" s="60">
        <f>IFERROR('Tablas PERNOCTA zona'!G29/'Tablas PERNOCTA zona'!G42-1,"-")</f>
        <v>-0.10635062538594953</v>
      </c>
      <c r="F29" s="62">
        <f>IFERROR('Tablas PERNOCTA zona'!I29/'Tablas PERNOCTA zona'!I42-1,"-")</f>
        <v>-3.4049780958290365E-2</v>
      </c>
      <c r="G29" s="62">
        <f>IFERROR('Tablas PERNOCTA zona'!K29/'Tablas PERNOCTA zona'!K42-1,"-")</f>
        <v>-0.1241341835825267</v>
      </c>
      <c r="H29" s="62">
        <f>IFERROR('Tablas PERNOCTA zona'!M29/'Tablas PERNOCTA zona'!M42-1,"-")</f>
        <v>-7.3946778406579483E-2</v>
      </c>
      <c r="I29" s="60">
        <f>IFERROR('Tablas PERNOCTA zona'!O29/'Tablas PERNOCTA zona'!O42-1,"-")</f>
        <v>-4.8845191807622812E-2</v>
      </c>
      <c r="J29" s="60">
        <f>IFERROR('Tablas PERNOCTA zona'!Q29/'Tablas PERNOCTA zona'!Q42-1,"-")</f>
        <v>-0.13171244023758399</v>
      </c>
      <c r="K29" s="60">
        <f>IFERROR('Tablas PERNOCTA zona'!S29/'Tablas PERNOCTA zona'!S42-1,"-")</f>
        <v>-8.3338995532597049E-2</v>
      </c>
    </row>
    <row r="30" spans="2:11" hidden="1" outlineLevel="1" x14ac:dyDescent="0.25">
      <c r="B30" s="58" t="s">
        <v>88</v>
      </c>
      <c r="C30" s="60">
        <f>IFERROR('Tablas PERNOCTA zona'!C30/'Tablas PERNOCTA zona'!C43-1,"-")</f>
        <v>-7.0726203351278993E-3</v>
      </c>
      <c r="D30" s="60">
        <f>IFERROR('Tablas PERNOCTA zona'!E30/'Tablas PERNOCTA zona'!E43-1,"-")</f>
        <v>-0.13153186393951632</v>
      </c>
      <c r="E30" s="60">
        <f>IFERROR('Tablas PERNOCTA zona'!G30/'Tablas PERNOCTA zona'!G43-1,"-")</f>
        <v>-7.3492191019323916E-2</v>
      </c>
      <c r="F30" s="62">
        <f>IFERROR('Tablas PERNOCTA zona'!I30/'Tablas PERNOCTA zona'!I43-1,"-")</f>
        <v>-6.8513023289339392E-3</v>
      </c>
      <c r="G30" s="62">
        <f>IFERROR('Tablas PERNOCTA zona'!K30/'Tablas PERNOCTA zona'!K43-1,"-")</f>
        <v>-0.1314253589823785</v>
      </c>
      <c r="H30" s="62">
        <f>IFERROR('Tablas PERNOCTA zona'!M30/'Tablas PERNOCTA zona'!M43-1,"-")</f>
        <v>-6.0844814048111928E-2</v>
      </c>
      <c r="I30" s="60">
        <f>IFERROR('Tablas PERNOCTA zona'!O30/'Tablas PERNOCTA zona'!O43-1,"-")</f>
        <v>1.506520861131988E-2</v>
      </c>
      <c r="J30" s="60">
        <f>IFERROR('Tablas PERNOCTA zona'!Q30/'Tablas PERNOCTA zona'!Q43-1,"-")</f>
        <v>-0.12940963273195871</v>
      </c>
      <c r="K30" s="60">
        <f>IFERROR('Tablas PERNOCTA zona'!S30/'Tablas PERNOCTA zona'!S43-1,"-")</f>
        <v>-4.4967134023501942E-2</v>
      </c>
    </row>
    <row r="31" spans="2:11" hidden="1" outlineLevel="1" x14ac:dyDescent="0.25">
      <c r="B31" s="58" t="s">
        <v>89</v>
      </c>
      <c r="C31" s="60">
        <f>IFERROR('Tablas PERNOCTA zona'!C31/'Tablas PERNOCTA zona'!C44-1,"-")</f>
        <v>-2.1716571423911479E-2</v>
      </c>
      <c r="D31" s="60">
        <f>IFERROR('Tablas PERNOCTA zona'!E31/'Tablas PERNOCTA zona'!E44-1,"-")</f>
        <v>-0.14702653004623667</v>
      </c>
      <c r="E31" s="60">
        <f>IFERROR('Tablas PERNOCTA zona'!G31/'Tablas PERNOCTA zona'!G44-1,"-")</f>
        <v>-8.6584726670554168E-2</v>
      </c>
      <c r="F31" s="62">
        <f>IFERROR('Tablas PERNOCTA zona'!I31/'Tablas PERNOCTA zona'!I44-1,"-")</f>
        <v>-5.3233281780374231E-2</v>
      </c>
      <c r="G31" s="62">
        <f>IFERROR('Tablas PERNOCTA zona'!K31/'Tablas PERNOCTA zona'!K44-1,"-")</f>
        <v>-0.12351221013749225</v>
      </c>
      <c r="H31" s="62">
        <f>IFERROR('Tablas PERNOCTA zona'!M31/'Tablas PERNOCTA zona'!M44-1,"-")</f>
        <v>-8.2543157192668692E-2</v>
      </c>
      <c r="I31" s="60">
        <f>IFERROR('Tablas PERNOCTA zona'!O31/'Tablas PERNOCTA zona'!O44-1,"-")</f>
        <v>-5.2626041998082851E-2</v>
      </c>
      <c r="J31" s="60">
        <f>IFERROR('Tablas PERNOCTA zona'!Q31/'Tablas PERNOCTA zona'!Q44-1,"-")</f>
        <v>-0.1141019469296668</v>
      </c>
      <c r="K31" s="60">
        <f>IFERROR('Tablas PERNOCTA zona'!S31/'Tablas PERNOCTA zona'!S44-1,"-")</f>
        <v>-7.6365512696968674E-2</v>
      </c>
    </row>
    <row r="32" spans="2:11" hidden="1" outlineLevel="1" x14ac:dyDescent="0.25">
      <c r="B32" s="58" t="s">
        <v>90</v>
      </c>
      <c r="C32" s="60">
        <f>IFERROR('Tablas PERNOCTA zona'!C32/'Tablas PERNOCTA zona'!C45-1,"-")</f>
        <v>-9.9707022882115082E-3</v>
      </c>
      <c r="D32" s="60">
        <f>IFERROR('Tablas PERNOCTA zona'!E32/'Tablas PERNOCTA zona'!E45-1,"-")</f>
        <v>-0.12125085461193186</v>
      </c>
      <c r="E32" s="60">
        <f>IFERROR('Tablas PERNOCTA zona'!G32/'Tablas PERNOCTA zona'!G45-1,"-")</f>
        <v>-7.1274114139784017E-2</v>
      </c>
      <c r="F32" s="62">
        <f>IFERROR('Tablas PERNOCTA zona'!I32/'Tablas PERNOCTA zona'!I45-1,"-")</f>
        <v>-2.5435998122455339E-2</v>
      </c>
      <c r="G32" s="62">
        <f>IFERROR('Tablas PERNOCTA zona'!K32/'Tablas PERNOCTA zona'!K45-1,"-")</f>
        <v>-0.10009872021945787</v>
      </c>
      <c r="H32" s="62">
        <f>IFERROR('Tablas PERNOCTA zona'!M32/'Tablas PERNOCTA zona'!M45-1,"-")</f>
        <v>-5.8591049312845755E-2</v>
      </c>
      <c r="I32" s="60">
        <f>IFERROR('Tablas PERNOCTA zona'!O32/'Tablas PERNOCTA zona'!O45-1,"-")</f>
        <v>-4.2002921015319328E-2</v>
      </c>
      <c r="J32" s="60">
        <f>IFERROR('Tablas PERNOCTA zona'!Q32/'Tablas PERNOCTA zona'!Q45-1,"-")</f>
        <v>-0.10390186399927837</v>
      </c>
      <c r="K32" s="60">
        <f>IFERROR('Tablas PERNOCTA zona'!S32/'Tablas PERNOCTA zona'!S45-1,"-")</f>
        <v>-6.7789595673515057E-2</v>
      </c>
    </row>
    <row r="33" spans="2:11" hidden="1" outlineLevel="1" x14ac:dyDescent="0.25">
      <c r="B33" s="58" t="s">
        <v>91</v>
      </c>
      <c r="C33" s="60">
        <f>IFERROR('Tablas PERNOCTA zona'!C33/'Tablas PERNOCTA zona'!C46-1,"-")</f>
        <v>6.1795275468720323E-2</v>
      </c>
      <c r="D33" s="60">
        <f>IFERROR('Tablas PERNOCTA zona'!E33/'Tablas PERNOCTA zona'!E46-1,"-")</f>
        <v>-0.10182380236025224</v>
      </c>
      <c r="E33" s="60">
        <f>IFERROR('Tablas PERNOCTA zona'!G33/'Tablas PERNOCTA zona'!G46-1,"-")</f>
        <v>-2.8038777032065587E-2</v>
      </c>
      <c r="F33" s="62">
        <f>IFERROR('Tablas PERNOCTA zona'!I33/'Tablas PERNOCTA zona'!I46-1,"-")</f>
        <v>4.8509163325796134E-3</v>
      </c>
      <c r="G33" s="62">
        <f>IFERROR('Tablas PERNOCTA zona'!K33/'Tablas PERNOCTA zona'!K46-1,"-")</f>
        <v>-0.10190121972042199</v>
      </c>
      <c r="H33" s="62">
        <f>IFERROR('Tablas PERNOCTA zona'!M33/'Tablas PERNOCTA zona'!M46-1,"-")</f>
        <v>-4.1998315623488103E-2</v>
      </c>
      <c r="I33" s="60">
        <f>IFERROR('Tablas PERNOCTA zona'!O33/'Tablas PERNOCTA zona'!O46-1,"-")</f>
        <v>-1.215644182877007E-4</v>
      </c>
      <c r="J33" s="60">
        <f>IFERROR('Tablas PERNOCTA zona'!Q33/'Tablas PERNOCTA zona'!Q46-1,"-")</f>
        <v>-0.10425194044597352</v>
      </c>
      <c r="K33" s="60">
        <f>IFERROR('Tablas PERNOCTA zona'!S33/'Tablas PERNOCTA zona'!S46-1,"-")</f>
        <v>-4.3527173151655774E-2</v>
      </c>
    </row>
    <row r="34" spans="2:11" hidden="1" outlineLevel="1" x14ac:dyDescent="0.25">
      <c r="B34" s="58" t="s">
        <v>92</v>
      </c>
      <c r="C34" s="60">
        <f>IFERROR('Tablas PERNOCTA zona'!C34/'Tablas PERNOCTA zona'!C47-1,"-")</f>
        <v>-1.6523664239847524E-2</v>
      </c>
      <c r="D34" s="60">
        <f>IFERROR('Tablas PERNOCTA zona'!E34/'Tablas PERNOCTA zona'!E47-1,"-")</f>
        <v>-0.11817495151577018</v>
      </c>
      <c r="E34" s="60">
        <f>IFERROR('Tablas PERNOCTA zona'!G34/'Tablas PERNOCTA zona'!G47-1,"-")</f>
        <v>-6.9282319970756623E-2</v>
      </c>
      <c r="F34" s="62">
        <f>IFERROR('Tablas PERNOCTA zona'!I34/'Tablas PERNOCTA zona'!I47-1,"-")</f>
        <v>2.8587040475332781E-2</v>
      </c>
      <c r="G34" s="62">
        <f>IFERROR('Tablas PERNOCTA zona'!K34/'Tablas PERNOCTA zona'!K47-1,"-")</f>
        <v>-0.1254755943840653</v>
      </c>
      <c r="H34" s="62">
        <f>IFERROR('Tablas PERNOCTA zona'!M34/'Tablas PERNOCTA zona'!M47-1,"-")</f>
        <v>-3.6624650806939774E-2</v>
      </c>
      <c r="I34" s="60">
        <f>IFERROR('Tablas PERNOCTA zona'!O34/'Tablas PERNOCTA zona'!O47-1,"-")</f>
        <v>2.3752619921471041E-2</v>
      </c>
      <c r="J34" s="60">
        <f>IFERROR('Tablas PERNOCTA zona'!Q34/'Tablas PERNOCTA zona'!Q47-1,"-")</f>
        <v>-0.11448102445521968</v>
      </c>
      <c r="K34" s="60">
        <f>IFERROR('Tablas PERNOCTA zona'!S34/'Tablas PERNOCTA zona'!S47-1,"-")</f>
        <v>-3.07347456913446E-2</v>
      </c>
    </row>
    <row r="35" spans="2:11" hidden="1" outlineLevel="1" x14ac:dyDescent="0.25">
      <c r="B35" s="58" t="s">
        <v>93</v>
      </c>
      <c r="C35" s="60">
        <f>IFERROR('Tablas PERNOCTA zona'!C35/'Tablas PERNOCTA zona'!C48-1,"-")</f>
        <v>8.9550778861908764E-3</v>
      </c>
      <c r="D35" s="60">
        <f>IFERROR('Tablas PERNOCTA zona'!E35/'Tablas PERNOCTA zona'!E48-1,"-")</f>
        <v>-0.11167695033294645</v>
      </c>
      <c r="E35" s="60">
        <f>IFERROR('Tablas PERNOCTA zona'!G35/'Tablas PERNOCTA zona'!G48-1,"-")</f>
        <v>-5.1382684210204643E-2</v>
      </c>
      <c r="F35" s="62">
        <f>IFERROR('Tablas PERNOCTA zona'!I35/'Tablas PERNOCTA zona'!I48-1,"-")</f>
        <v>1.8339631715843741E-2</v>
      </c>
      <c r="G35" s="62">
        <f>IFERROR('Tablas PERNOCTA zona'!K35/'Tablas PERNOCTA zona'!K48-1,"-")</f>
        <v>-0.10062808267901036</v>
      </c>
      <c r="H35" s="62">
        <f>IFERROR('Tablas PERNOCTA zona'!M35/'Tablas PERNOCTA zona'!M48-1,"-")</f>
        <v>-2.9694025939848823E-2</v>
      </c>
      <c r="I35" s="60">
        <f>IFERROR('Tablas PERNOCTA zona'!O35/'Tablas PERNOCTA zona'!O48-1,"-")</f>
        <v>2.5110045058638564E-2</v>
      </c>
      <c r="J35" s="60">
        <f>IFERROR('Tablas PERNOCTA zona'!Q35/'Tablas PERNOCTA zona'!Q48-1,"-")</f>
        <v>-0.10051753869895363</v>
      </c>
      <c r="K35" s="60">
        <f>IFERROR('Tablas PERNOCTA zona'!S35/'Tablas PERNOCTA zona'!S48-1,"-")</f>
        <v>-2.2221052278186271E-2</v>
      </c>
    </row>
    <row r="36" spans="2:11" hidden="1" outlineLevel="1" x14ac:dyDescent="0.25">
      <c r="B36" s="58" t="s">
        <v>94</v>
      </c>
      <c r="C36" s="60">
        <f>IFERROR('Tablas PERNOCTA zona'!C36/'Tablas PERNOCTA zona'!C49-1,"-")</f>
        <v>-0.10870269491972839</v>
      </c>
      <c r="D36" s="60">
        <f>IFERROR('Tablas PERNOCTA zona'!E36/'Tablas PERNOCTA zona'!E49-1,"-")</f>
        <v>-0.16346837745356491</v>
      </c>
      <c r="E36" s="60">
        <f>IFERROR('Tablas PERNOCTA zona'!G36/'Tablas PERNOCTA zona'!G49-1,"-")</f>
        <v>-0.13776015019948373</v>
      </c>
      <c r="F36" s="62">
        <f>IFERROR('Tablas PERNOCTA zona'!I36/'Tablas PERNOCTA zona'!I49-1,"-")</f>
        <v>-7.5060559786312209E-2</v>
      </c>
      <c r="G36" s="62">
        <f>IFERROR('Tablas PERNOCTA zona'!K36/'Tablas PERNOCTA zona'!K49-1,"-")</f>
        <v>-0.19080597789929743</v>
      </c>
      <c r="H36" s="62">
        <f>IFERROR('Tablas PERNOCTA zona'!M36/'Tablas PERNOCTA zona'!M49-1,"-")</f>
        <v>-0.12527790801966154</v>
      </c>
      <c r="I36" s="60">
        <f>IFERROR('Tablas PERNOCTA zona'!O36/'Tablas PERNOCTA zona'!O49-1,"-")</f>
        <v>-6.7768501090030409E-2</v>
      </c>
      <c r="J36" s="60">
        <f>IFERROR('Tablas PERNOCTA zona'!Q36/'Tablas PERNOCTA zona'!Q49-1,"-")</f>
        <v>-0.19907412369358768</v>
      </c>
      <c r="K36" s="60">
        <f>IFERROR('Tablas PERNOCTA zona'!S36/'Tablas PERNOCTA zona'!S49-1,"-")</f>
        <v>-0.12201624946827461</v>
      </c>
    </row>
    <row r="37" spans="2:11" hidden="1" outlineLevel="1" x14ac:dyDescent="0.25">
      <c r="B37" s="58" t="s">
        <v>95</v>
      </c>
      <c r="C37" s="60">
        <f>IFERROR('Tablas PERNOCTA zona'!C37/'Tablas PERNOCTA zona'!C50-1,"-")</f>
        <v>-7.8028812091631927E-2</v>
      </c>
      <c r="D37" s="60">
        <f>IFERROR('Tablas PERNOCTA zona'!E37/'Tablas PERNOCTA zona'!E50-1,"-")</f>
        <v>-0.13337141312893086</v>
      </c>
      <c r="E37" s="60">
        <f>IFERROR('Tablas PERNOCTA zona'!G37/'Tablas PERNOCTA zona'!G50-1,"-")</f>
        <v>-0.10911656534849545</v>
      </c>
      <c r="F37" s="62">
        <f>IFERROR('Tablas PERNOCTA zona'!I37/'Tablas PERNOCTA zona'!I50-1,"-")</f>
        <v>-5.8468749865153713E-2</v>
      </c>
      <c r="G37" s="62">
        <f>IFERROR('Tablas PERNOCTA zona'!K37/'Tablas PERNOCTA zona'!K50-1,"-")</f>
        <v>-0.12383274386898713</v>
      </c>
      <c r="H37" s="62">
        <f>IFERROR('Tablas PERNOCTA zona'!M37/'Tablas PERNOCTA zona'!M50-1,"-")</f>
        <v>-8.8404662552335478E-2</v>
      </c>
      <c r="I37" s="60">
        <f>IFERROR('Tablas PERNOCTA zona'!O37/'Tablas PERNOCTA zona'!O50-1,"-")</f>
        <v>-4.7916646660584816E-2</v>
      </c>
      <c r="J37" s="60">
        <f>IFERROR('Tablas PERNOCTA zona'!Q37/'Tablas PERNOCTA zona'!Q50-1,"-")</f>
        <v>-0.12741772079536828</v>
      </c>
      <c r="K37" s="60">
        <f>IFERROR('Tablas PERNOCTA zona'!S37/'Tablas PERNOCTA zona'!S50-1,"-")</f>
        <v>-8.2141826847485611E-2</v>
      </c>
    </row>
    <row r="38" spans="2:11" hidden="1" outlineLevel="1" x14ac:dyDescent="0.25">
      <c r="B38" s="58" t="s">
        <v>96</v>
      </c>
      <c r="C38" s="60">
        <f>IFERROR('Tablas PERNOCTA zona'!C38/'Tablas PERNOCTA zona'!C51-1,"-")</f>
        <v>-3.6409071902192336E-2</v>
      </c>
      <c r="D38" s="60">
        <f>IFERROR('Tablas PERNOCTA zona'!E38/'Tablas PERNOCTA zona'!E51-1,"-")</f>
        <v>-6.4935232222070205E-2</v>
      </c>
      <c r="E38" s="60">
        <f>IFERROR('Tablas PERNOCTA zona'!G38/'Tablas PERNOCTA zona'!G51-1,"-")</f>
        <v>-5.2181344728583823E-2</v>
      </c>
      <c r="F38" s="62">
        <f>IFERROR('Tablas PERNOCTA zona'!I38/'Tablas PERNOCTA zona'!I51-1,"-")</f>
        <v>1.8557563141085476E-2</v>
      </c>
      <c r="G38" s="62">
        <f>IFERROR('Tablas PERNOCTA zona'!K38/'Tablas PERNOCTA zona'!K51-1,"-")</f>
        <v>-8.7102443256770634E-2</v>
      </c>
      <c r="H38" s="62">
        <f>IFERROR('Tablas PERNOCTA zona'!M38/'Tablas PERNOCTA zona'!M51-1,"-")</f>
        <v>-3.0335235850441511E-2</v>
      </c>
      <c r="I38" s="60">
        <f>IFERROR('Tablas PERNOCTA zona'!O38/'Tablas PERNOCTA zona'!O51-1,"-")</f>
        <v>3.1568067256755983E-2</v>
      </c>
      <c r="J38" s="60">
        <f>IFERROR('Tablas PERNOCTA zona'!Q38/'Tablas PERNOCTA zona'!Q51-1,"-")</f>
        <v>-8.5574031658711802E-2</v>
      </c>
      <c r="K38" s="60">
        <f>IFERROR('Tablas PERNOCTA zona'!S38/'Tablas PERNOCTA zona'!S51-1,"-")</f>
        <v>-1.9238972020767076E-2</v>
      </c>
    </row>
    <row r="39" spans="2:11" hidden="1" outlineLevel="1" x14ac:dyDescent="0.25">
      <c r="B39" s="58" t="s">
        <v>97</v>
      </c>
      <c r="C39" s="60">
        <f>IFERROR('Tablas PERNOCTA zona'!C39/'Tablas PERNOCTA zona'!C52-1,"-")</f>
        <v>-1.1342956962414052E-2</v>
      </c>
      <c r="D39" s="60">
        <f>IFERROR('Tablas PERNOCTA zona'!E39/'Tablas PERNOCTA zona'!E52-1,"-")</f>
        <v>-4.1717750197336367E-2</v>
      </c>
      <c r="E39" s="60">
        <f>IFERROR('Tablas PERNOCTA zona'!G39/'Tablas PERNOCTA zona'!G52-1,"-")</f>
        <v>-2.7543735499879096E-2</v>
      </c>
      <c r="F39" s="62">
        <f>IFERROR('Tablas PERNOCTA zona'!I39/'Tablas PERNOCTA zona'!I52-1,"-")</f>
        <v>0.10790639231910237</v>
      </c>
      <c r="G39" s="62">
        <f>IFERROR('Tablas PERNOCTA zona'!K39/'Tablas PERNOCTA zona'!K52-1,"-")</f>
        <v>-9.7667410060668924E-3</v>
      </c>
      <c r="H39" s="62">
        <f>IFERROR('Tablas PERNOCTA zona'!M39/'Tablas PERNOCTA zona'!M52-1,"-")</f>
        <v>5.4764905227989713E-2</v>
      </c>
      <c r="I39" s="60">
        <f>IFERROR('Tablas PERNOCTA zona'!O39/'Tablas PERNOCTA zona'!O52-1,"-")</f>
        <v>0.10823092106505028</v>
      </c>
      <c r="J39" s="60">
        <f>IFERROR('Tablas PERNOCTA zona'!Q39/'Tablas PERNOCTA zona'!Q52-1,"-")</f>
        <v>-1.4997949579577896E-2</v>
      </c>
      <c r="K39" s="60">
        <f>IFERROR('Tablas PERNOCTA zona'!S39/'Tablas PERNOCTA zona'!S52-1,"-")</f>
        <v>5.5713345581820617E-2</v>
      </c>
    </row>
    <row r="40" spans="2:11" ht="15" customHeight="1" collapsed="1" x14ac:dyDescent="0.25">
      <c r="B40" s="265">
        <v>2012</v>
      </c>
      <c r="C40" s="74">
        <f>IFERROR('Tablas PERNOCTA zona'!C40/'Tablas PERNOCTA zona'!C53-1,"-")</f>
        <v>-2.7559498189319465E-2</v>
      </c>
      <c r="D40" s="74">
        <f>IFERROR('Tablas PERNOCTA zona'!E40/'Tablas PERNOCTA zona'!E53-1,"-")</f>
        <v>-0.11546890206345206</v>
      </c>
      <c r="E40" s="74">
        <f>IFERROR('Tablas PERNOCTA zona'!G40/'Tablas PERNOCTA zona'!G53-1,"-")</f>
        <v>-7.4839071712407002E-2</v>
      </c>
      <c r="F40" s="74">
        <f>IFERROR('Tablas PERNOCTA zona'!I40/'Tablas PERNOCTA zona'!I53-1,"-")</f>
        <v>-5.3565207077782562E-3</v>
      </c>
      <c r="G40" s="74">
        <f>IFERROR('Tablas PERNOCTA zona'!K40/'Tablas PERNOCTA zona'!K53-1,"-")</f>
        <v>-0.11055833357389078</v>
      </c>
      <c r="H40" s="74">
        <f>IFERROR('Tablas PERNOCTA zona'!M40/'Tablas PERNOCTA zona'!M53-1,"-")</f>
        <v>-5.1684078202879458E-2</v>
      </c>
      <c r="I40" s="74">
        <f>IFERROR('Tablas PERNOCTA zona'!O40/'Tablas PERNOCTA zona'!O53-1,"-")</f>
        <v>-4.0473760795809444E-3</v>
      </c>
      <c r="J40" s="74">
        <f>IFERROR('Tablas PERNOCTA zona'!Q40/'Tablas PERNOCTA zona'!Q53-1,"-")</f>
        <v>-0.11125947807166958</v>
      </c>
      <c r="K40" s="74">
        <f>IFERROR('Tablas PERNOCTA zona'!S40/'Tablas PERNOCTA zona'!S53-1,"-")</f>
        <v>-4.8512959835658953E-2</v>
      </c>
    </row>
    <row r="41" spans="2:11" hidden="1" outlineLevel="1" x14ac:dyDescent="0.25">
      <c r="B41" s="58" t="s">
        <v>86</v>
      </c>
      <c r="C41" s="60">
        <f>IFERROR('Tablas PERNOCTA zona'!C41/'Tablas PERNOCTA zona'!C54-1,"-")</f>
        <v>6.1960623499652145E-2</v>
      </c>
      <c r="D41" s="60">
        <f>IFERROR('Tablas PERNOCTA zona'!E41/'Tablas PERNOCTA zona'!E54-1,"-")</f>
        <v>6.9110774576570444E-2</v>
      </c>
      <c r="E41" s="60">
        <f>IFERROR('Tablas PERNOCTA zona'!G41/'Tablas PERNOCTA zona'!G54-1,"-")</f>
        <v>6.5918490564485177E-2</v>
      </c>
      <c r="F41" s="62">
        <f>IFERROR('Tablas PERNOCTA zona'!I41/'Tablas PERNOCTA zona'!I54-1,"-")</f>
        <v>0.11074857322360887</v>
      </c>
      <c r="G41" s="62">
        <f>IFERROR('Tablas PERNOCTA zona'!K41/'Tablas PERNOCTA zona'!K54-1,"-")</f>
        <v>5.9378734887865381E-2</v>
      </c>
      <c r="H41" s="62">
        <f>IFERROR('Tablas PERNOCTA zona'!M41/'Tablas PERNOCTA zona'!M54-1,"-")</f>
        <v>8.6382264078169291E-2</v>
      </c>
      <c r="I41" s="60">
        <f>IFERROR('Tablas PERNOCTA zona'!O41/'Tablas PERNOCTA zona'!O54-1,"-")</f>
        <v>0.10997698671183698</v>
      </c>
      <c r="J41" s="60">
        <f>IFERROR('Tablas PERNOCTA zona'!Q41/'Tablas PERNOCTA zona'!Q54-1,"-")</f>
        <v>3.9335208691879231E-2</v>
      </c>
      <c r="K41" s="60">
        <f>IFERROR('Tablas PERNOCTA zona'!S41/'Tablas PERNOCTA zona'!S54-1,"-")</f>
        <v>7.8053742633071854E-2</v>
      </c>
    </row>
    <row r="42" spans="2:11" hidden="1" outlineLevel="1" x14ac:dyDescent="0.25">
      <c r="B42" s="58" t="s">
        <v>87</v>
      </c>
      <c r="C42" s="60">
        <f>IFERROR('Tablas PERNOCTA zona'!C42/'Tablas PERNOCTA zona'!C55-1,"-")</f>
        <v>0.13544555156050286</v>
      </c>
      <c r="D42" s="60">
        <f>IFERROR('Tablas PERNOCTA zona'!E42/'Tablas PERNOCTA zona'!E55-1,"-")</f>
        <v>5.847160342969282E-3</v>
      </c>
      <c r="E42" s="60">
        <f>IFERROR('Tablas PERNOCTA zona'!G42/'Tablas PERNOCTA zona'!G55-1,"-")</f>
        <v>6.2478379595362732E-2</v>
      </c>
      <c r="F42" s="62">
        <f>IFERROR('Tablas PERNOCTA zona'!I42/'Tablas PERNOCTA zona'!I55-1,"-")</f>
        <v>0.14242009545970924</v>
      </c>
      <c r="G42" s="62">
        <f>IFERROR('Tablas PERNOCTA zona'!K42/'Tablas PERNOCTA zona'!K55-1,"-")</f>
        <v>6.0973731050386615E-3</v>
      </c>
      <c r="H42" s="62">
        <f>IFERROR('Tablas PERNOCTA zona'!M42/'Tablas PERNOCTA zona'!M55-1,"-")</f>
        <v>7.7745311383785598E-2</v>
      </c>
      <c r="I42" s="60">
        <f>IFERROR('Tablas PERNOCTA zona'!O42/'Tablas PERNOCTA zona'!O55-1,"-")</f>
        <v>0.14376437530450148</v>
      </c>
      <c r="J42" s="60">
        <f>IFERROR('Tablas PERNOCTA zona'!Q42/'Tablas PERNOCTA zona'!Q55-1,"-")</f>
        <v>-1.0994302939622669E-2</v>
      </c>
      <c r="K42" s="60">
        <f>IFERROR('Tablas PERNOCTA zona'!S42/'Tablas PERNOCTA zona'!S55-1,"-")</f>
        <v>7.3821046229201492E-2</v>
      </c>
    </row>
    <row r="43" spans="2:11" hidden="1" outlineLevel="1" x14ac:dyDescent="0.25">
      <c r="B43" s="58" t="s">
        <v>88</v>
      </c>
      <c r="C43" s="60">
        <f>IFERROR('Tablas PERNOCTA zona'!C43/'Tablas PERNOCTA zona'!C56-1,"-")</f>
        <v>3.8729155836365603E-3</v>
      </c>
      <c r="D43" s="60">
        <f>IFERROR('Tablas PERNOCTA zona'!E43/'Tablas PERNOCTA zona'!E56-1,"-")</f>
        <v>4.1952436737669352E-2</v>
      </c>
      <c r="E43" s="60">
        <f>IFERROR('Tablas PERNOCTA zona'!G43/'Tablas PERNOCTA zona'!G56-1,"-")</f>
        <v>2.38414034580543E-2</v>
      </c>
      <c r="F43" s="62">
        <f>IFERROR('Tablas PERNOCTA zona'!I43/'Tablas PERNOCTA zona'!I56-1,"-")</f>
        <v>0.11645982054701509</v>
      </c>
      <c r="G43" s="62">
        <f>IFERROR('Tablas PERNOCTA zona'!K43/'Tablas PERNOCTA zona'!K56-1,"-")</f>
        <v>9.1343274811858333E-2</v>
      </c>
      <c r="H43" s="62">
        <f>IFERROR('Tablas PERNOCTA zona'!M43/'Tablas PERNOCTA zona'!M56-1,"-")</f>
        <v>0.10543313523941045</v>
      </c>
      <c r="I43" s="60">
        <f>IFERROR('Tablas PERNOCTA zona'!O43/'Tablas PERNOCTA zona'!O56-1,"-")</f>
        <v>0.10282936796329811</v>
      </c>
      <c r="J43" s="60">
        <f>IFERROR('Tablas PERNOCTA zona'!Q43/'Tablas PERNOCTA zona'!Q56-1,"-")</f>
        <v>8.0061389719086051E-2</v>
      </c>
      <c r="K43" s="60">
        <f>IFERROR('Tablas PERNOCTA zona'!S43/'Tablas PERNOCTA zona'!S56-1,"-")</f>
        <v>9.3253241664349895E-2</v>
      </c>
    </row>
    <row r="44" spans="2:11" hidden="1" outlineLevel="1" x14ac:dyDescent="0.25">
      <c r="B44" s="58" t="s">
        <v>89</v>
      </c>
      <c r="C44" s="60">
        <f>IFERROR('Tablas PERNOCTA zona'!C44/'Tablas PERNOCTA zona'!C57-1,"-")</f>
        <v>0.11414196479273131</v>
      </c>
      <c r="D44" s="60">
        <f>IFERROR('Tablas PERNOCTA zona'!E44/'Tablas PERNOCTA zona'!E57-1,"-")</f>
        <v>0.15914450607402442</v>
      </c>
      <c r="E44" s="60">
        <f>IFERROR('Tablas PERNOCTA zona'!G44/'Tablas PERNOCTA zona'!G57-1,"-")</f>
        <v>0.13699285663972494</v>
      </c>
      <c r="F44" s="62">
        <f>IFERROR('Tablas PERNOCTA zona'!I44/'Tablas PERNOCTA zona'!I57-1,"-")</f>
        <v>0.18930130659287148</v>
      </c>
      <c r="G44" s="62">
        <f>IFERROR('Tablas PERNOCTA zona'!K44/'Tablas PERNOCTA zona'!K57-1,"-")</f>
        <v>9.5662168828362093E-2</v>
      </c>
      <c r="H44" s="62">
        <f>IFERROR('Tablas PERNOCTA zona'!M44/'Tablas PERNOCTA zona'!M57-1,"-")</f>
        <v>0.14837038116508339</v>
      </c>
      <c r="I44" s="60">
        <f>IFERROR('Tablas PERNOCTA zona'!O44/'Tablas PERNOCTA zona'!O57-1,"-")</f>
        <v>0.20637188401404183</v>
      </c>
      <c r="J44" s="60">
        <f>IFERROR('Tablas PERNOCTA zona'!Q44/'Tablas PERNOCTA zona'!Q57-1,"-")</f>
        <v>7.3564592780194227E-2</v>
      </c>
      <c r="K44" s="60">
        <f>IFERROR('Tablas PERNOCTA zona'!S44/'Tablas PERNOCTA zona'!S57-1,"-")</f>
        <v>0.15137034038610553</v>
      </c>
    </row>
    <row r="45" spans="2:11" hidden="1" outlineLevel="1" x14ac:dyDescent="0.25">
      <c r="B45" s="58" t="s">
        <v>90</v>
      </c>
      <c r="C45" s="60">
        <f>IFERROR('Tablas PERNOCTA zona'!C45/'Tablas PERNOCTA zona'!C58-1,"-")</f>
        <v>6.7628590670388178E-2</v>
      </c>
      <c r="D45" s="60">
        <f>IFERROR('Tablas PERNOCTA zona'!E45/'Tablas PERNOCTA zona'!E58-1,"-")</f>
        <v>3.3040022969410554E-2</v>
      </c>
      <c r="E45" s="60">
        <f>IFERROR('Tablas PERNOCTA zona'!G45/'Tablas PERNOCTA zona'!G58-1,"-")</f>
        <v>4.8292667435151593E-2</v>
      </c>
      <c r="F45" s="62">
        <f>IFERROR('Tablas PERNOCTA zona'!I45/'Tablas PERNOCTA zona'!I58-1,"-")</f>
        <v>9.7574336599601796E-2</v>
      </c>
      <c r="G45" s="62">
        <f>IFERROR('Tablas PERNOCTA zona'!K45/'Tablas PERNOCTA zona'!K58-1,"-")</f>
        <v>1.7965453424677813E-2</v>
      </c>
      <c r="H45" s="62">
        <f>IFERROR('Tablas PERNOCTA zona'!M45/'Tablas PERNOCTA zona'!M58-1,"-")</f>
        <v>6.0737502478363181E-2</v>
      </c>
      <c r="I45" s="60">
        <f>IFERROR('Tablas PERNOCTA zona'!O45/'Tablas PERNOCTA zona'!O58-1,"-")</f>
        <v>0.11487135958750283</v>
      </c>
      <c r="J45" s="60">
        <f>IFERROR('Tablas PERNOCTA zona'!Q45/'Tablas PERNOCTA zona'!Q58-1,"-")</f>
        <v>1.4604026947298232E-2</v>
      </c>
      <c r="K45" s="60">
        <f>IFERROR('Tablas PERNOCTA zona'!S45/'Tablas PERNOCTA zona'!S58-1,"-")</f>
        <v>7.0787629618920489E-2</v>
      </c>
    </row>
    <row r="46" spans="2:11" hidden="1" outlineLevel="1" x14ac:dyDescent="0.25">
      <c r="B46" s="58" t="s">
        <v>91</v>
      </c>
      <c r="C46" s="60">
        <f>IFERROR('Tablas PERNOCTA zona'!C46/'Tablas PERNOCTA zona'!C59-1,"-")</f>
        <v>8.8343759735284522E-2</v>
      </c>
      <c r="D46" s="60">
        <f>IFERROR('Tablas PERNOCTA zona'!E46/'Tablas PERNOCTA zona'!E59-1,"-")</f>
        <v>4.4476300930972545E-2</v>
      </c>
      <c r="E46" s="60">
        <f>IFERROR('Tablas PERNOCTA zona'!G46/'Tablas PERNOCTA zona'!G59-1,"-")</f>
        <v>6.3812711140224465E-2</v>
      </c>
      <c r="F46" s="62">
        <f>IFERROR('Tablas PERNOCTA zona'!I46/'Tablas PERNOCTA zona'!I59-1,"-")</f>
        <v>0.11384340985709906</v>
      </c>
      <c r="G46" s="62">
        <f>IFERROR('Tablas PERNOCTA zona'!K46/'Tablas PERNOCTA zona'!K59-1,"-")</f>
        <v>6.1434993479451361E-2</v>
      </c>
      <c r="H46" s="62">
        <f>IFERROR('Tablas PERNOCTA zona'!M46/'Tablas PERNOCTA zona'!M59-1,"-")</f>
        <v>9.0219728619419959E-2</v>
      </c>
      <c r="I46" s="60">
        <f>IFERROR('Tablas PERNOCTA zona'!O46/'Tablas PERNOCTA zona'!O59-1,"-")</f>
        <v>0.11904625662906598</v>
      </c>
      <c r="J46" s="60">
        <f>IFERROR('Tablas PERNOCTA zona'!Q46/'Tablas PERNOCTA zona'!Q59-1,"-")</f>
        <v>5.7632240878684238E-2</v>
      </c>
      <c r="K46" s="60">
        <f>IFERROR('Tablas PERNOCTA zona'!S46/'Tablas PERNOCTA zona'!S59-1,"-")</f>
        <v>9.2600105979740999E-2</v>
      </c>
    </row>
    <row r="47" spans="2:11" hidden="1" outlineLevel="1" x14ac:dyDescent="0.25">
      <c r="B47" s="58" t="s">
        <v>92</v>
      </c>
      <c r="C47" s="60">
        <f>IFERROR('Tablas PERNOCTA zona'!C47/'Tablas PERNOCTA zona'!C60-1,"-")</f>
        <v>0.17587862900719076</v>
      </c>
      <c r="D47" s="60">
        <f>IFERROR('Tablas PERNOCTA zona'!E47/'Tablas PERNOCTA zona'!E60-1,"-")</f>
        <v>7.4840589631853138E-2</v>
      </c>
      <c r="E47" s="60">
        <f>IFERROR('Tablas PERNOCTA zona'!G47/'Tablas PERNOCTA zona'!G60-1,"-")</f>
        <v>0.1211775271502189</v>
      </c>
      <c r="F47" s="62">
        <f>IFERROR('Tablas PERNOCTA zona'!I47/'Tablas PERNOCTA zona'!I60-1,"-")</f>
        <v>0.14870136071245788</v>
      </c>
      <c r="G47" s="62">
        <f>IFERROR('Tablas PERNOCTA zona'!K47/'Tablas PERNOCTA zona'!K60-1,"-")</f>
        <v>8.4479581712521901E-2</v>
      </c>
      <c r="H47" s="62">
        <f>IFERROR('Tablas PERNOCTA zona'!M47/'Tablas PERNOCTA zona'!M60-1,"-")</f>
        <v>0.12061184172459694</v>
      </c>
      <c r="I47" s="60">
        <f>IFERROR('Tablas PERNOCTA zona'!O47/'Tablas PERNOCTA zona'!O60-1,"-")</f>
        <v>0.11762336637765136</v>
      </c>
      <c r="J47" s="60">
        <f>IFERROR('Tablas PERNOCTA zona'!Q47/'Tablas PERNOCTA zona'!Q60-1,"-")</f>
        <v>3.6710083765529422E-2</v>
      </c>
      <c r="K47" s="60">
        <f>IFERROR('Tablas PERNOCTA zona'!S47/'Tablas PERNOCTA zona'!S60-1,"-")</f>
        <v>8.4266846831139386E-2</v>
      </c>
    </row>
    <row r="48" spans="2:11" hidden="1" outlineLevel="1" x14ac:dyDescent="0.25">
      <c r="B48" s="58" t="s">
        <v>93</v>
      </c>
      <c r="C48" s="60">
        <f>IFERROR('Tablas PERNOCTA zona'!C48/'Tablas PERNOCTA zona'!C61-1,"-")</f>
        <v>0.11199638879220331</v>
      </c>
      <c r="D48" s="60">
        <f>IFERROR('Tablas PERNOCTA zona'!E48/'Tablas PERNOCTA zona'!E61-1,"-")</f>
        <v>4.8308386723262986E-2</v>
      </c>
      <c r="E48" s="60">
        <f>IFERROR('Tablas PERNOCTA zona'!G48/'Tablas PERNOCTA zona'!G61-1,"-")</f>
        <v>7.9202122116682094E-2</v>
      </c>
      <c r="F48" s="62">
        <f>IFERROR('Tablas PERNOCTA zona'!I48/'Tablas PERNOCTA zona'!I61-1,"-")</f>
        <v>0.11881968709345658</v>
      </c>
      <c r="G48" s="62">
        <f>IFERROR('Tablas PERNOCTA zona'!K48/'Tablas PERNOCTA zona'!K61-1,"-")</f>
        <v>5.6697137890004301E-2</v>
      </c>
      <c r="H48" s="62">
        <f>IFERROR('Tablas PERNOCTA zona'!M48/'Tablas PERNOCTA zona'!M61-1,"-")</f>
        <v>9.2878656697619189E-2</v>
      </c>
      <c r="I48" s="60">
        <f>IFERROR('Tablas PERNOCTA zona'!O48/'Tablas PERNOCTA zona'!O61-1,"-")</f>
        <v>9.5121773003671528E-2</v>
      </c>
      <c r="J48" s="60">
        <f>IFERROR('Tablas PERNOCTA zona'!Q48/'Tablas PERNOCTA zona'!Q61-1,"-")</f>
        <v>2.1417984777385657E-2</v>
      </c>
      <c r="K48" s="60">
        <f>IFERROR('Tablas PERNOCTA zona'!S48/'Tablas PERNOCTA zona'!S61-1,"-")</f>
        <v>6.6137585505909424E-2</v>
      </c>
    </row>
    <row r="49" spans="2:11" hidden="1" outlineLevel="1" x14ac:dyDescent="0.25">
      <c r="B49" s="58" t="s">
        <v>94</v>
      </c>
      <c r="C49" s="60">
        <f>IFERROR('Tablas PERNOCTA zona'!C49/'Tablas PERNOCTA zona'!C62-1,"-")</f>
        <v>0.33053064026458845</v>
      </c>
      <c r="D49" s="60">
        <f>IFERROR('Tablas PERNOCTA zona'!E49/'Tablas PERNOCTA zona'!E62-1,"-")</f>
        <v>0.26668354986407539</v>
      </c>
      <c r="E49" s="60">
        <f>IFERROR('Tablas PERNOCTA zona'!G49/'Tablas PERNOCTA zona'!G62-1,"-")</f>
        <v>0.29587412655468404</v>
      </c>
      <c r="F49" s="62">
        <f>IFERROR('Tablas PERNOCTA zona'!I49/'Tablas PERNOCTA zona'!I62-1,"-")</f>
        <v>0.27581187516410433</v>
      </c>
      <c r="G49" s="62">
        <f>IFERROR('Tablas PERNOCTA zona'!K49/'Tablas PERNOCTA zona'!K62-1,"-")</f>
        <v>0.2518663121266107</v>
      </c>
      <c r="H49" s="62">
        <f>IFERROR('Tablas PERNOCTA zona'!M49/'Tablas PERNOCTA zona'!M62-1,"-")</f>
        <v>0.26531126722736076</v>
      </c>
      <c r="I49" s="60">
        <f>IFERROR('Tablas PERNOCTA zona'!O49/'Tablas PERNOCTA zona'!O62-1,"-")</f>
        <v>0.26079754235493025</v>
      </c>
      <c r="J49" s="60">
        <f>IFERROR('Tablas PERNOCTA zona'!Q49/'Tablas PERNOCTA zona'!Q62-1,"-")</f>
        <v>0.24088887549075588</v>
      </c>
      <c r="K49" s="60">
        <f>IFERROR('Tablas PERNOCTA zona'!S49/'Tablas PERNOCTA zona'!S62-1,"-")</f>
        <v>0.25249552067072734</v>
      </c>
    </row>
    <row r="50" spans="2:11" hidden="1" outlineLevel="1" x14ac:dyDescent="0.25">
      <c r="B50" s="58" t="s">
        <v>95</v>
      </c>
      <c r="C50" s="60">
        <f>IFERROR('Tablas PERNOCTA zona'!C50/'Tablas PERNOCTA zona'!C63-1,"-")</f>
        <v>0.18123763538598525</v>
      </c>
      <c r="D50" s="60">
        <f>IFERROR('Tablas PERNOCTA zona'!E50/'Tablas PERNOCTA zona'!E63-1,"-")</f>
        <v>0.11730938811362779</v>
      </c>
      <c r="E50" s="60">
        <f>IFERROR('Tablas PERNOCTA zona'!G50/'Tablas PERNOCTA zona'!G63-1,"-")</f>
        <v>0.14445458987507953</v>
      </c>
      <c r="F50" s="62">
        <f>IFERROR('Tablas PERNOCTA zona'!I50/'Tablas PERNOCTA zona'!I63-1,"-")</f>
        <v>0.19777297190335519</v>
      </c>
      <c r="G50" s="62">
        <f>IFERROR('Tablas PERNOCTA zona'!K50/'Tablas PERNOCTA zona'!K63-1,"-")</f>
        <v>0.1070937915694441</v>
      </c>
      <c r="H50" s="62">
        <f>IFERROR('Tablas PERNOCTA zona'!M50/'Tablas PERNOCTA zona'!M63-1,"-")</f>
        <v>0.15446595949855357</v>
      </c>
      <c r="I50" s="60">
        <f>IFERROR('Tablas PERNOCTA zona'!O50/'Tablas PERNOCTA zona'!O63-1,"-")</f>
        <v>0.19343134288674357</v>
      </c>
      <c r="J50" s="60">
        <f>IFERROR('Tablas PERNOCTA zona'!Q50/'Tablas PERNOCTA zona'!Q63-1,"-")</f>
        <v>9.8593721324733652E-2</v>
      </c>
      <c r="K50" s="60">
        <f>IFERROR('Tablas PERNOCTA zona'!S50/'Tablas PERNOCTA zona'!S63-1,"-")</f>
        <v>0.1506685054381256</v>
      </c>
    </row>
    <row r="51" spans="2:11" hidden="1" outlineLevel="1" x14ac:dyDescent="0.25">
      <c r="B51" s="58" t="s">
        <v>96</v>
      </c>
      <c r="C51" s="60">
        <f>IFERROR('Tablas PERNOCTA zona'!C51/'Tablas PERNOCTA zona'!C64-1,"-")</f>
        <v>0.27877309486463919</v>
      </c>
      <c r="D51" s="60">
        <f>IFERROR('Tablas PERNOCTA zona'!E51/'Tablas PERNOCTA zona'!E64-1,"-")</f>
        <v>0.13296021919847356</v>
      </c>
      <c r="E51" s="60">
        <f>IFERROR('Tablas PERNOCTA zona'!G51/'Tablas PERNOCTA zona'!G64-1,"-")</f>
        <v>0.19382149351636246</v>
      </c>
      <c r="F51" s="62">
        <f>IFERROR('Tablas PERNOCTA zona'!I51/'Tablas PERNOCTA zona'!I64-1,"-")</f>
        <v>0.25102788403750953</v>
      </c>
      <c r="G51" s="62">
        <f>IFERROR('Tablas PERNOCTA zona'!K51/'Tablas PERNOCTA zona'!K64-1,"-")</f>
        <v>0.16292981257957906</v>
      </c>
      <c r="H51" s="62">
        <f>IFERROR('Tablas PERNOCTA zona'!M51/'Tablas PERNOCTA zona'!M64-1,"-")</f>
        <v>0.20865862957986847</v>
      </c>
      <c r="I51" s="60">
        <f>IFERROR('Tablas PERNOCTA zona'!O51/'Tablas PERNOCTA zona'!O64-1,"-")</f>
        <v>0.20700116296804705</v>
      </c>
      <c r="J51" s="60">
        <f>IFERROR('Tablas PERNOCTA zona'!Q51/'Tablas PERNOCTA zona'!Q64-1,"-")</f>
        <v>0.13163076581990452</v>
      </c>
      <c r="K51" s="60">
        <f>IFERROR('Tablas PERNOCTA zona'!S51/'Tablas PERNOCTA zona'!S64-1,"-")</f>
        <v>0.17311309370786399</v>
      </c>
    </row>
    <row r="52" spans="2:11" hidden="1" outlineLevel="1" x14ac:dyDescent="0.25">
      <c r="B52" s="58" t="s">
        <v>97</v>
      </c>
      <c r="C52" s="60">
        <f>IFERROR('Tablas PERNOCTA zona'!C52/'Tablas PERNOCTA zona'!C65-1,"-")</f>
        <v>0.16097256579973696</v>
      </c>
      <c r="D52" s="60">
        <f>IFERROR('Tablas PERNOCTA zona'!E52/'Tablas PERNOCTA zona'!E65-1,"-")</f>
        <v>3.7506207473362307E-2</v>
      </c>
      <c r="E52" s="60">
        <f>IFERROR('Tablas PERNOCTA zona'!G52/'Tablas PERNOCTA zona'!G65-1,"-")</f>
        <v>9.1681620160079857E-2</v>
      </c>
      <c r="F52" s="62">
        <f>IFERROR('Tablas PERNOCTA zona'!I52/'Tablas PERNOCTA zona'!I65-1,"-")</f>
        <v>0.13397900400187712</v>
      </c>
      <c r="G52" s="62">
        <f>IFERROR('Tablas PERNOCTA zona'!K52/'Tablas PERNOCTA zona'!K65-1,"-")</f>
        <v>3.0176240725084291E-2</v>
      </c>
      <c r="H52" s="62">
        <f>IFERROR('Tablas PERNOCTA zona'!M52/'Tablas PERNOCTA zona'!M65-1,"-")</f>
        <v>8.4623805470144253E-2</v>
      </c>
      <c r="I52" s="60">
        <f>IFERROR('Tablas PERNOCTA zona'!O52/'Tablas PERNOCTA zona'!O65-1,"-")</f>
        <v>9.602237970572669E-2</v>
      </c>
      <c r="J52" s="60">
        <f>IFERROR('Tablas PERNOCTA zona'!Q52/'Tablas PERNOCTA zona'!Q65-1,"-")</f>
        <v>1.1511703124793771E-2</v>
      </c>
      <c r="K52" s="60">
        <f>IFERROR('Tablas PERNOCTA zona'!S52/'Tablas PERNOCTA zona'!S65-1,"-")</f>
        <v>5.8338344739510717E-2</v>
      </c>
    </row>
    <row r="53" spans="2:11" ht="15" customHeight="1" collapsed="1" x14ac:dyDescent="0.25">
      <c r="B53" s="265">
        <v>2011</v>
      </c>
      <c r="C53" s="74">
        <f>IFERROR('Tablas PERNOCTA zona'!C53/'Tablas PERNOCTA zona'!C66-1,"-")</f>
        <v>0.13610610905725529</v>
      </c>
      <c r="D53" s="74">
        <f>IFERROR('Tablas PERNOCTA zona'!E53/'Tablas PERNOCTA zona'!E66-1,"-")</f>
        <v>8.1390367824930143E-2</v>
      </c>
      <c r="E53" s="74">
        <f>IFERROR('Tablas PERNOCTA zona'!G53/'Tablas PERNOCTA zona'!G66-1,"-")</f>
        <v>0.10600887286283589</v>
      </c>
      <c r="F53" s="74">
        <f>IFERROR('Tablas PERNOCTA zona'!I53/'Tablas PERNOCTA zona'!I66-1,"-")</f>
        <v>0.15540971346956933</v>
      </c>
      <c r="G53" s="74">
        <f>IFERROR('Tablas PERNOCTA zona'!K53/'Tablas PERNOCTA zona'!K66-1,"-")</f>
        <v>8.1624739215731212E-2</v>
      </c>
      <c r="H53" s="74">
        <f>IFERROR('Tablas PERNOCTA zona'!M53/'Tablas PERNOCTA zona'!M66-1,"-")</f>
        <v>0.12171287148491383</v>
      </c>
      <c r="I53" s="74">
        <f>IFERROR('Tablas PERNOCTA zona'!O53/'Tablas PERNOCTA zona'!O66-1,"-")</f>
        <v>0.14605770754201064</v>
      </c>
      <c r="J53" s="74">
        <f>IFERROR('Tablas PERNOCTA zona'!Q53/'Tablas PERNOCTA zona'!Q66-1,"-")</f>
        <v>6.3782149714723069E-2</v>
      </c>
      <c r="K53" s="74">
        <f>IFERROR('Tablas PERNOCTA zona'!S53/'Tablas PERNOCTA zona'!S66-1,"-")</f>
        <v>0.11043781800147245</v>
      </c>
    </row>
    <row r="54" spans="2:11" hidden="1" outlineLevel="1" x14ac:dyDescent="0.25">
      <c r="B54" s="265" t="s">
        <v>86</v>
      </c>
      <c r="C54" s="74">
        <f>IFERROR('Tablas PERNOCTA zona'!C54/'Tablas PERNOCTA zona'!C67-1,"-")</f>
        <v>0.12417092051455381</v>
      </c>
      <c r="D54" s="74">
        <f>IFERROR('Tablas PERNOCTA zona'!E54/'Tablas PERNOCTA zona'!E67-1,"-")</f>
        <v>1.5091556574946541E-2</v>
      </c>
      <c r="E54" s="74">
        <f>IFERROR('Tablas PERNOCTA zona'!G54/'Tablas PERNOCTA zona'!G67-1,"-")</f>
        <v>6.1057422090288416E-2</v>
      </c>
      <c r="F54" s="74">
        <f>IFERROR('Tablas PERNOCTA zona'!I54/'Tablas PERNOCTA zona'!I67-1,"-")</f>
        <v>4.6221470917968244E-2</v>
      </c>
      <c r="G54" s="74">
        <f>IFERROR('Tablas PERNOCTA zona'!K54/'Tablas PERNOCTA zona'!K67-1,"-")</f>
        <v>1.7007394594296565E-2</v>
      </c>
      <c r="H54" s="74">
        <f>IFERROR('Tablas PERNOCTA zona'!M54/'Tablas PERNOCTA zona'!M67-1,"-")</f>
        <v>3.2157895740839271E-2</v>
      </c>
      <c r="I54" s="74">
        <f>IFERROR('Tablas PERNOCTA zona'!O54/'Tablas PERNOCTA zona'!O67-1,"-")</f>
        <v>9.6223538223978444E-3</v>
      </c>
      <c r="J54" s="74">
        <f>IFERROR('Tablas PERNOCTA zona'!Q54/'Tablas PERNOCTA zona'!Q67-1,"-")</f>
        <v>2.6599316768372017E-3</v>
      </c>
      <c r="K54" s="74">
        <f>IFERROR('Tablas PERNOCTA zona'!S54/'Tablas PERNOCTA zona'!S67-1,"-")</f>
        <v>6.4640757384912817E-3</v>
      </c>
    </row>
    <row r="55" spans="2:11" hidden="1" outlineLevel="1" x14ac:dyDescent="0.25">
      <c r="B55" s="265" t="s">
        <v>87</v>
      </c>
      <c r="C55" s="74">
        <f>IFERROR('Tablas PERNOCTA zona'!C55/'Tablas PERNOCTA zona'!C68-1,"-")</f>
        <v>0.18290561625525448</v>
      </c>
      <c r="D55" s="74">
        <f>IFERROR('Tablas PERNOCTA zona'!E55/'Tablas PERNOCTA zona'!E68-1,"-")</f>
        <v>0.14635461138020722</v>
      </c>
      <c r="E55" s="74">
        <f>IFERROR('Tablas PERNOCTA zona'!G55/'Tablas PERNOCTA zona'!G68-1,"-")</f>
        <v>0.16204480864867787</v>
      </c>
      <c r="F55" s="74">
        <f>IFERROR('Tablas PERNOCTA zona'!I55/'Tablas PERNOCTA zona'!I68-1,"-")</f>
        <v>9.072446250045707E-2</v>
      </c>
      <c r="G55" s="74">
        <f>IFERROR('Tablas PERNOCTA zona'!K55/'Tablas PERNOCTA zona'!K68-1,"-")</f>
        <v>0.11633299026442767</v>
      </c>
      <c r="H55" s="74">
        <f>IFERROR('Tablas PERNOCTA zona'!M55/'Tablas PERNOCTA zona'!M68-1,"-")</f>
        <v>0.1027256736069091</v>
      </c>
      <c r="I55" s="74">
        <f>IFERROR('Tablas PERNOCTA zona'!O55/'Tablas PERNOCTA zona'!O68-1,"-")</f>
        <v>5.7560154957204679E-2</v>
      </c>
      <c r="J55" s="74">
        <f>IFERROR('Tablas PERNOCTA zona'!Q55/'Tablas PERNOCTA zona'!Q68-1,"-")</f>
        <v>9.56647994905786E-2</v>
      </c>
      <c r="K55" s="74">
        <f>IFERROR('Tablas PERNOCTA zona'!S55/'Tablas PERNOCTA zona'!S68-1,"-")</f>
        <v>7.4448105062862036E-2</v>
      </c>
    </row>
    <row r="56" spans="2:11" hidden="1" outlineLevel="1" x14ac:dyDescent="0.25">
      <c r="B56" s="265" t="s">
        <v>88</v>
      </c>
      <c r="C56" s="74">
        <f>IFERROR('Tablas PERNOCTA zona'!C56/'Tablas PERNOCTA zona'!C69-1,"-")</f>
        <v>0.16646647930684644</v>
      </c>
      <c r="D56" s="74">
        <f>IFERROR('Tablas PERNOCTA zona'!E56/'Tablas PERNOCTA zona'!E69-1,"-")</f>
        <v>9.2833601867651216E-2</v>
      </c>
      <c r="E56" s="74">
        <f>IFERROR('Tablas PERNOCTA zona'!G56/'Tablas PERNOCTA zona'!G69-1,"-")</f>
        <v>0.12665906685123351</v>
      </c>
      <c r="F56" s="74">
        <f>IFERROR('Tablas PERNOCTA zona'!I56/'Tablas PERNOCTA zona'!I69-1,"-")</f>
        <v>0.11993735022978647</v>
      </c>
      <c r="G56" s="74">
        <f>IFERROR('Tablas PERNOCTA zona'!K56/'Tablas PERNOCTA zona'!K69-1,"-")</f>
        <v>5.4242655304697074E-2</v>
      </c>
      <c r="H56" s="74">
        <f>IFERROR('Tablas PERNOCTA zona'!M56/'Tablas PERNOCTA zona'!M69-1,"-")</f>
        <v>9.0114650092450344E-2</v>
      </c>
      <c r="I56" s="74">
        <f>IFERROR('Tablas PERNOCTA zona'!O56/'Tablas PERNOCTA zona'!O69-1,"-")</f>
        <v>9.156710442665017E-2</v>
      </c>
      <c r="J56" s="74">
        <f>IFERROR('Tablas PERNOCTA zona'!Q56/'Tablas PERNOCTA zona'!Q69-1,"-")</f>
        <v>2.7874909388182711E-2</v>
      </c>
      <c r="K56" s="74">
        <f>IFERROR('Tablas PERNOCTA zona'!S56/'Tablas PERNOCTA zona'!S69-1,"-")</f>
        <v>6.3841048647435006E-2</v>
      </c>
    </row>
    <row r="57" spans="2:11" hidden="1" outlineLevel="1" x14ac:dyDescent="0.25">
      <c r="B57" s="265" t="s">
        <v>89</v>
      </c>
      <c r="C57" s="74">
        <f>IFERROR('Tablas PERNOCTA zona'!C57/'Tablas PERNOCTA zona'!C70-1,"-")</f>
        <v>0.11596392413726675</v>
      </c>
      <c r="D57" s="74">
        <f>IFERROR('Tablas PERNOCTA zona'!E57/'Tablas PERNOCTA zona'!E70-1,"-")</f>
        <v>2.2045777538464151E-3</v>
      </c>
      <c r="E57" s="74">
        <f>IFERROR('Tablas PERNOCTA zona'!G57/'Tablas PERNOCTA zona'!G70-1,"-")</f>
        <v>5.5148941190349854E-2</v>
      </c>
      <c r="F57" s="74">
        <f>IFERROR('Tablas PERNOCTA zona'!I57/'Tablas PERNOCTA zona'!I70-1,"-")</f>
        <v>6.8916444633226437E-2</v>
      </c>
      <c r="G57" s="74">
        <f>IFERROR('Tablas PERNOCTA zona'!K57/'Tablas PERNOCTA zona'!K70-1,"-")</f>
        <v>2.2028766161279467E-2</v>
      </c>
      <c r="H57" s="74">
        <f>IFERROR('Tablas PERNOCTA zona'!M57/'Tablas PERNOCTA zona'!M70-1,"-")</f>
        <v>4.7902354787372259E-2</v>
      </c>
      <c r="I57" s="74">
        <f>IFERROR('Tablas PERNOCTA zona'!O57/'Tablas PERNOCTA zona'!O70-1,"-")</f>
        <v>3.7925583750892056E-2</v>
      </c>
      <c r="J57" s="74">
        <f>IFERROR('Tablas PERNOCTA zona'!Q57/'Tablas PERNOCTA zona'!Q70-1,"-")</f>
        <v>-5.3321058480657602E-3</v>
      </c>
      <c r="K57" s="74">
        <f>IFERROR('Tablas PERNOCTA zona'!S57/'Tablas PERNOCTA zona'!S70-1,"-")</f>
        <v>1.9562233433795928E-2</v>
      </c>
    </row>
    <row r="58" spans="2:11" hidden="1" outlineLevel="1" x14ac:dyDescent="0.25">
      <c r="B58" s="265" t="s">
        <v>90</v>
      </c>
      <c r="C58" s="74">
        <f>IFERROR('Tablas PERNOCTA zona'!C58/'Tablas PERNOCTA zona'!C71-1,"-")</f>
        <v>0.15686106732717864</v>
      </c>
      <c r="D58" s="74">
        <f>IFERROR('Tablas PERNOCTA zona'!E58/'Tablas PERNOCTA zona'!E71-1,"-")</f>
        <v>4.3052602199815659E-3</v>
      </c>
      <c r="E58" s="74">
        <f>IFERROR('Tablas PERNOCTA zona'!G58/'Tablas PERNOCTA zona'!G71-1,"-")</f>
        <v>6.6312834692007883E-2</v>
      </c>
      <c r="F58" s="74">
        <f>IFERROR('Tablas PERNOCTA zona'!I58/'Tablas PERNOCTA zona'!I71-1,"-")</f>
        <v>9.0594358749392256E-2</v>
      </c>
      <c r="G58" s="74">
        <f>IFERROR('Tablas PERNOCTA zona'!K58/'Tablas PERNOCTA zona'!K71-1,"-")</f>
        <v>1.5092279239555806E-2</v>
      </c>
      <c r="H58" s="74">
        <f>IFERROR('Tablas PERNOCTA zona'!M58/'Tablas PERNOCTA zona'!M71-1,"-")</f>
        <v>5.430813990883121E-2</v>
      </c>
      <c r="I58" s="74">
        <f>IFERROR('Tablas PERNOCTA zona'!O58/'Tablas PERNOCTA zona'!O71-1,"-")</f>
        <v>3.3750677670482343E-2</v>
      </c>
      <c r="J58" s="74">
        <f>IFERROR('Tablas PERNOCTA zona'!Q58/'Tablas PERNOCTA zona'!Q71-1,"-")</f>
        <v>-1.9842239503718218E-2</v>
      </c>
      <c r="K58" s="74">
        <f>IFERROR('Tablas PERNOCTA zona'!S58/'Tablas PERNOCTA zona'!S71-1,"-")</f>
        <v>9.482941182402671E-3</v>
      </c>
    </row>
    <row r="59" spans="2:11" hidden="1" outlineLevel="1" x14ac:dyDescent="0.25">
      <c r="B59" s="265" t="s">
        <v>91</v>
      </c>
      <c r="C59" s="74">
        <f>IFERROR('Tablas PERNOCTA zona'!C59/'Tablas PERNOCTA zona'!C72-1,"-")</f>
        <v>0.10386523380772572</v>
      </c>
      <c r="D59" s="74">
        <f>IFERROR('Tablas PERNOCTA zona'!E59/'Tablas PERNOCTA zona'!E72-1,"-")</f>
        <v>2.7729984772551619E-2</v>
      </c>
      <c r="E59" s="74">
        <f>IFERROR('Tablas PERNOCTA zona'!G59/'Tablas PERNOCTA zona'!G72-1,"-")</f>
        <v>5.9954800081823967E-2</v>
      </c>
      <c r="F59" s="74">
        <f>IFERROR('Tablas PERNOCTA zona'!I59/'Tablas PERNOCTA zona'!I72-1,"-")</f>
        <v>7.3010843792350455E-2</v>
      </c>
      <c r="G59" s="74">
        <f>IFERROR('Tablas PERNOCTA zona'!K59/'Tablas PERNOCTA zona'!K72-1,"-")</f>
        <v>5.1789483804183245E-2</v>
      </c>
      <c r="H59" s="74">
        <f>IFERROR('Tablas PERNOCTA zona'!M59/'Tablas PERNOCTA zona'!M72-1,"-")</f>
        <v>6.3340028507998358E-2</v>
      </c>
      <c r="I59" s="74">
        <f>IFERROR('Tablas PERNOCTA zona'!O59/'Tablas PERNOCTA zona'!O72-1,"-")</f>
        <v>3.2678718360957593E-2</v>
      </c>
      <c r="J59" s="74">
        <f>IFERROR('Tablas PERNOCTA zona'!Q59/'Tablas PERNOCTA zona'!Q72-1,"-")</f>
        <v>1.1332522440906434E-2</v>
      </c>
      <c r="K59" s="74">
        <f>IFERROR('Tablas PERNOCTA zona'!S59/'Tablas PERNOCTA zona'!S72-1,"-")</f>
        <v>2.3377128292525029E-2</v>
      </c>
    </row>
    <row r="60" spans="2:11" hidden="1" outlineLevel="1" x14ac:dyDescent="0.25">
      <c r="B60" s="265" t="s">
        <v>92</v>
      </c>
      <c r="C60" s="74">
        <f>IFERROR('Tablas PERNOCTA zona'!C60/'Tablas PERNOCTA zona'!C73-1,"-")</f>
        <v>2.0089680885076788E-2</v>
      </c>
      <c r="D60" s="74">
        <f>IFERROR('Tablas PERNOCTA zona'!E60/'Tablas PERNOCTA zona'!E73-1,"-")</f>
        <v>5.7224513656587872E-2</v>
      </c>
      <c r="E60" s="74">
        <f>IFERROR('Tablas PERNOCTA zona'!G60/'Tablas PERNOCTA zona'!G73-1,"-")</f>
        <v>3.9864019359453051E-2</v>
      </c>
      <c r="F60" s="74">
        <f>IFERROR('Tablas PERNOCTA zona'!I60/'Tablas PERNOCTA zona'!I73-1,"-")</f>
        <v>4.4725197980416409E-2</v>
      </c>
      <c r="G60" s="74">
        <f>IFERROR('Tablas PERNOCTA zona'!K60/'Tablas PERNOCTA zona'!K73-1,"-")</f>
        <v>4.4234893236327233E-2</v>
      </c>
      <c r="H60" s="74">
        <f>IFERROR('Tablas PERNOCTA zona'!M60/'Tablas PERNOCTA zona'!M73-1,"-")</f>
        <v>4.4510690345712423E-2</v>
      </c>
      <c r="I60" s="74">
        <f>IFERROR('Tablas PERNOCTA zona'!O60/'Tablas PERNOCTA zona'!O73-1,"-")</f>
        <v>5.1398941719275948E-2</v>
      </c>
      <c r="J60" s="74">
        <f>IFERROR('Tablas PERNOCTA zona'!Q60/'Tablas PERNOCTA zona'!Q73-1,"-")</f>
        <v>1.498549373121949E-2</v>
      </c>
      <c r="K60" s="74">
        <f>IFERROR('Tablas PERNOCTA zona'!S60/'Tablas PERNOCTA zona'!S73-1,"-")</f>
        <v>3.607557089287261E-2</v>
      </c>
    </row>
    <row r="61" spans="2:11" hidden="1" outlineLevel="1" x14ac:dyDescent="0.25">
      <c r="B61" s="265" t="s">
        <v>93</v>
      </c>
      <c r="C61" s="74">
        <f>IFERROR('Tablas PERNOCTA zona'!C61/'Tablas PERNOCTA zona'!C74-1,"-")</f>
        <v>5.7297701364231068E-2</v>
      </c>
      <c r="D61" s="74">
        <f>IFERROR('Tablas PERNOCTA zona'!E61/'Tablas PERNOCTA zona'!E74-1,"-")</f>
        <v>-2.3887277455491129E-2</v>
      </c>
      <c r="E61" s="74">
        <f>IFERROR('Tablas PERNOCTA zona'!G61/'Tablas PERNOCTA zona'!G74-1,"-")</f>
        <v>1.3876573919904711E-2</v>
      </c>
      <c r="F61" s="74">
        <f>IFERROR('Tablas PERNOCTA zona'!I61/'Tablas PERNOCTA zona'!I74-1,"-")</f>
        <v>6.3195027169706819E-2</v>
      </c>
      <c r="G61" s="74">
        <f>IFERROR('Tablas PERNOCTA zona'!K61/'Tablas PERNOCTA zona'!K74-1,"-")</f>
        <v>-3.4755627820123314E-3</v>
      </c>
      <c r="H61" s="74">
        <f>IFERROR('Tablas PERNOCTA zona'!M61/'Tablas PERNOCTA zona'!M74-1,"-")</f>
        <v>3.4299500555451168E-2</v>
      </c>
      <c r="I61" s="74">
        <f>IFERROR('Tablas PERNOCTA zona'!O61/'Tablas PERNOCTA zona'!O74-1,"-")</f>
        <v>5.0602859356292607E-2</v>
      </c>
      <c r="J61" s="74">
        <f>IFERROR('Tablas PERNOCTA zona'!Q61/'Tablas PERNOCTA zona'!Q74-1,"-")</f>
        <v>-3.6240739707019909E-2</v>
      </c>
      <c r="K61" s="74">
        <f>IFERROR('Tablas PERNOCTA zona'!S61/'Tablas PERNOCTA zona'!S74-1,"-")</f>
        <v>1.4648129592242709E-2</v>
      </c>
    </row>
    <row r="62" spans="2:11" hidden="1" outlineLevel="1" x14ac:dyDescent="0.25">
      <c r="B62" s="265" t="s">
        <v>94</v>
      </c>
      <c r="C62" s="74">
        <f>IFERROR('Tablas PERNOCTA zona'!C62/'Tablas PERNOCTA zona'!C75-1,"-")</f>
        <v>-1.955776545290433E-2</v>
      </c>
      <c r="D62" s="74">
        <f>IFERROR('Tablas PERNOCTA zona'!E62/'Tablas PERNOCTA zona'!E75-1,"-")</f>
        <v>-0.13342655441294993</v>
      </c>
      <c r="E62" s="74">
        <f>IFERROR('Tablas PERNOCTA zona'!G62/'Tablas PERNOCTA zona'!G75-1,"-")</f>
        <v>-8.4832298150475771E-2</v>
      </c>
      <c r="F62" s="74">
        <f>IFERROR('Tablas PERNOCTA zona'!I62/'Tablas PERNOCTA zona'!I75-1,"-")</f>
        <v>-9.833091151867368E-3</v>
      </c>
      <c r="G62" s="74">
        <f>IFERROR('Tablas PERNOCTA zona'!K62/'Tablas PERNOCTA zona'!K75-1,"-")</f>
        <v>-9.7508749351475466E-2</v>
      </c>
      <c r="H62" s="74">
        <f>IFERROR('Tablas PERNOCTA zona'!M62/'Tablas PERNOCTA zona'!M75-1,"-")</f>
        <v>-5.0292121105474874E-2</v>
      </c>
      <c r="I62" s="74">
        <f>IFERROR('Tablas PERNOCTA zona'!O62/'Tablas PERNOCTA zona'!O75-1,"-")</f>
        <v>-4.3537178933474419E-2</v>
      </c>
      <c r="J62" s="74">
        <f>IFERROR('Tablas PERNOCTA zona'!Q62/'Tablas PERNOCTA zona'!Q75-1,"-")</f>
        <v>-0.11184014174623491</v>
      </c>
      <c r="K62" s="74">
        <f>IFERROR('Tablas PERNOCTA zona'!S62/'Tablas PERNOCTA zona'!S75-1,"-")</f>
        <v>-7.3257212835748375E-2</v>
      </c>
    </row>
    <row r="63" spans="2:11" hidden="1" outlineLevel="1" x14ac:dyDescent="0.25">
      <c r="B63" s="265" t="s">
        <v>95</v>
      </c>
      <c r="C63" s="74">
        <f>IFERROR('Tablas PERNOCTA zona'!C63/'Tablas PERNOCTA zona'!C76-1,"-")</f>
        <v>6.7127263706276308E-2</v>
      </c>
      <c r="D63" s="74">
        <f>IFERROR('Tablas PERNOCTA zona'!E63/'Tablas PERNOCTA zona'!E76-1,"-")</f>
        <v>-7.850375389499209E-2</v>
      </c>
      <c r="E63" s="74">
        <f>IFERROR('Tablas PERNOCTA zona'!G63/'Tablas PERNOCTA zona'!G76-1,"-")</f>
        <v>-2.182026045654728E-2</v>
      </c>
      <c r="F63" s="74">
        <f>IFERROR('Tablas PERNOCTA zona'!I63/'Tablas PERNOCTA zona'!I76-1,"-")</f>
        <v>3.8635532266191097E-2</v>
      </c>
      <c r="G63" s="74">
        <f>IFERROR('Tablas PERNOCTA zona'!K63/'Tablas PERNOCTA zona'!K76-1,"-")</f>
        <v>-5.5556487857864267E-2</v>
      </c>
      <c r="H63" s="74">
        <f>IFERROR('Tablas PERNOCTA zona'!M63/'Tablas PERNOCTA zona'!M76-1,"-")</f>
        <v>-8.5863875947291834E-3</v>
      </c>
      <c r="I63" s="74">
        <f>IFERROR('Tablas PERNOCTA zona'!O63/'Tablas PERNOCTA zona'!O76-1,"-")</f>
        <v>9.9710227460159118E-3</v>
      </c>
      <c r="J63" s="74">
        <f>IFERROR('Tablas PERNOCTA zona'!Q63/'Tablas PERNOCTA zona'!Q76-1,"-")</f>
        <v>-7.9926731742644308E-2</v>
      </c>
      <c r="K63" s="74">
        <f>IFERROR('Tablas PERNOCTA zona'!S63/'Tablas PERNOCTA zona'!S76-1,"-")</f>
        <v>-3.2647373846854788E-2</v>
      </c>
    </row>
    <row r="64" spans="2:11" hidden="1" outlineLevel="1" x14ac:dyDescent="0.25">
      <c r="B64" s="265" t="s">
        <v>96</v>
      </c>
      <c r="C64" s="74">
        <f>IFERROR('Tablas PERNOCTA zona'!C64/'Tablas PERNOCTA zona'!C77-1,"-")</f>
        <v>-2.9083393491095011E-2</v>
      </c>
      <c r="D64" s="74">
        <f>IFERROR('Tablas PERNOCTA zona'!E64/'Tablas PERNOCTA zona'!E77-1,"-")</f>
        <v>-8.1381767360488522E-2</v>
      </c>
      <c r="E64" s="74">
        <f>IFERROR('Tablas PERNOCTA zona'!G64/'Tablas PERNOCTA zona'!G77-1,"-")</f>
        <v>-6.0253586820276928E-2</v>
      </c>
      <c r="F64" s="74">
        <f>IFERROR('Tablas PERNOCTA zona'!I64/'Tablas PERNOCTA zona'!I77-1,"-")</f>
        <v>6.134753418105543E-3</v>
      </c>
      <c r="G64" s="74">
        <f>IFERROR('Tablas PERNOCTA zona'!K64/'Tablas PERNOCTA zona'!K77-1,"-")</f>
        <v>-6.2141264455035761E-2</v>
      </c>
      <c r="H64" s="74">
        <f>IFERROR('Tablas PERNOCTA zona'!M64/'Tablas PERNOCTA zona'!M77-1,"-")</f>
        <v>-2.790026582569427E-2</v>
      </c>
      <c r="I64" s="74">
        <f>IFERROR('Tablas PERNOCTA zona'!O64/'Tablas PERNOCTA zona'!O77-1,"-")</f>
        <v>1.4431404593052255E-2</v>
      </c>
      <c r="J64" s="74">
        <f>IFERROR('Tablas PERNOCTA zona'!Q64/'Tablas PERNOCTA zona'!Q77-1,"-")</f>
        <v>-8.1158777374745084E-2</v>
      </c>
      <c r="K64" s="74">
        <f>IFERROR('Tablas PERNOCTA zona'!S64/'Tablas PERNOCTA zona'!S77-1,"-")</f>
        <v>-3.0898829095330149E-2</v>
      </c>
    </row>
    <row r="65" spans="2:11" hidden="1" outlineLevel="1" x14ac:dyDescent="0.25">
      <c r="B65" s="265" t="s">
        <v>97</v>
      </c>
      <c r="C65" s="74">
        <f>IFERROR('Tablas PERNOCTA zona'!C65/'Tablas PERNOCTA zona'!C78-1,"-")</f>
        <v>2.0758215134729419E-2</v>
      </c>
      <c r="D65" s="74">
        <f>IFERROR('Tablas PERNOCTA zona'!E65/'Tablas PERNOCTA zona'!E78-1,"-")</f>
        <v>-0.10758630555767201</v>
      </c>
      <c r="E65" s="74">
        <f>IFERROR('Tablas PERNOCTA zona'!G65/'Tablas PERNOCTA zona'!G78-1,"-")</f>
        <v>-5.5476328141885189E-2</v>
      </c>
      <c r="F65" s="74">
        <f>IFERROR('Tablas PERNOCTA zona'!I65/'Tablas PERNOCTA zona'!I78-1,"-")</f>
        <v>-2.9148887777571297E-2</v>
      </c>
      <c r="G65" s="74">
        <f>IFERROR('Tablas PERNOCTA zona'!K65/'Tablas PERNOCTA zona'!K78-1,"-")</f>
        <v>-6.7141198061210439E-2</v>
      </c>
      <c r="H65" s="74">
        <f>IFERROR('Tablas PERNOCTA zona'!M65/'Tablas PERNOCTA zona'!M78-1,"-")</f>
        <v>-4.7591691888966281E-2</v>
      </c>
      <c r="I65" s="74">
        <f>IFERROR('Tablas PERNOCTA zona'!O65/'Tablas PERNOCTA zona'!O78-1,"-")</f>
        <v>-2.4103216399638305E-2</v>
      </c>
      <c r="J65" s="74">
        <f>IFERROR('Tablas PERNOCTA zona'!Q65/'Tablas PERNOCTA zona'!Q78-1,"-")</f>
        <v>-9.366156117085922E-2</v>
      </c>
      <c r="K65" s="74">
        <f>IFERROR('Tablas PERNOCTA zona'!S65/'Tablas PERNOCTA zona'!S78-1,"-")</f>
        <v>-5.6395205550938021E-2</v>
      </c>
    </row>
    <row r="66" spans="2:11" ht="15" customHeight="1" collapsed="1" x14ac:dyDescent="0.25">
      <c r="B66" s="265">
        <v>2010</v>
      </c>
      <c r="C66" s="74">
        <f>IFERROR('Tablas PERNOCTA zona'!C66/'Tablas PERNOCTA zona'!C79-1,"-")</f>
        <v>8.1653806240390869E-2</v>
      </c>
      <c r="D66" s="74">
        <f>IFERROR('Tablas PERNOCTA zona'!E66/'Tablas PERNOCTA zona'!E79-1,"-")</f>
        <v>-1.11186794093171E-2</v>
      </c>
      <c r="E66" s="74">
        <f>IFERROR('Tablas PERNOCTA zona'!G66/'Tablas PERNOCTA zona'!G79-1,"-")</f>
        <v>2.8574515770976694E-2</v>
      </c>
      <c r="F66" s="74">
        <f>IFERROR('Tablas PERNOCTA zona'!I66/'Tablas PERNOCTA zona'!I79-1,"-")</f>
        <v>5.0676049182359462E-2</v>
      </c>
      <c r="G66" s="74">
        <f>IFERROR('Tablas PERNOCTA zona'!K66/'Tablas PERNOCTA zona'!K79-1,"-")</f>
        <v>7.1507715193019905E-4</v>
      </c>
      <c r="H66" s="74">
        <f>IFERROR('Tablas PERNOCTA zona'!M66/'Tablas PERNOCTA zona'!M79-1,"-")</f>
        <v>2.7254281571602368E-2</v>
      </c>
      <c r="I66" s="74">
        <f>IFERROR('Tablas PERNOCTA zona'!O66/'Tablas PERNOCTA zona'!O79-1,"-")</f>
        <v>2.5869525508901203E-2</v>
      </c>
      <c r="J66" s="74">
        <f>IFERROR('Tablas PERNOCTA zona'!Q66/'Tablas PERNOCTA zona'!Q79-1,"-")</f>
        <v>-2.5678884336033936E-2</v>
      </c>
      <c r="K66" s="74">
        <f>IFERROR('Tablas PERNOCTA zona'!S66/'Tablas PERNOCTA zona'!S79-1,"-")</f>
        <v>2.8979059372828964E-3</v>
      </c>
    </row>
    <row r="67" spans="2:11" ht="15" hidden="1" customHeight="1" outlineLevel="1" x14ac:dyDescent="0.25">
      <c r="B67" s="58" t="s">
        <v>86</v>
      </c>
      <c r="C67" s="60">
        <f>IFERROR('Tablas PERNOCTA zona'!C67/'Tablas PERNOCTA zona'!C80-1,"-")</f>
        <v>-0.11589583662478786</v>
      </c>
      <c r="D67" s="60">
        <f>IFERROR('Tablas PERNOCTA zona'!E67/'Tablas PERNOCTA zona'!E80-1,"-")</f>
        <v>-0.123387242119953</v>
      </c>
      <c r="E67" s="60">
        <f>IFERROR('Tablas PERNOCTA zona'!G67/'Tablas PERNOCTA zona'!G80-1,"-")</f>
        <v>-0.12024590887968012</v>
      </c>
      <c r="F67" s="62">
        <f>IFERROR('Tablas PERNOCTA zona'!I67/'Tablas PERNOCTA zona'!I80-1,"-")</f>
        <v>-7.282241538329226E-2</v>
      </c>
      <c r="G67" s="62">
        <f>IFERROR('Tablas PERNOCTA zona'!K67/'Tablas PERNOCTA zona'!K80-1,"-")</f>
        <v>-0.11068346144947694</v>
      </c>
      <c r="H67" s="62">
        <f>IFERROR('Tablas PERNOCTA zona'!M67/'Tablas PERNOCTA zona'!M80-1,"-")</f>
        <v>-9.1442944801918835E-2</v>
      </c>
      <c r="I67" s="60">
        <f>IFERROR('Tablas PERNOCTA zona'!O67/'Tablas PERNOCTA zona'!O80-1,"-")</f>
        <v>-7.711478263106708E-2</v>
      </c>
      <c r="J67" s="60">
        <f>IFERROR('Tablas PERNOCTA zona'!Q67/'Tablas PERNOCTA zona'!Q80-1,"-")</f>
        <v>-0.12739845041822406</v>
      </c>
      <c r="K67" s="60">
        <f>IFERROR('Tablas PERNOCTA zona'!S67/'Tablas PERNOCTA zona'!S80-1,"-")</f>
        <v>-0.10062421660235699</v>
      </c>
    </row>
    <row r="68" spans="2:11" ht="15" hidden="1" customHeight="1" outlineLevel="1" x14ac:dyDescent="0.25">
      <c r="B68" s="58" t="s">
        <v>87</v>
      </c>
      <c r="C68" s="60">
        <f>IFERROR('Tablas PERNOCTA zona'!C68/'Tablas PERNOCTA zona'!C81-1,"-")</f>
        <v>-8.6481733266745242E-2</v>
      </c>
      <c r="D68" s="60">
        <f>IFERROR('Tablas PERNOCTA zona'!E68/'Tablas PERNOCTA zona'!E81-1,"-")</f>
        <v>-0.21227111762016571</v>
      </c>
      <c r="E68" s="60">
        <f>IFERROR('Tablas PERNOCTA zona'!G68/'Tablas PERNOCTA zona'!G81-1,"-")</f>
        <v>-0.16278385482275881</v>
      </c>
      <c r="F68" s="62">
        <f>IFERROR('Tablas PERNOCTA zona'!I68/'Tablas PERNOCTA zona'!I81-1,"-")</f>
        <v>-6.8553522912515819E-2</v>
      </c>
      <c r="G68" s="62">
        <f>IFERROR('Tablas PERNOCTA zona'!K68/'Tablas PERNOCTA zona'!K81-1,"-")</f>
        <v>-0.14833495071249814</v>
      </c>
      <c r="H68" s="62">
        <f>IFERROR('Tablas PERNOCTA zona'!M68/'Tablas PERNOCTA zona'!M81-1,"-")</f>
        <v>-0.10772519178558071</v>
      </c>
      <c r="I68" s="60">
        <f>IFERROR('Tablas PERNOCTA zona'!O68/'Tablas PERNOCTA zona'!O81-1,"-")</f>
        <v>-7.8815085942363639E-2</v>
      </c>
      <c r="J68" s="60">
        <f>IFERROR('Tablas PERNOCTA zona'!Q68/'Tablas PERNOCTA zona'!Q81-1,"-")</f>
        <v>-0.16447644802213701</v>
      </c>
      <c r="K68" s="60">
        <f>IFERROR('Tablas PERNOCTA zona'!S68/'Tablas PERNOCTA zona'!S81-1,"-")</f>
        <v>-0.11885319628502189</v>
      </c>
    </row>
    <row r="69" spans="2:11" ht="15" hidden="1" customHeight="1" outlineLevel="1" x14ac:dyDescent="0.25">
      <c r="B69" s="58" t="s">
        <v>88</v>
      </c>
      <c r="C69" s="60">
        <f>IFERROR('Tablas PERNOCTA zona'!C69/'Tablas PERNOCTA zona'!C82-1,"-")</f>
        <v>-4.6987697402785078E-2</v>
      </c>
      <c r="D69" s="60">
        <f>IFERROR('Tablas PERNOCTA zona'!E69/'Tablas PERNOCTA zona'!E82-1,"-")</f>
        <v>-0.13078881546761845</v>
      </c>
      <c r="E69" s="60">
        <f>IFERROR('Tablas PERNOCTA zona'!G69/'Tablas PERNOCTA zona'!G82-1,"-")</f>
        <v>-9.4199361231962486E-2</v>
      </c>
      <c r="F69" s="62">
        <f>IFERROR('Tablas PERNOCTA zona'!I69/'Tablas PERNOCTA zona'!I82-1,"-")</f>
        <v>-8.4911839087709051E-2</v>
      </c>
      <c r="G69" s="62">
        <f>IFERROR('Tablas PERNOCTA zona'!K69/'Tablas PERNOCTA zona'!K82-1,"-")</f>
        <v>-0.12069930910183235</v>
      </c>
      <c r="H69" s="62">
        <f>IFERROR('Tablas PERNOCTA zona'!M69/'Tablas PERNOCTA zona'!M82-1,"-")</f>
        <v>-0.10151238384571026</v>
      </c>
      <c r="I69" s="60">
        <f>IFERROR('Tablas PERNOCTA zona'!O69/'Tablas PERNOCTA zona'!O82-1,"-")</f>
        <v>-0.1127749878644686</v>
      </c>
      <c r="J69" s="60">
        <f>IFERROR('Tablas PERNOCTA zona'!Q69/'Tablas PERNOCTA zona'!Q82-1,"-")</f>
        <v>-0.14195644966393306</v>
      </c>
      <c r="K69" s="60">
        <f>IFERROR('Tablas PERNOCTA zona'!S69/'Tablas PERNOCTA zona'!S82-1,"-")</f>
        <v>-0.12571846305344481</v>
      </c>
    </row>
    <row r="70" spans="2:11" ht="15" hidden="1" customHeight="1" outlineLevel="1" x14ac:dyDescent="0.25">
      <c r="B70" s="58" t="s">
        <v>89</v>
      </c>
      <c r="C70" s="60">
        <f>IFERROR('Tablas PERNOCTA zona'!C70/'Tablas PERNOCTA zona'!C83-1,"-")</f>
        <v>-7.0878974651257587E-2</v>
      </c>
      <c r="D70" s="60">
        <f>IFERROR('Tablas PERNOCTA zona'!E70/'Tablas PERNOCTA zona'!E83-1,"-")</f>
        <v>-0.12288220071114309</v>
      </c>
      <c r="E70" s="60">
        <f>IFERROR('Tablas PERNOCTA zona'!G70/'Tablas PERNOCTA zona'!G83-1,"-")</f>
        <v>-9.9423095311454213E-2</v>
      </c>
      <c r="F70" s="62">
        <f>IFERROR('Tablas PERNOCTA zona'!I70/'Tablas PERNOCTA zona'!I83-1,"-")</f>
        <v>-9.4144927367250442E-2</v>
      </c>
      <c r="G70" s="62">
        <f>IFERROR('Tablas PERNOCTA zona'!K70/'Tablas PERNOCTA zona'!K83-1,"-")</f>
        <v>-8.3506569666424002E-2</v>
      </c>
      <c r="H70" s="62">
        <f>IFERROR('Tablas PERNOCTA zona'!M70/'Tablas PERNOCTA zona'!M83-1,"-")</f>
        <v>-8.9407734745883261E-2</v>
      </c>
      <c r="I70" s="60">
        <f>IFERROR('Tablas PERNOCTA zona'!O70/'Tablas PERNOCTA zona'!O83-1,"-")</f>
        <v>-0.12100826071878423</v>
      </c>
      <c r="J70" s="60">
        <f>IFERROR('Tablas PERNOCTA zona'!Q70/'Tablas PERNOCTA zona'!Q83-1,"-")</f>
        <v>-0.11818502873444603</v>
      </c>
      <c r="K70" s="60">
        <f>IFERROR('Tablas PERNOCTA zona'!S70/'Tablas PERNOCTA zona'!S83-1,"-")</f>
        <v>-0.11981197986997827</v>
      </c>
    </row>
    <row r="71" spans="2:11" ht="15" hidden="1" customHeight="1" outlineLevel="1" x14ac:dyDescent="0.25">
      <c r="B71" s="58" t="s">
        <v>90</v>
      </c>
      <c r="C71" s="60">
        <f>IFERROR('Tablas PERNOCTA zona'!C71/'Tablas PERNOCTA zona'!C84-1,"-")</f>
        <v>-0.13675805122303952</v>
      </c>
      <c r="D71" s="60">
        <f>IFERROR('Tablas PERNOCTA zona'!E71/'Tablas PERNOCTA zona'!E84-1,"-")</f>
        <v>-0.10013418013440212</v>
      </c>
      <c r="E71" s="60">
        <f>IFERROR('Tablas PERNOCTA zona'!G71/'Tablas PERNOCTA zona'!G84-1,"-")</f>
        <v>-0.11538875696384754</v>
      </c>
      <c r="F71" s="62">
        <f>IFERROR('Tablas PERNOCTA zona'!I71/'Tablas PERNOCTA zona'!I84-1,"-")</f>
        <v>-0.10430891311081281</v>
      </c>
      <c r="G71" s="62">
        <f>IFERROR('Tablas PERNOCTA zona'!K71/'Tablas PERNOCTA zona'!K84-1,"-")</f>
        <v>-0.11464571534454093</v>
      </c>
      <c r="H71" s="62">
        <f>IFERROR('Tablas PERNOCTA zona'!M71/'Tablas PERNOCTA zona'!M84-1,"-")</f>
        <v>-0.10930672709991995</v>
      </c>
      <c r="I71" s="60">
        <f>IFERROR('Tablas PERNOCTA zona'!O71/'Tablas PERNOCTA zona'!O84-1,"-")</f>
        <v>-0.1277363413458984</v>
      </c>
      <c r="J71" s="60">
        <f>IFERROR('Tablas PERNOCTA zona'!Q71/'Tablas PERNOCTA zona'!Q84-1,"-")</f>
        <v>-0.15681948228278786</v>
      </c>
      <c r="K71" s="60">
        <f>IFERROR('Tablas PERNOCTA zona'!S71/'Tablas PERNOCTA zona'!S84-1,"-")</f>
        <v>-0.14115038584531348</v>
      </c>
    </row>
    <row r="72" spans="2:11" ht="15" hidden="1" customHeight="1" outlineLevel="1" x14ac:dyDescent="0.25">
      <c r="B72" s="58" t="s">
        <v>91</v>
      </c>
      <c r="C72" s="60">
        <f>IFERROR('Tablas PERNOCTA zona'!C72/'Tablas PERNOCTA zona'!C85-1,"-")</f>
        <v>-0.10323595599266544</v>
      </c>
      <c r="D72" s="60">
        <f>IFERROR('Tablas PERNOCTA zona'!E72/'Tablas PERNOCTA zona'!E85-1,"-")</f>
        <v>-0.15407240080086315</v>
      </c>
      <c r="E72" s="60">
        <f>IFERROR('Tablas PERNOCTA zona'!G72/'Tablas PERNOCTA zona'!G85-1,"-")</f>
        <v>-0.13327628003395919</v>
      </c>
      <c r="F72" s="62">
        <f>IFERROR('Tablas PERNOCTA zona'!I72/'Tablas PERNOCTA zona'!I85-1,"-")</f>
        <v>-0.12974890697842945</v>
      </c>
      <c r="G72" s="62">
        <f>IFERROR('Tablas PERNOCTA zona'!K72/'Tablas PERNOCTA zona'!K85-1,"-")</f>
        <v>-0.15736474873752448</v>
      </c>
      <c r="H72" s="62">
        <f>IFERROR('Tablas PERNOCTA zona'!M72/'Tablas PERNOCTA zona'!M85-1,"-")</f>
        <v>-0.14255494646955558</v>
      </c>
      <c r="I72" s="60">
        <f>IFERROR('Tablas PERNOCTA zona'!O72/'Tablas PERNOCTA zona'!O85-1,"-")</f>
        <v>-0.15020017689279797</v>
      </c>
      <c r="J72" s="60">
        <f>IFERROR('Tablas PERNOCTA zona'!Q72/'Tablas PERNOCTA zona'!Q85-1,"-")</f>
        <v>-0.18088954140504754</v>
      </c>
      <c r="K72" s="60">
        <f>IFERROR('Tablas PERNOCTA zona'!S72/'Tablas PERNOCTA zona'!S85-1,"-")</f>
        <v>-0.16385121540279957</v>
      </c>
    </row>
    <row r="73" spans="2:11" ht="15" hidden="1" customHeight="1" outlineLevel="1" x14ac:dyDescent="0.25">
      <c r="B73" s="58" t="s">
        <v>92</v>
      </c>
      <c r="C73" s="60">
        <f>IFERROR('Tablas PERNOCTA zona'!C73/'Tablas PERNOCTA zona'!C86-1,"-")</f>
        <v>-9.8678930283623956E-2</v>
      </c>
      <c r="D73" s="60">
        <f>IFERROR('Tablas PERNOCTA zona'!E73/'Tablas PERNOCTA zona'!E86-1,"-")</f>
        <v>-0.24225954219942558</v>
      </c>
      <c r="E73" s="60">
        <f>IFERROR('Tablas PERNOCTA zona'!G73/'Tablas PERNOCTA zona'!G86-1,"-")</f>
        <v>-0.18128786859779866</v>
      </c>
      <c r="F73" s="62">
        <f>IFERROR('Tablas PERNOCTA zona'!I73/'Tablas PERNOCTA zona'!I86-1,"-")</f>
        <v>-0.12779249988285946</v>
      </c>
      <c r="G73" s="62">
        <f>IFERROR('Tablas PERNOCTA zona'!K73/'Tablas PERNOCTA zona'!K86-1,"-")</f>
        <v>-0.19360191815144523</v>
      </c>
      <c r="H73" s="62">
        <f>IFERROR('Tablas PERNOCTA zona'!M73/'Tablas PERNOCTA zona'!M86-1,"-")</f>
        <v>-0.15786014700108419</v>
      </c>
      <c r="I73" s="60">
        <f>IFERROR('Tablas PERNOCTA zona'!O73/'Tablas PERNOCTA zona'!O86-1,"-")</f>
        <v>-0.14723468162368059</v>
      </c>
      <c r="J73" s="60">
        <f>IFERROR('Tablas PERNOCTA zona'!Q73/'Tablas PERNOCTA zona'!Q86-1,"-")</f>
        <v>-0.19503367580078701</v>
      </c>
      <c r="K73" s="60">
        <f>IFERROR('Tablas PERNOCTA zona'!S73/'Tablas PERNOCTA zona'!S86-1,"-")</f>
        <v>-0.16802419155012427</v>
      </c>
    </row>
    <row r="74" spans="2:11" ht="15" hidden="1" customHeight="1" outlineLevel="1" x14ac:dyDescent="0.25">
      <c r="B74" s="58" t="s">
        <v>93</v>
      </c>
      <c r="C74" s="60">
        <f>IFERROR('Tablas PERNOCTA zona'!C74/'Tablas PERNOCTA zona'!C87-1,"-")</f>
        <v>-0.15747388717710209</v>
      </c>
      <c r="D74" s="60">
        <f>IFERROR('Tablas PERNOCTA zona'!E74/'Tablas PERNOCTA zona'!E87-1,"-")</f>
        <v>-0.14388407584135565</v>
      </c>
      <c r="E74" s="60">
        <f>IFERROR('Tablas PERNOCTA zona'!G74/'Tablas PERNOCTA zona'!G87-1,"-")</f>
        <v>-0.15025961495845819</v>
      </c>
      <c r="F74" s="62">
        <f>IFERROR('Tablas PERNOCTA zona'!I74/'Tablas PERNOCTA zona'!I87-1,"-")</f>
        <v>-0.15968727964784735</v>
      </c>
      <c r="G74" s="62">
        <f>IFERROR('Tablas PERNOCTA zona'!K74/'Tablas PERNOCTA zona'!K87-1,"-")</f>
        <v>-0.17323916240180881</v>
      </c>
      <c r="H74" s="62">
        <f>IFERROR('Tablas PERNOCTA zona'!M74/'Tablas PERNOCTA zona'!M87-1,"-")</f>
        <v>-0.16561493001022776</v>
      </c>
      <c r="I74" s="60">
        <f>IFERROR('Tablas PERNOCTA zona'!O74/'Tablas PERNOCTA zona'!O87-1,"-")</f>
        <v>-0.17629464275355089</v>
      </c>
      <c r="J74" s="60">
        <f>IFERROR('Tablas PERNOCTA zona'!Q74/'Tablas PERNOCTA zona'!Q87-1,"-")</f>
        <v>-0.19423050510388895</v>
      </c>
      <c r="K74" s="60">
        <f>IFERROR('Tablas PERNOCTA zona'!S74/'Tablas PERNOCTA zona'!S87-1,"-")</f>
        <v>-0.18381636922596034</v>
      </c>
    </row>
    <row r="75" spans="2:11" ht="15" hidden="1" customHeight="1" outlineLevel="1" x14ac:dyDescent="0.25">
      <c r="B75" s="58" t="s">
        <v>94</v>
      </c>
      <c r="C75" s="60">
        <f>IFERROR('Tablas PERNOCTA zona'!C75/'Tablas PERNOCTA zona'!C88-1,"-")</f>
        <v>-7.7070131170907441E-2</v>
      </c>
      <c r="D75" s="60">
        <f>IFERROR('Tablas PERNOCTA zona'!E75/'Tablas PERNOCTA zona'!E88-1,"-")</f>
        <v>-8.8504003356340344E-2</v>
      </c>
      <c r="E75" s="60">
        <f>IFERROR('Tablas PERNOCTA zona'!G75/'Tablas PERNOCTA zona'!G88-1,"-")</f>
        <v>-8.3659359930302601E-2</v>
      </c>
      <c r="F75" s="62">
        <f>IFERROR('Tablas PERNOCTA zona'!I75/'Tablas PERNOCTA zona'!I88-1,"-")</f>
        <v>-0.10844898905265132</v>
      </c>
      <c r="G75" s="62">
        <f>IFERROR('Tablas PERNOCTA zona'!K75/'Tablas PERNOCTA zona'!K88-1,"-")</f>
        <v>-9.3853385285369351E-2</v>
      </c>
      <c r="H75" s="62">
        <f>IFERROR('Tablas PERNOCTA zona'!M75/'Tablas PERNOCTA zona'!M88-1,"-")</f>
        <v>-0.10177252742075449</v>
      </c>
      <c r="I75" s="60">
        <f>IFERROR('Tablas PERNOCTA zona'!O75/'Tablas PERNOCTA zona'!O88-1,"-")</f>
        <v>-0.14307976436575187</v>
      </c>
      <c r="J75" s="60">
        <f>IFERROR('Tablas PERNOCTA zona'!Q75/'Tablas PERNOCTA zona'!Q88-1,"-")</f>
        <v>-0.12624943149018031</v>
      </c>
      <c r="K75" s="60">
        <f>IFERROR('Tablas PERNOCTA zona'!S75/'Tablas PERNOCTA zona'!S88-1,"-")</f>
        <v>-0.13583689398582843</v>
      </c>
    </row>
    <row r="76" spans="2:11" ht="15" hidden="1" customHeight="1" outlineLevel="1" x14ac:dyDescent="0.25">
      <c r="B76" s="58" t="s">
        <v>95</v>
      </c>
      <c r="C76" s="60">
        <f>IFERROR('Tablas PERNOCTA zona'!C76/'Tablas PERNOCTA zona'!C89-1,"-")</f>
        <v>-0.18313335535421538</v>
      </c>
      <c r="D76" s="60">
        <f>IFERROR('Tablas PERNOCTA zona'!E76/'Tablas PERNOCTA zona'!E89-1,"-")</f>
        <v>-0.14812924391340998</v>
      </c>
      <c r="E76" s="60">
        <f>IFERROR('Tablas PERNOCTA zona'!G76/'Tablas PERNOCTA zona'!G89-1,"-")</f>
        <v>-0.16210452223089711</v>
      </c>
      <c r="F76" s="62">
        <f>IFERROR('Tablas PERNOCTA zona'!I76/'Tablas PERNOCTA zona'!I89-1,"-")</f>
        <v>-0.18176347599971887</v>
      </c>
      <c r="G76" s="62">
        <f>IFERROR('Tablas PERNOCTA zona'!K76/'Tablas PERNOCTA zona'!K89-1,"-")</f>
        <v>-0.16373211809298782</v>
      </c>
      <c r="H76" s="62">
        <f>IFERROR('Tablas PERNOCTA zona'!M76/'Tablas PERNOCTA zona'!M89-1,"-")</f>
        <v>-0.17282195202344353</v>
      </c>
      <c r="I76" s="60">
        <f>IFERROR('Tablas PERNOCTA zona'!O76/'Tablas PERNOCTA zona'!O89-1,"-")</f>
        <v>-0.17948224822567727</v>
      </c>
      <c r="J76" s="60">
        <f>IFERROR('Tablas PERNOCTA zona'!Q76/'Tablas PERNOCTA zona'!Q89-1,"-")</f>
        <v>-0.1703522994811919</v>
      </c>
      <c r="K76" s="60">
        <f>IFERROR('Tablas PERNOCTA zona'!S76/'Tablas PERNOCTA zona'!S89-1,"-")</f>
        <v>-0.17517913745897196</v>
      </c>
    </row>
    <row r="77" spans="2:11" ht="15" hidden="1" customHeight="1" outlineLevel="1" x14ac:dyDescent="0.25">
      <c r="B77" s="58" t="s">
        <v>96</v>
      </c>
      <c r="C77" s="60">
        <f>IFERROR('Tablas PERNOCTA zona'!C77/'Tablas PERNOCTA zona'!C90-1,"-")</f>
        <v>-0.14078637126409921</v>
      </c>
      <c r="D77" s="60">
        <f>IFERROR('Tablas PERNOCTA zona'!E77/'Tablas PERNOCTA zona'!E90-1,"-")</f>
        <v>-0.18229852517399059</v>
      </c>
      <c r="E77" s="60">
        <f>IFERROR('Tablas PERNOCTA zona'!G77/'Tablas PERNOCTA zona'!G90-1,"-")</f>
        <v>-0.16602043561664603</v>
      </c>
      <c r="F77" s="62">
        <f>IFERROR('Tablas PERNOCTA zona'!I77/'Tablas PERNOCTA zona'!I90-1,"-")</f>
        <v>-0.14468509256389783</v>
      </c>
      <c r="G77" s="62">
        <f>IFERROR('Tablas PERNOCTA zona'!K77/'Tablas PERNOCTA zona'!K90-1,"-")</f>
        <v>-0.17375596296727225</v>
      </c>
      <c r="H77" s="62">
        <f>IFERROR('Tablas PERNOCTA zona'!M77/'Tablas PERNOCTA zona'!M90-1,"-")</f>
        <v>-0.15942797645981455</v>
      </c>
      <c r="I77" s="60">
        <f>IFERROR('Tablas PERNOCTA zona'!O77/'Tablas PERNOCTA zona'!O90-1,"-")</f>
        <v>-0.15048496084835161</v>
      </c>
      <c r="J77" s="60">
        <f>IFERROR('Tablas PERNOCTA zona'!Q77/'Tablas PERNOCTA zona'!Q90-1,"-")</f>
        <v>-0.17127898072052172</v>
      </c>
      <c r="K77" s="60">
        <f>IFERROR('Tablas PERNOCTA zona'!S77/'Tablas PERNOCTA zona'!S90-1,"-")</f>
        <v>-0.16047434562851515</v>
      </c>
    </row>
    <row r="78" spans="2:11" ht="15" hidden="1" customHeight="1" outlineLevel="1" x14ac:dyDescent="0.25">
      <c r="B78" s="58" t="s">
        <v>97</v>
      </c>
      <c r="C78" s="60">
        <f>IFERROR('Tablas PERNOCTA zona'!C78/'Tablas PERNOCTA zona'!C91-1,"-")</f>
        <v>-0.10448141266969801</v>
      </c>
      <c r="D78" s="60">
        <f>IFERROR('Tablas PERNOCTA zona'!E78/'Tablas PERNOCTA zona'!E91-1,"-")</f>
        <v>-0.1042786446617574</v>
      </c>
      <c r="E78" s="60">
        <f>IFERROR('Tablas PERNOCTA zona'!G78/'Tablas PERNOCTA zona'!G91-1,"-")</f>
        <v>-0.10436098286529238</v>
      </c>
      <c r="F78" s="62">
        <f>IFERROR('Tablas PERNOCTA zona'!I78/'Tablas PERNOCTA zona'!I91-1,"-")</f>
        <v>-9.1744942738018143E-2</v>
      </c>
      <c r="G78" s="62">
        <f>IFERROR('Tablas PERNOCTA zona'!K78/'Tablas PERNOCTA zona'!K91-1,"-")</f>
        <v>-0.11430367093109728</v>
      </c>
      <c r="H78" s="62">
        <f>IFERROR('Tablas PERNOCTA zona'!M78/'Tablas PERNOCTA zona'!M91-1,"-")</f>
        <v>-0.10283751135289398</v>
      </c>
      <c r="I78" s="60">
        <f>IFERROR('Tablas PERNOCTA zona'!O78/'Tablas PERNOCTA zona'!O91-1,"-")</f>
        <v>-8.5032255938552681E-2</v>
      </c>
      <c r="J78" s="60">
        <f>IFERROR('Tablas PERNOCTA zona'!Q78/'Tablas PERNOCTA zona'!Q91-1,"-")</f>
        <v>-0.11628429836692333</v>
      </c>
      <c r="K78" s="60">
        <f>IFERROR('Tablas PERNOCTA zona'!S78/'Tablas PERNOCTA zona'!S91-1,"-")</f>
        <v>-9.9811253323199511E-2</v>
      </c>
    </row>
    <row r="79" spans="2:11" collapsed="1" x14ac:dyDescent="0.25">
      <c r="B79" s="265">
        <v>2009</v>
      </c>
      <c r="C79" s="74">
        <f>IFERROR('Tablas PERNOCTA zona'!C79/'Tablas PERNOCTA zona'!C92-1,"-")</f>
        <v>-0.11135123601782704</v>
      </c>
      <c r="D79" s="74">
        <f>IFERROR('Tablas PERNOCTA zona'!E79/'Tablas PERNOCTA zona'!E92-1,"-")</f>
        <v>-0.1460349932206263</v>
      </c>
      <c r="E79" s="74">
        <f>IFERROR('Tablas PERNOCTA zona'!G79/'Tablas PERNOCTA zona'!G92-1,"-")</f>
        <v>-0.13153237221397163</v>
      </c>
      <c r="F79" s="74">
        <f>IFERROR('Tablas PERNOCTA zona'!I79/'Tablas PERNOCTA zona'!I92-1,"-")</f>
        <v>-0.11465695922645203</v>
      </c>
      <c r="G79" s="74">
        <f>IFERROR('Tablas PERNOCTA zona'!K79/'Tablas PERNOCTA zona'!K92-1,"-")</f>
        <v>-0.13748799831945058</v>
      </c>
      <c r="H79" s="74">
        <f>IFERROR('Tablas PERNOCTA zona'!M79/'Tablas PERNOCTA zona'!M92-1,"-")</f>
        <v>-0.12550883331347717</v>
      </c>
      <c r="I79" s="74">
        <f>IFERROR('Tablas PERNOCTA zona'!O79/'Tablas PERNOCTA zona'!O92-1,"-")</f>
        <v>-0.12964341224210163</v>
      </c>
      <c r="J79" s="74">
        <f>IFERROR('Tablas PERNOCTA zona'!Q79/'Tablas PERNOCTA zona'!Q92-1,"-")</f>
        <v>-0.1550624012015529</v>
      </c>
      <c r="K79" s="74">
        <f>IFERROR('Tablas PERNOCTA zona'!S79/'Tablas PERNOCTA zona'!S92-1,"-")</f>
        <v>-0.1411573422777006</v>
      </c>
    </row>
    <row r="80" spans="2:11" ht="15" hidden="1" customHeight="1" outlineLevel="1" x14ac:dyDescent="0.25">
      <c r="B80" s="58" t="s">
        <v>86</v>
      </c>
      <c r="C80" s="60">
        <f>IFERROR('Tablas PERNOCTA zona'!C80/'Tablas PERNOCTA zona'!C93-1,"-")</f>
        <v>1.7479975957170213E-2</v>
      </c>
      <c r="D80" s="60">
        <f>IFERROR('Tablas PERNOCTA zona'!E80/'Tablas PERNOCTA zona'!E93-1,"-")</f>
        <v>-0.13552582114662504</v>
      </c>
      <c r="E80" s="60">
        <f>IFERROR('Tablas PERNOCTA zona'!G80/'Tablas PERNOCTA zona'!G93-1,"-")</f>
        <v>-7.734611347096787E-2</v>
      </c>
      <c r="F80" s="62">
        <f>IFERROR('Tablas PERNOCTA zona'!I80/'Tablas PERNOCTA zona'!I93-1,"-")</f>
        <v>-4.7054235305089454E-2</v>
      </c>
      <c r="G80" s="62">
        <f>IFERROR('Tablas PERNOCTA zona'!K80/'Tablas PERNOCTA zona'!K93-1,"-")</f>
        <v>-9.6997037091354876E-2</v>
      </c>
      <c r="H80" s="62">
        <f>IFERROR('Tablas PERNOCTA zona'!M80/'Tablas PERNOCTA zona'!M93-1,"-")</f>
        <v>-7.2288807089450402E-2</v>
      </c>
      <c r="I80" s="60">
        <f>IFERROR('Tablas PERNOCTA zona'!O80/'Tablas PERNOCTA zona'!O93-1,"-")</f>
        <v>-4.3343871906311726E-2</v>
      </c>
      <c r="J80" s="60">
        <f>IFERROR('Tablas PERNOCTA zona'!Q80/'Tablas PERNOCTA zona'!Q93-1,"-")</f>
        <v>-0.10478583187121915</v>
      </c>
      <c r="K80" s="60">
        <f>IFERROR('Tablas PERNOCTA zona'!S80/'Tablas PERNOCTA zona'!S93-1,"-")</f>
        <v>-7.3087376260990933E-2</v>
      </c>
    </row>
    <row r="81" spans="2:11" ht="15" hidden="1" customHeight="1" outlineLevel="1" x14ac:dyDescent="0.25">
      <c r="B81" s="58" t="s">
        <v>87</v>
      </c>
      <c r="C81" s="60">
        <f>IFERROR('Tablas PERNOCTA zona'!C81/'Tablas PERNOCTA zona'!C94-1,"-")</f>
        <v>-7.6094851433125554E-2</v>
      </c>
      <c r="D81" s="60">
        <f>IFERROR('Tablas PERNOCTA zona'!E81/'Tablas PERNOCTA zona'!E94-1,"-")</f>
        <v>-4.5804010179983368E-2</v>
      </c>
      <c r="E81" s="60">
        <f>IFERROR('Tablas PERNOCTA zona'!G81/'Tablas PERNOCTA zona'!G94-1,"-")</f>
        <v>-5.7954817169829753E-2</v>
      </c>
      <c r="F81" s="62">
        <f>IFERROR('Tablas PERNOCTA zona'!I81/'Tablas PERNOCTA zona'!I94-1,"-")</f>
        <v>-6.3930765125122302E-2</v>
      </c>
      <c r="G81" s="62">
        <f>IFERROR('Tablas PERNOCTA zona'!K81/'Tablas PERNOCTA zona'!K94-1,"-")</f>
        <v>-6.9296700946032241E-2</v>
      </c>
      <c r="H81" s="62">
        <f>IFERROR('Tablas PERNOCTA zona'!M81/'Tablas PERNOCTA zona'!M94-1,"-")</f>
        <v>-6.657308147488239E-2</v>
      </c>
      <c r="I81" s="60">
        <f>IFERROR('Tablas PERNOCTA zona'!O81/'Tablas PERNOCTA zona'!O94-1,"-")</f>
        <v>-6.4776170247908271E-2</v>
      </c>
      <c r="J81" s="60">
        <f>IFERROR('Tablas PERNOCTA zona'!Q81/'Tablas PERNOCTA zona'!Q94-1,"-")</f>
        <v>-7.1143047241964852E-2</v>
      </c>
      <c r="K81" s="60">
        <f>IFERROR('Tablas PERNOCTA zona'!S81/'Tablas PERNOCTA zona'!S94-1,"-")</f>
        <v>-6.7762877199155191E-2</v>
      </c>
    </row>
    <row r="82" spans="2:11" ht="15" hidden="1" customHeight="1" outlineLevel="1" x14ac:dyDescent="0.25">
      <c r="B82" s="58" t="s">
        <v>88</v>
      </c>
      <c r="C82" s="60">
        <f>IFERROR('Tablas PERNOCTA zona'!C82/'Tablas PERNOCTA zona'!C95-1,"-")</f>
        <v>1.8575956531582616E-2</v>
      </c>
      <c r="D82" s="60">
        <f>IFERROR('Tablas PERNOCTA zona'!E82/'Tablas PERNOCTA zona'!E95-1,"-")</f>
        <v>-2.5502427363741975E-2</v>
      </c>
      <c r="E82" s="60">
        <f>IFERROR('Tablas PERNOCTA zona'!G82/'Tablas PERNOCTA zona'!G95-1,"-")</f>
        <v>-6.7350550603041404E-3</v>
      </c>
      <c r="F82" s="62">
        <f>IFERROR('Tablas PERNOCTA zona'!I82/'Tablas PERNOCTA zona'!I95-1,"-")</f>
        <v>-2.0133512617825255E-2</v>
      </c>
      <c r="G82" s="62">
        <f>IFERROR('Tablas PERNOCTA zona'!K82/'Tablas PERNOCTA zona'!K95-1,"-")</f>
        <v>-6.1763700110104458E-2</v>
      </c>
      <c r="H82" s="62">
        <f>IFERROR('Tablas PERNOCTA zona'!M82/'Tablas PERNOCTA zona'!M95-1,"-")</f>
        <v>-3.9894401683865044E-2</v>
      </c>
      <c r="I82" s="60">
        <f>IFERROR('Tablas PERNOCTA zona'!O82/'Tablas PERNOCTA zona'!O95-1,"-")</f>
        <v>-2.433412392465728E-2</v>
      </c>
      <c r="J82" s="60">
        <f>IFERROR('Tablas PERNOCTA zona'!Q82/'Tablas PERNOCTA zona'!Q95-1,"-")</f>
        <v>-6.9402096896855281E-2</v>
      </c>
      <c r="K82" s="60">
        <f>IFERROR('Tablas PERNOCTA zona'!S82/'Tablas PERNOCTA zona'!S95-1,"-")</f>
        <v>-4.4851448513034131E-2</v>
      </c>
    </row>
    <row r="83" spans="2:11" ht="15" hidden="1" customHeight="1" outlineLevel="1" x14ac:dyDescent="0.25">
      <c r="B83" s="58" t="s">
        <v>89</v>
      </c>
      <c r="C83" s="60">
        <f>IFERROR('Tablas PERNOCTA zona'!C83/'Tablas PERNOCTA zona'!C96-1,"-")</f>
        <v>-2.4717588743057406E-2</v>
      </c>
      <c r="D83" s="60">
        <f>IFERROR('Tablas PERNOCTA zona'!E83/'Tablas PERNOCTA zona'!E96-1,"-")</f>
        <v>8.6311917721568765E-3</v>
      </c>
      <c r="E83" s="60">
        <f>IFERROR('Tablas PERNOCTA zona'!G83/'Tablas PERNOCTA zona'!G96-1,"-")</f>
        <v>-6.6907985689711458E-3</v>
      </c>
      <c r="F83" s="62">
        <f>IFERROR('Tablas PERNOCTA zona'!I83/'Tablas PERNOCTA zona'!I96-1,"-")</f>
        <v>-1.774822643000451E-2</v>
      </c>
      <c r="G83" s="62">
        <f>IFERROR('Tablas PERNOCTA zona'!K83/'Tablas PERNOCTA zona'!K96-1,"-")</f>
        <v>-4.2480768394975832E-2</v>
      </c>
      <c r="H83" s="62">
        <f>IFERROR('Tablas PERNOCTA zona'!M83/'Tablas PERNOCTA zona'!M96-1,"-")</f>
        <v>-2.8917472132384381E-2</v>
      </c>
      <c r="I83" s="60">
        <f>IFERROR('Tablas PERNOCTA zona'!O83/'Tablas PERNOCTA zona'!O96-1,"-")</f>
        <v>-3.2166060209772973E-2</v>
      </c>
      <c r="J83" s="60">
        <f>IFERROR('Tablas PERNOCTA zona'!Q83/'Tablas PERNOCTA zona'!Q96-1,"-")</f>
        <v>-5.2931296604647793E-2</v>
      </c>
      <c r="K83" s="60">
        <f>IFERROR('Tablas PERNOCTA zona'!S83/'Tablas PERNOCTA zona'!S96-1,"-")</f>
        <v>-4.1075012121172594E-2</v>
      </c>
    </row>
    <row r="84" spans="2:11" ht="15" hidden="1" customHeight="1" outlineLevel="1" x14ac:dyDescent="0.25">
      <c r="B84" s="58" t="s">
        <v>90</v>
      </c>
      <c r="C84" s="60">
        <f>IFERROR('Tablas PERNOCTA zona'!C84/'Tablas PERNOCTA zona'!C97-1,"-")</f>
        <v>-9.5224893242613629E-3</v>
      </c>
      <c r="D84" s="60">
        <f>IFERROR('Tablas PERNOCTA zona'!E84/'Tablas PERNOCTA zona'!E97-1,"-")</f>
        <v>3.1851575039338442E-2</v>
      </c>
      <c r="E84" s="60">
        <f>IFERROR('Tablas PERNOCTA zona'!G84/'Tablas PERNOCTA zona'!G97-1,"-")</f>
        <v>1.4205606862704112E-2</v>
      </c>
      <c r="F84" s="62">
        <f>IFERROR('Tablas PERNOCTA zona'!I84/'Tablas PERNOCTA zona'!I97-1,"-")</f>
        <v>-1.2587797968405812E-2</v>
      </c>
      <c r="G84" s="62">
        <f>IFERROR('Tablas PERNOCTA zona'!K84/'Tablas PERNOCTA zona'!K97-1,"-")</f>
        <v>-1.7112818228728899E-2</v>
      </c>
      <c r="H84" s="62">
        <f>IFERROR('Tablas PERNOCTA zona'!M84/'Tablas PERNOCTA zona'!M97-1,"-")</f>
        <v>-1.4780823028217815E-2</v>
      </c>
      <c r="I84" s="60">
        <f>IFERROR('Tablas PERNOCTA zona'!O84/'Tablas PERNOCTA zona'!O97-1,"-")</f>
        <v>-1.7945388519283956E-2</v>
      </c>
      <c r="J84" s="60">
        <f>IFERROR('Tablas PERNOCTA zona'!Q84/'Tablas PERNOCTA zona'!Q97-1,"-")</f>
        <v>-1.6848196488104317E-2</v>
      </c>
      <c r="K84" s="60">
        <f>IFERROR('Tablas PERNOCTA zona'!S84/'Tablas PERNOCTA zona'!S97-1,"-")</f>
        <v>-1.7439634036220064E-2</v>
      </c>
    </row>
    <row r="85" spans="2:11" ht="15" hidden="1" customHeight="1" outlineLevel="1" x14ac:dyDescent="0.25">
      <c r="B85" s="58" t="s">
        <v>91</v>
      </c>
      <c r="C85" s="60">
        <f>IFERROR('Tablas PERNOCTA zona'!C85/'Tablas PERNOCTA zona'!C98-1,"-")</f>
        <v>-7.0983612323135548E-3</v>
      </c>
      <c r="D85" s="60">
        <f>IFERROR('Tablas PERNOCTA zona'!E85/'Tablas PERNOCTA zona'!E98-1,"-")</f>
        <v>0.11131558867094582</v>
      </c>
      <c r="E85" s="60">
        <f>IFERROR('Tablas PERNOCTA zona'!G85/'Tablas PERNOCTA zona'!G98-1,"-")</f>
        <v>5.9619947559663711E-2</v>
      </c>
      <c r="F85" s="62">
        <f>IFERROR('Tablas PERNOCTA zona'!I85/'Tablas PERNOCTA zona'!I98-1,"-")</f>
        <v>8.2272330085348733E-2</v>
      </c>
      <c r="G85" s="62">
        <f>IFERROR('Tablas PERNOCTA zona'!K85/'Tablas PERNOCTA zona'!K98-1,"-")</f>
        <v>3.8409073603370647E-2</v>
      </c>
      <c r="H85" s="62">
        <f>IFERROR('Tablas PERNOCTA zona'!M85/'Tablas PERNOCTA zona'!M98-1,"-")</f>
        <v>6.1480112560166278E-2</v>
      </c>
      <c r="I85" s="60">
        <f>IFERROR('Tablas PERNOCTA zona'!O85/'Tablas PERNOCTA zona'!O98-1,"-")</f>
        <v>4.5682148507975029E-2</v>
      </c>
      <c r="J85" s="60">
        <f>IFERROR('Tablas PERNOCTA zona'!Q85/'Tablas PERNOCTA zona'!Q98-1,"-")</f>
        <v>1.6319586749147019E-2</v>
      </c>
      <c r="K85" s="60">
        <f>IFERROR('Tablas PERNOCTA zona'!S85/'Tablas PERNOCTA zona'!S98-1,"-")</f>
        <v>3.2414452282811146E-2</v>
      </c>
    </row>
    <row r="86" spans="2:11" ht="15" hidden="1" customHeight="1" outlineLevel="1" x14ac:dyDescent="0.25">
      <c r="B86" s="58" t="s">
        <v>92</v>
      </c>
      <c r="C86" s="60">
        <f>IFERROR('Tablas PERNOCTA zona'!C86/'Tablas PERNOCTA zona'!C99-1,"-")</f>
        <v>3.4288501282123907E-2</v>
      </c>
      <c r="D86" s="60">
        <f>IFERROR('Tablas PERNOCTA zona'!E86/'Tablas PERNOCTA zona'!E99-1,"-")</f>
        <v>0.22367532361380582</v>
      </c>
      <c r="E86" s="60">
        <f>IFERROR('Tablas PERNOCTA zona'!G86/'Tablas PERNOCTA zona'!G99-1,"-")</f>
        <v>0.1353905793382042</v>
      </c>
      <c r="F86" s="62">
        <f>IFERROR('Tablas PERNOCTA zona'!I86/'Tablas PERNOCTA zona'!I99-1,"-")</f>
        <v>7.605215160170653E-2</v>
      </c>
      <c r="G86" s="62">
        <f>IFERROR('Tablas PERNOCTA zona'!K86/'Tablas PERNOCTA zona'!K99-1,"-")</f>
        <v>7.5657159594610945E-2</v>
      </c>
      <c r="H86" s="62">
        <f>IFERROR('Tablas PERNOCTA zona'!M86/'Tablas PERNOCTA zona'!M99-1,"-")</f>
        <v>7.5871647825943356E-2</v>
      </c>
      <c r="I86" s="60">
        <f>IFERROR('Tablas PERNOCTA zona'!O86/'Tablas PERNOCTA zona'!O99-1,"-")</f>
        <v>5.1291399508267776E-2</v>
      </c>
      <c r="J86" s="60">
        <f>IFERROR('Tablas PERNOCTA zona'!Q86/'Tablas PERNOCTA zona'!Q99-1,"-")</f>
        <v>5.5669331513616749E-2</v>
      </c>
      <c r="K86" s="60">
        <f>IFERROR('Tablas PERNOCTA zona'!S86/'Tablas PERNOCTA zona'!S99-1,"-")</f>
        <v>5.3191050247438643E-2</v>
      </c>
    </row>
    <row r="87" spans="2:11" ht="15" hidden="1" customHeight="1" outlineLevel="1" x14ac:dyDescent="0.25">
      <c r="B87" s="58" t="s">
        <v>93</v>
      </c>
      <c r="C87" s="60">
        <f>IFERROR('Tablas PERNOCTA zona'!C87/'Tablas PERNOCTA zona'!C100-1,"-")</f>
        <v>6.9362020686600356E-2</v>
      </c>
      <c r="D87" s="60">
        <f>IFERROR('Tablas PERNOCTA zona'!E87/'Tablas PERNOCTA zona'!E100-1,"-")</f>
        <v>2.1107072049523889E-2</v>
      </c>
      <c r="E87" s="60">
        <f>IFERROR('Tablas PERNOCTA zona'!G87/'Tablas PERNOCTA zona'!G100-1,"-")</f>
        <v>4.3191420753884824E-2</v>
      </c>
      <c r="F87" s="62">
        <f>IFERROR('Tablas PERNOCTA zona'!I87/'Tablas PERNOCTA zona'!I100-1,"-")</f>
        <v>0.13061833868402961</v>
      </c>
      <c r="G87" s="62">
        <f>IFERROR('Tablas PERNOCTA zona'!K87/'Tablas PERNOCTA zona'!K100-1,"-")</f>
        <v>2.0388543361718803E-2</v>
      </c>
      <c r="H87" s="62">
        <f>IFERROR('Tablas PERNOCTA zona'!M87/'Tablas PERNOCTA zona'!M100-1,"-")</f>
        <v>7.9605279267366935E-2</v>
      </c>
      <c r="I87" s="60">
        <f>IFERROR('Tablas PERNOCTA zona'!O87/'Tablas PERNOCTA zona'!O100-1,"-")</f>
        <v>0.13424943807212686</v>
      </c>
      <c r="J87" s="60">
        <f>IFERROR('Tablas PERNOCTA zona'!Q87/'Tablas PERNOCTA zona'!Q100-1,"-")</f>
        <v>4.6445033166018446E-2</v>
      </c>
      <c r="K87" s="60">
        <f>IFERROR('Tablas PERNOCTA zona'!S87/'Tablas PERNOCTA zona'!S100-1,"-")</f>
        <v>9.5694103058083568E-2</v>
      </c>
    </row>
    <row r="88" spans="2:11" ht="15" hidden="1" customHeight="1" outlineLevel="1" x14ac:dyDescent="0.25">
      <c r="B88" s="58" t="s">
        <v>94</v>
      </c>
      <c r="C88" s="60">
        <f>IFERROR('Tablas PERNOCTA zona'!C88/'Tablas PERNOCTA zona'!C101-1,"-")</f>
        <v>3.3094462864803997E-2</v>
      </c>
      <c r="D88" s="60">
        <f>IFERROR('Tablas PERNOCTA zona'!E88/'Tablas PERNOCTA zona'!E101-1,"-")</f>
        <v>8.7810345059994077E-2</v>
      </c>
      <c r="E88" s="60">
        <f>IFERROR('Tablas PERNOCTA zona'!G88/'Tablas PERNOCTA zona'!G101-1,"-")</f>
        <v>6.3934607720127046E-2</v>
      </c>
      <c r="F88" s="62">
        <f>IFERROR('Tablas PERNOCTA zona'!I88/'Tablas PERNOCTA zona'!I101-1,"-")</f>
        <v>4.6855000579135497E-2</v>
      </c>
      <c r="G88" s="62">
        <f>IFERROR('Tablas PERNOCTA zona'!K88/'Tablas PERNOCTA zona'!K101-1,"-")</f>
        <v>-3.1507572210718759E-2</v>
      </c>
      <c r="H88" s="62">
        <f>IFERROR('Tablas PERNOCTA zona'!M88/'Tablas PERNOCTA zona'!M101-1,"-")</f>
        <v>9.4921755139614206E-3</v>
      </c>
      <c r="I88" s="60">
        <f>IFERROR('Tablas PERNOCTA zona'!O88/'Tablas PERNOCTA zona'!O101-1,"-")</f>
        <v>5.4774182052441889E-2</v>
      </c>
      <c r="J88" s="60">
        <f>IFERROR('Tablas PERNOCTA zona'!Q88/'Tablas PERNOCTA zona'!Q101-1,"-")</f>
        <v>-1.6239190118536362E-2</v>
      </c>
      <c r="K88" s="60">
        <f>IFERROR('Tablas PERNOCTA zona'!S88/'Tablas PERNOCTA zona'!S101-1,"-")</f>
        <v>2.2995041009888029E-2</v>
      </c>
    </row>
    <row r="89" spans="2:11" ht="15" hidden="1" customHeight="1" outlineLevel="1" x14ac:dyDescent="0.25">
      <c r="B89" s="58" t="s">
        <v>95</v>
      </c>
      <c r="C89" s="60">
        <f>IFERROR('Tablas PERNOCTA zona'!C89/'Tablas PERNOCTA zona'!C102-1,"-")</f>
        <v>6.3320050737611933E-3</v>
      </c>
      <c r="D89" s="60">
        <f>IFERROR('Tablas PERNOCTA zona'!E89/'Tablas PERNOCTA zona'!E102-1,"-")</f>
        <v>0.10641182860267695</v>
      </c>
      <c r="E89" s="60">
        <f>IFERROR('Tablas PERNOCTA zona'!G89/'Tablas PERNOCTA zona'!G102-1,"-")</f>
        <v>6.4159244415554317E-2</v>
      </c>
      <c r="F89" s="62">
        <f>IFERROR('Tablas PERNOCTA zona'!I89/'Tablas PERNOCTA zona'!I102-1,"-")</f>
        <v>5.6954859915915756E-2</v>
      </c>
      <c r="G89" s="62">
        <f>IFERROR('Tablas PERNOCTA zona'!K89/'Tablas PERNOCTA zona'!K102-1,"-")</f>
        <v>3.2438943592263181E-2</v>
      </c>
      <c r="H89" s="62">
        <f>IFERROR('Tablas PERNOCTA zona'!M89/'Tablas PERNOCTA zona'!M102-1,"-")</f>
        <v>4.4653891857810768E-2</v>
      </c>
      <c r="I89" s="60">
        <f>IFERROR('Tablas PERNOCTA zona'!O89/'Tablas PERNOCTA zona'!O102-1,"-")</f>
        <v>3.8621677420118461E-2</v>
      </c>
      <c r="J89" s="60">
        <f>IFERROR('Tablas PERNOCTA zona'!Q89/'Tablas PERNOCTA zona'!Q102-1,"-")</f>
        <v>2.2325420310153277E-2</v>
      </c>
      <c r="K89" s="60">
        <f>IFERROR('Tablas PERNOCTA zona'!S89/'Tablas PERNOCTA zona'!S102-1,"-")</f>
        <v>3.0876709520935686E-2</v>
      </c>
    </row>
    <row r="90" spans="2:11" ht="15" hidden="1" customHeight="1" outlineLevel="1" x14ac:dyDescent="0.25">
      <c r="B90" s="58" t="s">
        <v>96</v>
      </c>
      <c r="C90" s="60">
        <f>IFERROR('Tablas PERNOCTA zona'!C90/'Tablas PERNOCTA zona'!C103-1,"-")</f>
        <v>9.4722302318875684E-2</v>
      </c>
      <c r="D90" s="60">
        <f>IFERROR('Tablas PERNOCTA zona'!E90/'Tablas PERNOCTA zona'!E103-1,"-")</f>
        <v>0.11012724659065842</v>
      </c>
      <c r="E90" s="60">
        <f>IFERROR('Tablas PERNOCTA zona'!G90/'Tablas PERNOCTA zona'!G103-1,"-")</f>
        <v>0.1040351437023932</v>
      </c>
      <c r="F90" s="62">
        <f>IFERROR('Tablas PERNOCTA zona'!I90/'Tablas PERNOCTA zona'!I103-1,"-")</f>
        <v>7.5527298252223263E-2</v>
      </c>
      <c r="G90" s="62">
        <f>IFERROR('Tablas PERNOCTA zona'!K90/'Tablas PERNOCTA zona'!K103-1,"-")</f>
        <v>5.9773456535249014E-2</v>
      </c>
      <c r="H90" s="62">
        <f>IFERROR('Tablas PERNOCTA zona'!M90/'Tablas PERNOCTA zona'!M103-1,"-")</f>
        <v>6.7479862075915831E-2</v>
      </c>
      <c r="I90" s="60">
        <f>IFERROR('Tablas PERNOCTA zona'!O90/'Tablas PERNOCTA zona'!O103-1,"-")</f>
        <v>6.5803269287174615E-2</v>
      </c>
      <c r="J90" s="60">
        <f>IFERROR('Tablas PERNOCTA zona'!Q90/'Tablas PERNOCTA zona'!Q103-1,"-")</f>
        <v>5.2222453358514276E-2</v>
      </c>
      <c r="K90" s="60">
        <f>IFERROR('Tablas PERNOCTA zona'!S90/'Tablas PERNOCTA zona'!S103-1,"-")</f>
        <v>5.9235601833850238E-2</v>
      </c>
    </row>
    <row r="91" spans="2:11" ht="15" hidden="1" customHeight="1" outlineLevel="1" x14ac:dyDescent="0.25">
      <c r="B91" s="58" t="s">
        <v>97</v>
      </c>
      <c r="C91" s="60">
        <f>IFERROR('Tablas PERNOCTA zona'!C91/'Tablas PERNOCTA zona'!C104-1,"-")</f>
        <v>2.07658363936567E-2</v>
      </c>
      <c r="D91" s="60">
        <f>IFERROR('Tablas PERNOCTA zona'!E91/'Tablas PERNOCTA zona'!E104-1,"-")</f>
        <v>9.5817504422428534E-2</v>
      </c>
      <c r="E91" s="60">
        <f>IFERROR('Tablas PERNOCTA zona'!G91/'Tablas PERNOCTA zona'!G104-1,"-")</f>
        <v>6.4048926605690282E-2</v>
      </c>
      <c r="F91" s="62">
        <f>IFERROR('Tablas PERNOCTA zona'!I91/'Tablas PERNOCTA zona'!I104-1,"-")</f>
        <v>2.1336213925212455E-2</v>
      </c>
      <c r="G91" s="62">
        <f>IFERROR('Tablas PERNOCTA zona'!K91/'Tablas PERNOCTA zona'!K104-1,"-")</f>
        <v>1.7697804638612702E-2</v>
      </c>
      <c r="H91" s="62">
        <f>IFERROR('Tablas PERNOCTA zona'!M91/'Tablas PERNOCTA zona'!M104-1,"-")</f>
        <v>1.9543891440610972E-2</v>
      </c>
      <c r="I91" s="60">
        <f>IFERROR('Tablas PERNOCTA zona'!O91/'Tablas PERNOCTA zona'!O104-1,"-")</f>
        <v>1.4990579261402015E-2</v>
      </c>
      <c r="J91" s="60">
        <f>IFERROR('Tablas PERNOCTA zona'!Q91/'Tablas PERNOCTA zona'!Q104-1,"-")</f>
        <v>1.5024427828462361E-2</v>
      </c>
      <c r="K91" s="60">
        <f>IFERROR('Tablas PERNOCTA zona'!S91/'Tablas PERNOCTA zona'!S104-1,"-")</f>
        <v>1.5006585866151667E-2</v>
      </c>
    </row>
    <row r="92" spans="2:11" collapsed="1" x14ac:dyDescent="0.25">
      <c r="B92" s="265">
        <v>2008</v>
      </c>
      <c r="C92" s="74">
        <f>IFERROR('Tablas PERNOCTA zona'!C92/'Tablas PERNOCTA zona'!C105-1,"-")</f>
        <v>1.3052935421857814E-2</v>
      </c>
      <c r="D92" s="74">
        <f>IFERROR('Tablas PERNOCTA zona'!E92/'Tablas PERNOCTA zona'!E105-1,"-")</f>
        <v>4.4384458801663973E-2</v>
      </c>
      <c r="E92" s="74">
        <f>IFERROR('Tablas PERNOCTA zona'!G92/'Tablas PERNOCTA zona'!G105-1,"-")</f>
        <v>3.1050786105855765E-2</v>
      </c>
      <c r="F92" s="74">
        <f>IFERROR('Tablas PERNOCTA zona'!I92/'Tablas PERNOCTA zona'!I105-1,"-")</f>
        <v>2.4508717890355358E-2</v>
      </c>
      <c r="G92" s="74">
        <f>IFERROR('Tablas PERNOCTA zona'!K92/'Tablas PERNOCTA zona'!K105-1,"-")</f>
        <v>-7.7503859485132942E-3</v>
      </c>
      <c r="H92" s="74">
        <f>IFERROR('Tablas PERNOCTA zona'!M92/'Tablas PERNOCTA zona'!M105-1,"-")</f>
        <v>8.9179934483110124E-3</v>
      </c>
      <c r="I92" s="74">
        <f>IFERROR('Tablas PERNOCTA zona'!O92/'Tablas PERNOCTA zona'!O105-1,"-")</f>
        <v>1.5767408703919239E-2</v>
      </c>
      <c r="J92" s="74">
        <f>IFERROR('Tablas PERNOCTA zona'!Q92/'Tablas PERNOCTA zona'!Q105-1,"-")</f>
        <v>-1.214256123466384E-2</v>
      </c>
      <c r="K92" s="74">
        <f>IFERROR('Tablas PERNOCTA zona'!S92/'Tablas PERNOCTA zona'!S105-1,"-")</f>
        <v>2.9322277811290043E-3</v>
      </c>
    </row>
    <row r="93" spans="2:11" ht="15" hidden="1" customHeight="1" outlineLevel="1" x14ac:dyDescent="0.25">
      <c r="B93" s="58" t="s">
        <v>86</v>
      </c>
      <c r="C93" s="60">
        <f>IFERROR('Tablas PERNOCTA zona'!C93/'Tablas PERNOCTA zona'!C106-1,"-")</f>
        <v>-6.8280188413032628E-2</v>
      </c>
      <c r="D93" s="60">
        <f>IFERROR('Tablas PERNOCTA zona'!E93/'Tablas PERNOCTA zona'!E106-1,"-")</f>
        <v>6.3005310460619857E-2</v>
      </c>
      <c r="E93" s="60">
        <f>IFERROR('Tablas PERNOCTA zona'!G93/'Tablas PERNOCTA zona'!G106-1,"-")</f>
        <v>8.9468862422630302E-3</v>
      </c>
      <c r="F93" s="62">
        <f>IFERROR('Tablas PERNOCTA zona'!I93/'Tablas PERNOCTA zona'!I106-1,"-")</f>
        <v>3.6823249111050949E-4</v>
      </c>
      <c r="G93" s="62">
        <f>IFERROR('Tablas PERNOCTA zona'!K93/'Tablas PERNOCTA zona'!K106-1,"-")</f>
        <v>1.807626456732403E-2</v>
      </c>
      <c r="H93" s="62">
        <f>IFERROR('Tablas PERNOCTA zona'!M93/'Tablas PERNOCTA zona'!M106-1,"-")</f>
        <v>9.2378842504075021E-3</v>
      </c>
      <c r="I93" s="60">
        <f>IFERROR('Tablas PERNOCTA zona'!O93/'Tablas PERNOCTA zona'!O106-1,"-")</f>
        <v>2.0115212129172555E-3</v>
      </c>
      <c r="J93" s="60">
        <f>IFERROR('Tablas PERNOCTA zona'!Q93/'Tablas PERNOCTA zona'!Q106-1,"-")</f>
        <v>1.9982772870003718E-2</v>
      </c>
      <c r="K93" s="60">
        <f>IFERROR('Tablas PERNOCTA zona'!S93/'Tablas PERNOCTA zona'!S106-1,"-")</f>
        <v>1.0631483921937912E-2</v>
      </c>
    </row>
    <row r="94" spans="2:11" ht="15" hidden="1" customHeight="1" outlineLevel="1" x14ac:dyDescent="0.25">
      <c r="B94" s="58" t="s">
        <v>87</v>
      </c>
      <c r="C94" s="60">
        <f>IFERROR('Tablas PERNOCTA zona'!C94/'Tablas PERNOCTA zona'!C107-1,"-")</f>
        <v>3.1022097183906583E-2</v>
      </c>
      <c r="D94" s="60">
        <f>IFERROR('Tablas PERNOCTA zona'!E94/'Tablas PERNOCTA zona'!E107-1,"-")</f>
        <v>3.1873482660172314E-2</v>
      </c>
      <c r="E94" s="60">
        <f>IFERROR('Tablas PERNOCTA zona'!G94/'Tablas PERNOCTA zona'!G107-1,"-")</f>
        <v>3.1531790772221457E-2</v>
      </c>
      <c r="F94" s="62">
        <f>IFERROR('Tablas PERNOCTA zona'!I94/'Tablas PERNOCTA zona'!I107-1,"-")</f>
        <v>4.4854161440684548E-2</v>
      </c>
      <c r="G94" s="62">
        <f>IFERROR('Tablas PERNOCTA zona'!K94/'Tablas PERNOCTA zona'!K107-1,"-")</f>
        <v>6.3808936205838052E-3</v>
      </c>
      <c r="H94" s="62">
        <f>IFERROR('Tablas PERNOCTA zona'!M94/'Tablas PERNOCTA zona'!M107-1,"-")</f>
        <v>2.5548170634625E-2</v>
      </c>
      <c r="I94" s="60">
        <f>IFERROR('Tablas PERNOCTA zona'!O94/'Tablas PERNOCTA zona'!O107-1,"-")</f>
        <v>3.0077534547082507E-2</v>
      </c>
      <c r="J94" s="60">
        <f>IFERROR('Tablas PERNOCTA zona'!Q94/'Tablas PERNOCTA zona'!Q107-1,"-")</f>
        <v>3.9804070372329026E-3</v>
      </c>
      <c r="K94" s="60">
        <f>IFERROR('Tablas PERNOCTA zona'!S94/'Tablas PERNOCTA zona'!S107-1,"-")</f>
        <v>1.7668444628620383E-2</v>
      </c>
    </row>
    <row r="95" spans="2:11" ht="15" hidden="1" customHeight="1" outlineLevel="1" x14ac:dyDescent="0.25">
      <c r="B95" s="58" t="s">
        <v>88</v>
      </c>
      <c r="C95" s="60">
        <f>IFERROR('Tablas PERNOCTA zona'!C95/'Tablas PERNOCTA zona'!C108-1,"-")</f>
        <v>-9.5003155298032271E-2</v>
      </c>
      <c r="D95" s="60">
        <f>IFERROR('Tablas PERNOCTA zona'!E95/'Tablas PERNOCTA zona'!E108-1,"-")</f>
        <v>-0.11629528425181312</v>
      </c>
      <c r="E95" s="60">
        <f>IFERROR('Tablas PERNOCTA zona'!G95/'Tablas PERNOCTA zona'!G108-1,"-")</f>
        <v>-0.10735339291722135</v>
      </c>
      <c r="F95" s="62">
        <f>IFERROR('Tablas PERNOCTA zona'!I95/'Tablas PERNOCTA zona'!I108-1,"-")</f>
        <v>-3.651572175606288E-2</v>
      </c>
      <c r="G95" s="62">
        <f>IFERROR('Tablas PERNOCTA zona'!K95/'Tablas PERNOCTA zona'!K108-1,"-")</f>
        <v>-9.6108160912590668E-2</v>
      </c>
      <c r="H95" s="62">
        <f>IFERROR('Tablas PERNOCTA zona'!M95/'Tablas PERNOCTA zona'!M108-1,"-")</f>
        <v>-6.5752842078459328E-2</v>
      </c>
      <c r="I95" s="60">
        <f>IFERROR('Tablas PERNOCTA zona'!O95/'Tablas PERNOCTA zona'!O108-1,"-")</f>
        <v>-5.1335480587531568E-2</v>
      </c>
      <c r="J95" s="60">
        <f>IFERROR('Tablas PERNOCTA zona'!Q95/'Tablas PERNOCTA zona'!Q108-1,"-")</f>
        <v>-8.2617142268996191E-2</v>
      </c>
      <c r="K95" s="60">
        <f>IFERROR('Tablas PERNOCTA zona'!S95/'Tablas PERNOCTA zona'!S108-1,"-")</f>
        <v>-6.5837034579028564E-2</v>
      </c>
    </row>
    <row r="96" spans="2:11" ht="15" hidden="1" customHeight="1" outlineLevel="1" x14ac:dyDescent="0.25">
      <c r="B96" s="58" t="s">
        <v>89</v>
      </c>
      <c r="C96" s="60">
        <f>IFERROR('Tablas PERNOCTA zona'!C96/'Tablas PERNOCTA zona'!C109-1,"-")</f>
        <v>-6.2094312347984904E-2</v>
      </c>
      <c r="D96" s="60">
        <f>IFERROR('Tablas PERNOCTA zona'!E96/'Tablas PERNOCTA zona'!E109-1,"-")</f>
        <v>-0.11367592653476521</v>
      </c>
      <c r="E96" s="60">
        <f>IFERROR('Tablas PERNOCTA zona'!G96/'Tablas PERNOCTA zona'!G109-1,"-")</f>
        <v>-9.0699720848643195E-2</v>
      </c>
      <c r="F96" s="62">
        <f>IFERROR('Tablas PERNOCTA zona'!I96/'Tablas PERNOCTA zona'!I109-1,"-")</f>
        <v>-2.6150948446766797E-2</v>
      </c>
      <c r="G96" s="62">
        <f>IFERROR('Tablas PERNOCTA zona'!K96/'Tablas PERNOCTA zona'!K109-1,"-")</f>
        <v>-0.12038987421907799</v>
      </c>
      <c r="H96" s="62">
        <f>IFERROR('Tablas PERNOCTA zona'!M96/'Tablas PERNOCTA zona'!M109-1,"-")</f>
        <v>-7.1094435115853782E-2</v>
      </c>
      <c r="I96" s="60">
        <f>IFERROR('Tablas PERNOCTA zona'!O96/'Tablas PERNOCTA zona'!O109-1,"-")</f>
        <v>-4.7924052403013229E-2</v>
      </c>
      <c r="J96" s="60">
        <f>IFERROR('Tablas PERNOCTA zona'!Q96/'Tablas PERNOCTA zona'!Q109-1,"-")</f>
        <v>-0.11251119560733835</v>
      </c>
      <c r="K96" s="60">
        <f>IFERROR('Tablas PERNOCTA zona'!S96/'Tablas PERNOCTA zona'!S109-1,"-")</f>
        <v>-7.6750556819058402E-2</v>
      </c>
    </row>
    <row r="97" spans="2:11" ht="15" hidden="1" customHeight="1" outlineLevel="1" x14ac:dyDescent="0.25">
      <c r="B97" s="58" t="s">
        <v>90</v>
      </c>
      <c r="C97" s="60">
        <f>IFERROR('Tablas PERNOCTA zona'!C97/'Tablas PERNOCTA zona'!C110-1,"-")</f>
        <v>-3.7884316870857693E-2</v>
      </c>
      <c r="D97" s="60">
        <f>IFERROR('Tablas PERNOCTA zona'!E97/'Tablas PERNOCTA zona'!E110-1,"-")</f>
        <v>-0.14061754037120344</v>
      </c>
      <c r="E97" s="60">
        <f>IFERROR('Tablas PERNOCTA zona'!G97/'Tablas PERNOCTA zona'!G110-1,"-")</f>
        <v>-9.9613178545604586E-2</v>
      </c>
      <c r="F97" s="62">
        <f>IFERROR('Tablas PERNOCTA zona'!I97/'Tablas PERNOCTA zona'!I110-1,"-")</f>
        <v>-3.492920720161552E-2</v>
      </c>
      <c r="G97" s="62">
        <f>IFERROR('Tablas PERNOCTA zona'!K97/'Tablas PERNOCTA zona'!K110-1,"-")</f>
        <v>-0.12563392457198075</v>
      </c>
      <c r="H97" s="62">
        <f>IFERROR('Tablas PERNOCTA zona'!M97/'Tablas PERNOCTA zona'!M110-1,"-")</f>
        <v>-8.1126382743591741E-2</v>
      </c>
      <c r="I97" s="60">
        <f>IFERROR('Tablas PERNOCTA zona'!O97/'Tablas PERNOCTA zona'!O110-1,"-")</f>
        <v>-3.4954478685411017E-2</v>
      </c>
      <c r="J97" s="60">
        <f>IFERROR('Tablas PERNOCTA zona'!Q97/'Tablas PERNOCTA zona'!Q110-1,"-")</f>
        <v>-0.10745544374088578</v>
      </c>
      <c r="K97" s="60">
        <f>IFERROR('Tablas PERNOCTA zona'!S97/'Tablas PERNOCTA zona'!S110-1,"-")</f>
        <v>-6.9784562610975764E-2</v>
      </c>
    </row>
    <row r="98" spans="2:11" ht="15" hidden="1" customHeight="1" outlineLevel="1" x14ac:dyDescent="0.25">
      <c r="B98" s="58" t="s">
        <v>91</v>
      </c>
      <c r="C98" s="60">
        <f>IFERROR('Tablas PERNOCTA zona'!C98/'Tablas PERNOCTA zona'!C111-1,"-")</f>
        <v>-3.25162731487042E-2</v>
      </c>
      <c r="D98" s="60">
        <f>IFERROR('Tablas PERNOCTA zona'!E98/'Tablas PERNOCTA zona'!E111-1,"-")</f>
        <v>-0.11593525108486458</v>
      </c>
      <c r="E98" s="60">
        <f>IFERROR('Tablas PERNOCTA zona'!G98/'Tablas PERNOCTA zona'!G111-1,"-")</f>
        <v>-8.1355676253345832E-2</v>
      </c>
      <c r="F98" s="62">
        <f>IFERROR('Tablas PERNOCTA zona'!I98/'Tablas PERNOCTA zona'!I111-1,"-")</f>
        <v>-5.3027189748947268E-2</v>
      </c>
      <c r="G98" s="62">
        <f>IFERROR('Tablas PERNOCTA zona'!K98/'Tablas PERNOCTA zona'!K111-1,"-")</f>
        <v>-0.12484165285227955</v>
      </c>
      <c r="H98" s="62">
        <f>IFERROR('Tablas PERNOCTA zona'!M98/'Tablas PERNOCTA zona'!M111-1,"-")</f>
        <v>-8.8483202398439764E-2</v>
      </c>
      <c r="I98" s="60">
        <f>IFERROR('Tablas PERNOCTA zona'!O98/'Tablas PERNOCTA zona'!O111-1,"-")</f>
        <v>-6.3728045683160262E-2</v>
      </c>
      <c r="J98" s="60">
        <f>IFERROR('Tablas PERNOCTA zona'!Q98/'Tablas PERNOCTA zona'!Q111-1,"-")</f>
        <v>-0.11107205605125214</v>
      </c>
      <c r="K98" s="60">
        <f>IFERROR('Tablas PERNOCTA zona'!S98/'Tablas PERNOCTA zona'!S111-1,"-")</f>
        <v>-8.5730656550322304E-2</v>
      </c>
    </row>
    <row r="99" spans="2:11" ht="15" hidden="1" customHeight="1" outlineLevel="1" x14ac:dyDescent="0.25">
      <c r="B99" s="58" t="s">
        <v>92</v>
      </c>
      <c r="C99" s="60">
        <f>IFERROR('Tablas PERNOCTA zona'!C99/'Tablas PERNOCTA zona'!C112-1,"-")</f>
        <v>-7.7783684076618287E-2</v>
      </c>
      <c r="D99" s="60">
        <f>IFERROR('Tablas PERNOCTA zona'!E99/'Tablas PERNOCTA zona'!E112-1,"-")</f>
        <v>-0.1109985027335153</v>
      </c>
      <c r="E99" s="60">
        <f>IFERROR('Tablas PERNOCTA zona'!G99/'Tablas PERNOCTA zona'!G112-1,"-")</f>
        <v>-9.5817833155619869E-2</v>
      </c>
      <c r="F99" s="62">
        <f>IFERROR('Tablas PERNOCTA zona'!I99/'Tablas PERNOCTA zona'!I112-1,"-")</f>
        <v>-7.4073470270943242E-2</v>
      </c>
      <c r="G99" s="62">
        <f>IFERROR('Tablas PERNOCTA zona'!K99/'Tablas PERNOCTA zona'!K112-1,"-")</f>
        <v>-0.1081856069151399</v>
      </c>
      <c r="H99" s="62">
        <f>IFERROR('Tablas PERNOCTA zona'!M99/'Tablas PERNOCTA zona'!M112-1,"-")</f>
        <v>-8.9980285260612192E-2</v>
      </c>
      <c r="I99" s="60">
        <f>IFERROR('Tablas PERNOCTA zona'!O99/'Tablas PERNOCTA zona'!O112-1,"-")</f>
        <v>-7.3677018376969827E-2</v>
      </c>
      <c r="J99" s="60">
        <f>IFERROR('Tablas PERNOCTA zona'!Q99/'Tablas PERNOCTA zona'!Q112-1,"-")</f>
        <v>-8.7916185346202935E-2</v>
      </c>
      <c r="K99" s="60">
        <f>IFERROR('Tablas PERNOCTA zona'!S99/'Tablas PERNOCTA zona'!S112-1,"-")</f>
        <v>-7.9909843855735074E-2</v>
      </c>
    </row>
    <row r="100" spans="2:11" ht="15" hidden="1" customHeight="1" outlineLevel="1" x14ac:dyDescent="0.25">
      <c r="B100" s="58" t="s">
        <v>93</v>
      </c>
      <c r="C100" s="60">
        <f>IFERROR('Tablas PERNOCTA zona'!C100/'Tablas PERNOCTA zona'!C113-1,"-")</f>
        <v>-6.6874700880318327E-2</v>
      </c>
      <c r="D100" s="60">
        <f>IFERROR('Tablas PERNOCTA zona'!E100/'Tablas PERNOCTA zona'!E113-1,"-")</f>
        <v>-4.6468002442832113E-2</v>
      </c>
      <c r="E100" s="60">
        <f>IFERROR('Tablas PERNOCTA zona'!G100/'Tablas PERNOCTA zona'!G113-1,"-")</f>
        <v>-5.591699916618631E-2</v>
      </c>
      <c r="F100" s="62">
        <f>IFERROR('Tablas PERNOCTA zona'!I100/'Tablas PERNOCTA zona'!I113-1,"-")</f>
        <v>-8.8617050127053787E-2</v>
      </c>
      <c r="G100" s="62">
        <f>IFERROR('Tablas PERNOCTA zona'!K100/'Tablas PERNOCTA zona'!K113-1,"-")</f>
        <v>-8.6943166042733666E-2</v>
      </c>
      <c r="H100" s="62">
        <f>IFERROR('Tablas PERNOCTA zona'!M100/'Tablas PERNOCTA zona'!M113-1,"-")</f>
        <v>-8.7843159730811693E-2</v>
      </c>
      <c r="I100" s="60">
        <f>IFERROR('Tablas PERNOCTA zona'!O100/'Tablas PERNOCTA zona'!O113-1,"-")</f>
        <v>-0.1096378836611186</v>
      </c>
      <c r="J100" s="60">
        <f>IFERROR('Tablas PERNOCTA zona'!Q100/'Tablas PERNOCTA zona'!Q113-1,"-")</f>
        <v>-7.2388604877987928E-2</v>
      </c>
      <c r="K100" s="60">
        <f>IFERROR('Tablas PERNOCTA zona'!S100/'Tablas PERNOCTA zona'!S113-1,"-")</f>
        <v>-9.3656559277397911E-2</v>
      </c>
    </row>
    <row r="101" spans="2:11" ht="15" hidden="1" customHeight="1" outlineLevel="1" x14ac:dyDescent="0.25">
      <c r="B101" s="58" t="s">
        <v>94</v>
      </c>
      <c r="C101" s="60">
        <f>IFERROR('Tablas PERNOCTA zona'!C101/'Tablas PERNOCTA zona'!C114-1,"-")</f>
        <v>-9.3728725682468816E-2</v>
      </c>
      <c r="D101" s="60">
        <f>IFERROR('Tablas PERNOCTA zona'!E101/'Tablas PERNOCTA zona'!E114-1,"-")</f>
        <v>-0.14768086922268908</v>
      </c>
      <c r="E101" s="60">
        <f>IFERROR('Tablas PERNOCTA zona'!G101/'Tablas PERNOCTA zona'!G114-1,"-")</f>
        <v>-0.1249494249161831</v>
      </c>
      <c r="F101" s="62">
        <f>IFERROR('Tablas PERNOCTA zona'!I101/'Tablas PERNOCTA zona'!I114-1,"-")</f>
        <v>-8.1977208625269471E-2</v>
      </c>
      <c r="G101" s="62">
        <f>IFERROR('Tablas PERNOCTA zona'!K101/'Tablas PERNOCTA zona'!K114-1,"-")</f>
        <v>-0.10008600269880519</v>
      </c>
      <c r="H101" s="62">
        <f>IFERROR('Tablas PERNOCTA zona'!M101/'Tablas PERNOCTA zona'!M114-1,"-")</f>
        <v>-9.0701417552964236E-2</v>
      </c>
      <c r="I101" s="60">
        <f>IFERROR('Tablas PERNOCTA zona'!O101/'Tablas PERNOCTA zona'!O114-1,"-")</f>
        <v>-5.9357304205217121E-2</v>
      </c>
      <c r="J101" s="60">
        <f>IFERROR('Tablas PERNOCTA zona'!Q101/'Tablas PERNOCTA zona'!Q114-1,"-")</f>
        <v>-0.10179409903202918</v>
      </c>
      <c r="K101" s="60">
        <f>IFERROR('Tablas PERNOCTA zona'!S101/'Tablas PERNOCTA zona'!S114-1,"-")</f>
        <v>-7.8833618272889594E-2</v>
      </c>
    </row>
    <row r="102" spans="2:11" ht="15" hidden="1" customHeight="1" outlineLevel="1" x14ac:dyDescent="0.25">
      <c r="B102" s="58" t="s">
        <v>95</v>
      </c>
      <c r="C102" s="60">
        <f>IFERROR('Tablas PERNOCTA zona'!C102/'Tablas PERNOCTA zona'!C115-1,"-")</f>
        <v>4.8030212035657716E-2</v>
      </c>
      <c r="D102" s="60">
        <f>IFERROR('Tablas PERNOCTA zona'!E102/'Tablas PERNOCTA zona'!E115-1,"-")</f>
        <v>-4.8961979395468092E-2</v>
      </c>
      <c r="E102" s="60">
        <f>IFERROR('Tablas PERNOCTA zona'!G102/'Tablas PERNOCTA zona'!G115-1,"-")</f>
        <v>-1.0291735509725508E-2</v>
      </c>
      <c r="F102" s="62">
        <f>IFERROR('Tablas PERNOCTA zona'!I102/'Tablas PERNOCTA zona'!I115-1,"-")</f>
        <v>8.6028528812587268E-4</v>
      </c>
      <c r="G102" s="62">
        <f>IFERROR('Tablas PERNOCTA zona'!K102/'Tablas PERNOCTA zona'!K115-1,"-")</f>
        <v>-6.726095116483366E-3</v>
      </c>
      <c r="H102" s="62">
        <f>IFERROR('Tablas PERNOCTA zona'!M102/'Tablas PERNOCTA zona'!M115-1,"-")</f>
        <v>-2.96064444920352E-3</v>
      </c>
      <c r="I102" s="60">
        <f>IFERROR('Tablas PERNOCTA zona'!O102/'Tablas PERNOCTA zona'!O115-1,"-")</f>
        <v>2.4161026045161904E-3</v>
      </c>
      <c r="J102" s="60">
        <f>IFERROR('Tablas PERNOCTA zona'!Q102/'Tablas PERNOCTA zona'!Q115-1,"-")</f>
        <v>-5.8806492912417685E-3</v>
      </c>
      <c r="K102" s="60">
        <f>IFERROR('Tablas PERNOCTA zona'!S102/'Tablas PERNOCTA zona'!S115-1,"-")</f>
        <v>-1.5442163722078073E-3</v>
      </c>
    </row>
    <row r="103" spans="2:11" ht="15" hidden="1" customHeight="1" outlineLevel="1" x14ac:dyDescent="0.25">
      <c r="B103" s="58" t="s">
        <v>96</v>
      </c>
      <c r="C103" s="60">
        <f>IFERROR('Tablas PERNOCTA zona'!C103/'Tablas PERNOCTA zona'!C116-1,"-")</f>
        <v>5.4337992463340257E-2</v>
      </c>
      <c r="D103" s="60">
        <f>IFERROR('Tablas PERNOCTA zona'!E103/'Tablas PERNOCTA zona'!E116-1,"-")</f>
        <v>-3.5068019422378027E-2</v>
      </c>
      <c r="E103" s="60">
        <f>IFERROR('Tablas PERNOCTA zona'!G103/'Tablas PERNOCTA zona'!G116-1,"-")</f>
        <v>-1.5865597819949562E-3</v>
      </c>
      <c r="F103" s="62">
        <f>IFERROR('Tablas PERNOCTA zona'!I103/'Tablas PERNOCTA zona'!I116-1,"-")</f>
        <v>6.7735641362594023E-3</v>
      </c>
      <c r="G103" s="62">
        <f>IFERROR('Tablas PERNOCTA zona'!K103/'Tablas PERNOCTA zona'!K116-1,"-")</f>
        <v>-2.6767891148252398E-2</v>
      </c>
      <c r="H103" s="62">
        <f>IFERROR('Tablas PERNOCTA zona'!M103/'Tablas PERNOCTA zona'!M116-1,"-")</f>
        <v>-1.0644067386194389E-2</v>
      </c>
      <c r="I103" s="60">
        <f>IFERROR('Tablas PERNOCTA zona'!O103/'Tablas PERNOCTA zona'!O116-1,"-")</f>
        <v>7.1897560994429455E-3</v>
      </c>
      <c r="J103" s="60">
        <f>IFERROR('Tablas PERNOCTA zona'!Q103/'Tablas PERNOCTA zona'!Q116-1,"-")</f>
        <v>-2.7795577976231001E-2</v>
      </c>
      <c r="K103" s="60">
        <f>IFERROR('Tablas PERNOCTA zona'!S103/'Tablas PERNOCTA zona'!S116-1,"-")</f>
        <v>-1.0038137818151993E-2</v>
      </c>
    </row>
    <row r="104" spans="2:11" ht="15" hidden="1" customHeight="1" outlineLevel="1" x14ac:dyDescent="0.25">
      <c r="B104" s="58" t="s">
        <v>97</v>
      </c>
      <c r="C104" s="60">
        <f>IFERROR('Tablas PERNOCTA zona'!C104/'Tablas PERNOCTA zona'!C117-1,"-")</f>
        <v>5.3761131757941172E-2</v>
      </c>
      <c r="D104" s="60">
        <f>IFERROR('Tablas PERNOCTA zona'!E104/'Tablas PERNOCTA zona'!E117-1,"-")</f>
        <v>-6.4541460649612303E-2</v>
      </c>
      <c r="E104" s="60">
        <f>IFERROR('Tablas PERNOCTA zona'!G104/'Tablas PERNOCTA zona'!G117-1,"-")</f>
        <v>-1.7869199534207847E-2</v>
      </c>
      <c r="F104" s="62">
        <f>IFERROR('Tablas PERNOCTA zona'!I104/'Tablas PERNOCTA zona'!I117-1,"-")</f>
        <v>-2.1054183638973267E-3</v>
      </c>
      <c r="G104" s="62">
        <f>IFERROR('Tablas PERNOCTA zona'!K104/'Tablas PERNOCTA zona'!K117-1,"-")</f>
        <v>-3.0836641474960569E-2</v>
      </c>
      <c r="H104" s="62">
        <f>IFERROR('Tablas PERNOCTA zona'!M104/'Tablas PERNOCTA zona'!M117-1,"-")</f>
        <v>-1.6468577410916341E-2</v>
      </c>
      <c r="I104" s="60">
        <f>IFERROR('Tablas PERNOCTA zona'!O104/'Tablas PERNOCTA zona'!O117-1,"-")</f>
        <v>1.4404573108824703E-2</v>
      </c>
      <c r="J104" s="60">
        <f>IFERROR('Tablas PERNOCTA zona'!Q104/'Tablas PERNOCTA zona'!Q117-1,"-")</f>
        <v>-2.575561961303563E-2</v>
      </c>
      <c r="K104" s="60">
        <f>IFERROR('Tablas PERNOCTA zona'!S104/'Tablas PERNOCTA zona'!S117-1,"-")</f>
        <v>-4.9914908105271882E-3</v>
      </c>
    </row>
    <row r="105" spans="2:11" collapsed="1" x14ac:dyDescent="0.25">
      <c r="B105" s="265">
        <v>2007</v>
      </c>
      <c r="C105" s="74">
        <f>IFERROR('Tablas PERNOCTA zona'!C105/'Tablas PERNOCTA zona'!C118-1,"-")</f>
        <v>-2.9708563326029003E-2</v>
      </c>
      <c r="D105" s="74">
        <f>IFERROR('Tablas PERNOCTA zona'!E105/'Tablas PERNOCTA zona'!E118-1,"-")</f>
        <v>-7.0895221316618962E-2</v>
      </c>
      <c r="E105" s="74">
        <f>IFERROR('Tablas PERNOCTA zona'!G105/'Tablas PERNOCTA zona'!G118-1,"-")</f>
        <v>-5.3802771825121942E-2</v>
      </c>
      <c r="F105" s="74">
        <f>IFERROR('Tablas PERNOCTA zona'!I105/'Tablas PERNOCTA zona'!I118-1,"-")</f>
        <v>-2.8593801264095942E-2</v>
      </c>
      <c r="G105" s="74">
        <f>IFERROR('Tablas PERNOCTA zona'!K105/'Tablas PERNOCTA zona'!K118-1,"-")</f>
        <v>-6.6876076945335927E-2</v>
      </c>
      <c r="H105" s="74">
        <f>IFERROR('Tablas PERNOCTA zona'!M105/'Tablas PERNOCTA zona'!M118-1,"-")</f>
        <v>-4.7480083906049186E-2</v>
      </c>
      <c r="I105" s="74">
        <f>IFERROR('Tablas PERNOCTA zona'!O105/'Tablas PERNOCTA zona'!O118-1,"-")</f>
        <v>-3.1719413523430995E-2</v>
      </c>
      <c r="J105" s="74">
        <f>IFERROR('Tablas PERNOCTA zona'!Q105/'Tablas PERNOCTA zona'!Q118-1,"-")</f>
        <v>-5.8914487359399748E-2</v>
      </c>
      <c r="K105" s="74">
        <f>IFERROR('Tablas PERNOCTA zona'!S105/'Tablas PERNOCTA zona'!S118-1,"-")</f>
        <v>-4.4418472100876349E-2</v>
      </c>
    </row>
    <row r="106" spans="2:11" ht="15" customHeight="1" x14ac:dyDescent="0.25">
      <c r="B106" s="404" t="s">
        <v>130</v>
      </c>
      <c r="C106" s="404"/>
      <c r="D106" s="404"/>
      <c r="E106" s="404"/>
      <c r="F106" s="404"/>
      <c r="G106" s="404"/>
      <c r="H106" s="404"/>
      <c r="I106" s="404"/>
      <c r="J106" s="404"/>
      <c r="K106" s="404"/>
    </row>
    <row r="107" spans="2:11" x14ac:dyDescent="0.25">
      <c r="C107" s="262"/>
      <c r="D107" s="262"/>
      <c r="E107" s="262"/>
      <c r="F107" s="262"/>
      <c r="G107" s="262"/>
      <c r="H107" s="262"/>
      <c r="I107" s="262"/>
      <c r="J107" s="262"/>
      <c r="K107" s="262"/>
    </row>
  </sheetData>
  <mergeCells count="5">
    <mergeCell ref="B5:K5"/>
    <mergeCell ref="C6:E6"/>
    <mergeCell ref="F6:H6"/>
    <mergeCell ref="I6:K6"/>
    <mergeCell ref="B106:K10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.7109375" customWidth="1"/>
    <col min="3" max="8" width="9.7109375" customWidth="1"/>
    <col min="11" max="11" width="13.28515625" customWidth="1"/>
    <col min="13" max="13" width="1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64" t="s">
        <v>80</v>
      </c>
      <c r="C5" s="364"/>
      <c r="D5" s="364"/>
      <c r="E5" s="364"/>
      <c r="F5" s="364"/>
      <c r="G5" s="364"/>
      <c r="H5" s="364"/>
    </row>
    <row r="6" spans="2:14" ht="15" customHeight="1" x14ac:dyDescent="0.25">
      <c r="B6" s="54"/>
      <c r="C6" s="365" t="s">
        <v>81</v>
      </c>
      <c r="D6" s="365"/>
      <c r="E6" s="366" t="s">
        <v>82</v>
      </c>
      <c r="F6" s="366"/>
      <c r="G6" s="365" t="s">
        <v>83</v>
      </c>
      <c r="H6" s="365"/>
      <c r="J6" s="55"/>
      <c r="K6" s="55"/>
      <c r="L6" s="55"/>
    </row>
    <row r="7" spans="2:14" ht="30" customHeight="1" x14ac:dyDescent="0.25">
      <c r="B7" s="54"/>
      <c r="C7" s="56" t="s">
        <v>84</v>
      </c>
      <c r="D7" s="56" t="s">
        <v>85</v>
      </c>
      <c r="E7" s="57" t="s">
        <v>84</v>
      </c>
      <c r="F7" s="57" t="s">
        <v>85</v>
      </c>
      <c r="G7" s="56" t="s">
        <v>84</v>
      </c>
      <c r="H7" s="56" t="s">
        <v>85</v>
      </c>
      <c r="J7" s="55"/>
      <c r="K7" s="55"/>
      <c r="L7" s="55"/>
    </row>
    <row r="8" spans="2:14" x14ac:dyDescent="0.25">
      <c r="B8" s="58" t="s">
        <v>92</v>
      </c>
      <c r="C8" s="59">
        <v>58949</v>
      </c>
      <c r="D8" s="60">
        <f t="shared" ref="D8:D13" si="0">C8/C21-1</f>
        <v>5.1271534044298628E-2</v>
      </c>
      <c r="E8" s="61">
        <v>54865</v>
      </c>
      <c r="F8" s="62">
        <f t="shared" ref="F8:F13" si="1">E8/E21-1</f>
        <v>1.350352828167134E-2</v>
      </c>
      <c r="G8" s="59">
        <v>113814</v>
      </c>
      <c r="H8" s="60">
        <f t="shared" ref="H8:H13" si="2">G8/G21-1</f>
        <v>3.2719947735191601E-2</v>
      </c>
      <c r="J8" s="63"/>
      <c r="K8" s="63"/>
      <c r="L8" s="63"/>
    </row>
    <row r="9" spans="2:14" x14ac:dyDescent="0.25">
      <c r="B9" s="58" t="s">
        <v>93</v>
      </c>
      <c r="C9" s="59">
        <v>58262</v>
      </c>
      <c r="D9" s="60">
        <f t="shared" si="0"/>
        <v>5.6562029632047484E-2</v>
      </c>
      <c r="E9" s="61">
        <v>53136</v>
      </c>
      <c r="F9" s="62">
        <f t="shared" si="1"/>
        <v>4.6066619418851928E-2</v>
      </c>
      <c r="G9" s="59">
        <v>111398</v>
      </c>
      <c r="H9" s="60">
        <f t="shared" si="2"/>
        <v>5.1529653857408597E-2</v>
      </c>
    </row>
    <row r="10" spans="2:14" x14ac:dyDescent="0.25">
      <c r="B10" s="58" t="s">
        <v>94</v>
      </c>
      <c r="C10" s="59">
        <v>67434</v>
      </c>
      <c r="D10" s="60">
        <f t="shared" si="0"/>
        <v>0.21599105597230239</v>
      </c>
      <c r="E10" s="61">
        <v>63956</v>
      </c>
      <c r="F10" s="62">
        <f t="shared" si="1"/>
        <v>0.16586761944692574</v>
      </c>
      <c r="G10" s="59">
        <v>131390</v>
      </c>
      <c r="H10" s="60">
        <f t="shared" si="2"/>
        <v>0.19106542293292716</v>
      </c>
    </row>
    <row r="11" spans="2:14" x14ac:dyDescent="0.25">
      <c r="B11" s="58" t="s">
        <v>95</v>
      </c>
      <c r="C11" s="59">
        <v>63391</v>
      </c>
      <c r="D11" s="60">
        <f t="shared" si="0"/>
        <v>-2.0625405555727228E-2</v>
      </c>
      <c r="E11" s="61">
        <v>64894</v>
      </c>
      <c r="F11" s="62">
        <f t="shared" si="1"/>
        <v>-7.3009070780658547E-2</v>
      </c>
      <c r="G11" s="59">
        <v>128285</v>
      </c>
      <c r="H11" s="60">
        <f t="shared" si="2"/>
        <v>-4.7843480713421593E-2</v>
      </c>
    </row>
    <row r="12" spans="2:14" x14ac:dyDescent="0.25">
      <c r="B12" s="58" t="s">
        <v>96</v>
      </c>
      <c r="C12" s="59">
        <v>57147</v>
      </c>
      <c r="D12" s="60">
        <f t="shared" si="0"/>
        <v>0.12381270771469577</v>
      </c>
      <c r="E12" s="61">
        <v>57826</v>
      </c>
      <c r="F12" s="62">
        <f t="shared" si="1"/>
        <v>4.1140778884067641E-2</v>
      </c>
      <c r="G12" s="59">
        <v>114973</v>
      </c>
      <c r="H12" s="60">
        <f t="shared" si="2"/>
        <v>8.0654560493270244E-2</v>
      </c>
    </row>
    <row r="13" spans="2:14" x14ac:dyDescent="0.25">
      <c r="B13" s="58" t="s">
        <v>97</v>
      </c>
      <c r="C13" s="59">
        <v>54322</v>
      </c>
      <c r="D13" s="60">
        <f t="shared" si="0"/>
        <v>1.4643804400612748E-2</v>
      </c>
      <c r="E13" s="61">
        <v>57936</v>
      </c>
      <c r="F13" s="62">
        <f t="shared" si="1"/>
        <v>4.8824200293271058E-2</v>
      </c>
      <c r="G13" s="59">
        <v>112258</v>
      </c>
      <c r="H13" s="60">
        <f t="shared" si="2"/>
        <v>3.2001250264302117E-2</v>
      </c>
    </row>
    <row r="14" spans="2:14" ht="24.95" customHeight="1" x14ac:dyDescent="0.25">
      <c r="B14" s="64" t="str">
        <f>actualizaciones!$A$2</f>
        <v xml:space="preserve">I semestre 2014 </v>
      </c>
      <c r="C14" s="65">
        <v>359505</v>
      </c>
      <c r="D14" s="66">
        <v>7.0630874242081365E-2</v>
      </c>
      <c r="E14" s="67">
        <v>352613</v>
      </c>
      <c r="F14" s="68">
        <v>3.5355225914050381E-2</v>
      </c>
      <c r="G14" s="65">
        <v>712118</v>
      </c>
      <c r="H14" s="66">
        <v>5.2868294990833231E-2</v>
      </c>
      <c r="K14" s="55"/>
      <c r="L14" s="55"/>
      <c r="M14" s="55"/>
      <c r="N14" s="55"/>
    </row>
    <row r="15" spans="2:14" outlineLevel="1" x14ac:dyDescent="0.25">
      <c r="B15" s="58" t="s">
        <v>86</v>
      </c>
      <c r="C15" s="59">
        <v>56474</v>
      </c>
      <c r="D15" s="60">
        <f t="shared" ref="D15:D53" si="3">C15/C28-1</f>
        <v>0.11136475450162364</v>
      </c>
      <c r="E15" s="61">
        <v>65785</v>
      </c>
      <c r="F15" s="62">
        <f t="shared" ref="F15:F53" si="4">E15/E28-1</f>
        <v>0.12518386754695032</v>
      </c>
      <c r="G15" s="59">
        <v>122259</v>
      </c>
      <c r="H15" s="60">
        <f t="shared" ref="H15:H53" si="5">G15/G28-1</f>
        <v>0.1187580640733521</v>
      </c>
    </row>
    <row r="16" spans="2:14" outlineLevel="1" x14ac:dyDescent="0.25">
      <c r="B16" s="58" t="s">
        <v>87</v>
      </c>
      <c r="C16" s="59">
        <v>61028</v>
      </c>
      <c r="D16" s="60">
        <f t="shared" si="3"/>
        <v>0.10976141984288623</v>
      </c>
      <c r="E16" s="61">
        <v>62833</v>
      </c>
      <c r="F16" s="62">
        <f t="shared" si="4"/>
        <v>5.9810751092145065E-2</v>
      </c>
      <c r="G16" s="59">
        <v>123861</v>
      </c>
      <c r="H16" s="60">
        <f t="shared" si="5"/>
        <v>8.3847426036279593E-2</v>
      </c>
    </row>
    <row r="17" spans="2:14" outlineLevel="1" x14ac:dyDescent="0.25">
      <c r="B17" s="58" t="s">
        <v>88</v>
      </c>
      <c r="C17" s="59">
        <v>60116</v>
      </c>
      <c r="D17" s="60">
        <f t="shared" si="3"/>
        <v>-4.4685990338164228E-2</v>
      </c>
      <c r="E17" s="61">
        <v>63232</v>
      </c>
      <c r="F17" s="62">
        <f t="shared" si="4"/>
        <v>1.2359910342619296E-2</v>
      </c>
      <c r="G17" s="59">
        <v>123348</v>
      </c>
      <c r="H17" s="60">
        <f t="shared" si="5"/>
        <v>-1.6269499473633875E-2</v>
      </c>
    </row>
    <row r="18" spans="2:14" outlineLevel="1" x14ac:dyDescent="0.25">
      <c r="B18" s="58" t="s">
        <v>89</v>
      </c>
      <c r="C18" s="59">
        <v>55372</v>
      </c>
      <c r="D18" s="60">
        <f t="shared" si="3"/>
        <v>-1.9391857190925621E-2</v>
      </c>
      <c r="E18" s="61">
        <v>58266</v>
      </c>
      <c r="F18" s="62">
        <f t="shared" si="4"/>
        <v>6.3908264251542946E-2</v>
      </c>
      <c r="G18" s="59">
        <v>113638</v>
      </c>
      <c r="H18" s="60">
        <f t="shared" si="5"/>
        <v>2.162128145424469E-2</v>
      </c>
    </row>
    <row r="19" spans="2:14" outlineLevel="1" x14ac:dyDescent="0.25">
      <c r="B19" s="58" t="s">
        <v>90</v>
      </c>
      <c r="C19" s="59">
        <v>64821</v>
      </c>
      <c r="D19" s="60">
        <f t="shared" si="3"/>
        <v>-2.5083097377815999E-3</v>
      </c>
      <c r="E19" s="61">
        <v>69735</v>
      </c>
      <c r="F19" s="62">
        <f t="shared" si="4"/>
        <v>-1.4605438377937041E-3</v>
      </c>
      <c r="G19" s="59">
        <v>134556</v>
      </c>
      <c r="H19" s="60">
        <f t="shared" si="5"/>
        <v>-1.9655691620741322E-3</v>
      </c>
    </row>
    <row r="20" spans="2:14" outlineLevel="1" x14ac:dyDescent="0.25">
      <c r="B20" s="58" t="s">
        <v>91</v>
      </c>
      <c r="C20" s="59">
        <v>62995</v>
      </c>
      <c r="D20" s="60">
        <f t="shared" si="3"/>
        <v>-1.291151537943247E-2</v>
      </c>
      <c r="E20" s="61">
        <v>63196</v>
      </c>
      <c r="F20" s="62">
        <f t="shared" si="4"/>
        <v>-2.7349822233850962E-2</v>
      </c>
      <c r="G20" s="59">
        <v>126191</v>
      </c>
      <c r="H20" s="60">
        <f t="shared" si="5"/>
        <v>-2.0195353748680089E-2</v>
      </c>
    </row>
    <row r="21" spans="2:14" outlineLevel="1" x14ac:dyDescent="0.25">
      <c r="B21" s="58" t="s">
        <v>92</v>
      </c>
      <c r="C21" s="59">
        <v>56074</v>
      </c>
      <c r="D21" s="60">
        <f t="shared" si="3"/>
        <v>-2.5614571845316014E-3</v>
      </c>
      <c r="E21" s="61">
        <v>54134</v>
      </c>
      <c r="F21" s="62">
        <f t="shared" si="4"/>
        <v>-6.4364478550935078E-2</v>
      </c>
      <c r="G21" s="59">
        <v>110208</v>
      </c>
      <c r="H21" s="60">
        <f t="shared" si="5"/>
        <v>-3.3907219748238071E-2</v>
      </c>
      <c r="J21" s="63"/>
      <c r="K21" s="63"/>
      <c r="L21" s="63"/>
    </row>
    <row r="22" spans="2:14" outlineLevel="1" x14ac:dyDescent="0.25">
      <c r="B22" s="58" t="s">
        <v>93</v>
      </c>
      <c r="C22" s="59">
        <v>55143</v>
      </c>
      <c r="D22" s="60">
        <f t="shared" si="3"/>
        <v>9.8247361083449558E-2</v>
      </c>
      <c r="E22" s="61">
        <v>50796</v>
      </c>
      <c r="F22" s="62">
        <f t="shared" si="4"/>
        <v>8.7057010785824396E-2</v>
      </c>
      <c r="G22" s="59">
        <v>105939</v>
      </c>
      <c r="H22" s="60">
        <f t="shared" si="5"/>
        <v>9.2853163877942624E-2</v>
      </c>
    </row>
    <row r="23" spans="2:14" outlineLevel="1" x14ac:dyDescent="0.25">
      <c r="B23" s="58" t="s">
        <v>94</v>
      </c>
      <c r="C23" s="59">
        <v>55456</v>
      </c>
      <c r="D23" s="60">
        <f t="shared" si="3"/>
        <v>-2.8536393098011703E-2</v>
      </c>
      <c r="E23" s="61">
        <v>54857</v>
      </c>
      <c r="F23" s="62">
        <f t="shared" si="4"/>
        <v>-8.8042159160806599E-2</v>
      </c>
      <c r="G23" s="59">
        <v>110313</v>
      </c>
      <c r="H23" s="60">
        <f t="shared" si="5"/>
        <v>-5.9067879015336278E-2</v>
      </c>
    </row>
    <row r="24" spans="2:14" outlineLevel="1" x14ac:dyDescent="0.25">
      <c r="B24" s="58" t="s">
        <v>95</v>
      </c>
      <c r="C24" s="59">
        <v>64726</v>
      </c>
      <c r="D24" s="60">
        <f t="shared" si="3"/>
        <v>9.8838788537281008E-2</v>
      </c>
      <c r="E24" s="61">
        <v>70005</v>
      </c>
      <c r="F24" s="62">
        <f t="shared" si="4"/>
        <v>5.8948992557632973E-2</v>
      </c>
      <c r="G24" s="59">
        <v>134731</v>
      </c>
      <c r="H24" s="60">
        <f t="shared" si="5"/>
        <v>7.7744536524493757E-2</v>
      </c>
    </row>
    <row r="25" spans="2:14" outlineLevel="1" x14ac:dyDescent="0.25">
      <c r="B25" s="58" t="s">
        <v>96</v>
      </c>
      <c r="C25" s="59">
        <v>50851</v>
      </c>
      <c r="D25" s="60">
        <f t="shared" si="3"/>
        <v>-6.3241470783287901E-2</v>
      </c>
      <c r="E25" s="61">
        <v>55541</v>
      </c>
      <c r="F25" s="62">
        <f t="shared" si="4"/>
        <v>-4.9947828466841093E-2</v>
      </c>
      <c r="G25" s="59">
        <v>106392</v>
      </c>
      <c r="H25" s="60">
        <f t="shared" si="5"/>
        <v>-5.6348396824692837E-2</v>
      </c>
    </row>
    <row r="26" spans="2:14" outlineLevel="1" x14ac:dyDescent="0.25">
      <c r="B26" s="58" t="s">
        <v>97</v>
      </c>
      <c r="C26" s="59">
        <v>53538</v>
      </c>
      <c r="D26" s="60">
        <f t="shared" si="3"/>
        <v>-1.7723469837076178E-2</v>
      </c>
      <c r="E26" s="61">
        <v>55239</v>
      </c>
      <c r="F26" s="62">
        <f t="shared" si="4"/>
        <v>-4.7225623954326723E-2</v>
      </c>
      <c r="G26" s="59">
        <v>108777</v>
      </c>
      <c r="H26" s="60">
        <f t="shared" si="5"/>
        <v>-3.2930005956561592E-2</v>
      </c>
    </row>
    <row r="27" spans="2:14" x14ac:dyDescent="0.25">
      <c r="B27" s="69">
        <v>2013</v>
      </c>
      <c r="C27" s="70">
        <v>696594</v>
      </c>
      <c r="D27" s="71">
        <f t="shared" si="3"/>
        <v>1.661388479444259E-2</v>
      </c>
      <c r="E27" s="70">
        <v>723619</v>
      </c>
      <c r="F27" s="71">
        <f t="shared" si="4"/>
        <v>9.1273703969185771E-3</v>
      </c>
      <c r="G27" s="70">
        <v>1420213</v>
      </c>
      <c r="H27" s="71">
        <f t="shared" si="5"/>
        <v>1.2785569827509891E-2</v>
      </c>
      <c r="K27" s="55"/>
      <c r="L27" s="55"/>
      <c r="M27" s="55"/>
      <c r="N27" s="55"/>
    </row>
    <row r="28" spans="2:14" outlineLevel="1" x14ac:dyDescent="0.25">
      <c r="B28" s="58" t="s">
        <v>86</v>
      </c>
      <c r="C28" s="59">
        <v>50815</v>
      </c>
      <c r="D28" s="60">
        <f t="shared" si="3"/>
        <v>-7.3450411205094879E-3</v>
      </c>
      <c r="E28" s="61">
        <v>58466</v>
      </c>
      <c r="F28" s="62">
        <f t="shared" si="4"/>
        <v>-0.12215849373892673</v>
      </c>
      <c r="G28" s="59">
        <v>109281</v>
      </c>
      <c r="H28" s="60">
        <f t="shared" si="5"/>
        <v>-7.2262358544225913E-2</v>
      </c>
    </row>
    <row r="29" spans="2:14" outlineLevel="1" x14ac:dyDescent="0.25">
      <c r="B29" s="58" t="s">
        <v>87</v>
      </c>
      <c r="C29" s="59">
        <v>54992</v>
      </c>
      <c r="D29" s="60">
        <f t="shared" si="3"/>
        <v>-4.6734156150325945E-2</v>
      </c>
      <c r="E29" s="61">
        <v>59287</v>
      </c>
      <c r="F29" s="62">
        <f t="shared" si="4"/>
        <v>-0.1006628945891419</v>
      </c>
      <c r="G29" s="59">
        <v>114279</v>
      </c>
      <c r="H29" s="60">
        <f t="shared" si="5"/>
        <v>-7.5494899321257858E-2</v>
      </c>
    </row>
    <row r="30" spans="2:14" outlineLevel="1" x14ac:dyDescent="0.25">
      <c r="B30" s="58" t="s">
        <v>88</v>
      </c>
      <c r="C30" s="59">
        <v>62928</v>
      </c>
      <c r="D30" s="60">
        <f t="shared" si="3"/>
        <v>-2.7883768711476353E-2</v>
      </c>
      <c r="E30" s="61">
        <v>62460</v>
      </c>
      <c r="F30" s="62">
        <f t="shared" si="4"/>
        <v>-0.13974051731261883</v>
      </c>
      <c r="G30" s="59">
        <v>125388</v>
      </c>
      <c r="H30" s="60">
        <f t="shared" si="5"/>
        <v>-8.7018254101165704E-2</v>
      </c>
    </row>
    <row r="31" spans="2:14" outlineLevel="1" x14ac:dyDescent="0.25">
      <c r="B31" s="58" t="s">
        <v>89</v>
      </c>
      <c r="C31" s="59">
        <v>56467</v>
      </c>
      <c r="D31" s="60">
        <f t="shared" si="3"/>
        <v>-2.8758664579714099E-2</v>
      </c>
      <c r="E31" s="61">
        <v>54766</v>
      </c>
      <c r="F31" s="62">
        <f t="shared" si="4"/>
        <v>-0.13232358439747771</v>
      </c>
      <c r="G31" s="59">
        <v>111233</v>
      </c>
      <c r="H31" s="60">
        <f t="shared" si="5"/>
        <v>-8.2667392397964612E-2</v>
      </c>
    </row>
    <row r="32" spans="2:14" outlineLevel="1" x14ac:dyDescent="0.25">
      <c r="B32" s="58" t="s">
        <v>90</v>
      </c>
      <c r="C32" s="59">
        <v>64984</v>
      </c>
      <c r="D32" s="60">
        <f t="shared" si="3"/>
        <v>-8.4984971239376872E-3</v>
      </c>
      <c r="E32" s="61">
        <v>69837</v>
      </c>
      <c r="F32" s="62">
        <f t="shared" si="4"/>
        <v>-9.9887867812906816E-2</v>
      </c>
      <c r="G32" s="59">
        <v>134821</v>
      </c>
      <c r="H32" s="60">
        <f t="shared" si="5"/>
        <v>-5.8038958135375296E-2</v>
      </c>
    </row>
    <row r="33" spans="2:14" outlineLevel="1" x14ac:dyDescent="0.25">
      <c r="B33" s="58" t="s">
        <v>91</v>
      </c>
      <c r="C33" s="59">
        <v>63819</v>
      </c>
      <c r="D33" s="60">
        <f t="shared" si="3"/>
        <v>-6.9245611851114219E-3</v>
      </c>
      <c r="E33" s="61">
        <v>64973</v>
      </c>
      <c r="F33" s="62">
        <f t="shared" si="4"/>
        <v>-0.16719432944101931</v>
      </c>
      <c r="G33" s="59">
        <v>128792</v>
      </c>
      <c r="H33" s="60">
        <f t="shared" si="5"/>
        <v>-9.4805349976455067E-2</v>
      </c>
    </row>
    <row r="34" spans="2:14" outlineLevel="1" x14ac:dyDescent="0.25">
      <c r="B34" s="58" t="s">
        <v>92</v>
      </c>
      <c r="C34" s="59">
        <v>56218</v>
      </c>
      <c r="D34" s="60">
        <f t="shared" si="3"/>
        <v>4.7690042676904243E-2</v>
      </c>
      <c r="E34" s="61">
        <v>57858</v>
      </c>
      <c r="F34" s="62">
        <f t="shared" si="4"/>
        <v>-7.9954202843240174E-2</v>
      </c>
      <c r="G34" s="59">
        <v>114076</v>
      </c>
      <c r="H34" s="60">
        <f t="shared" si="5"/>
        <v>-2.118495001930587E-2</v>
      </c>
      <c r="J34" s="63"/>
      <c r="K34" s="63"/>
      <c r="L34" s="63"/>
    </row>
    <row r="35" spans="2:14" outlineLevel="1" x14ac:dyDescent="0.25">
      <c r="B35" s="58" t="s">
        <v>93</v>
      </c>
      <c r="C35" s="59">
        <v>50210</v>
      </c>
      <c r="D35" s="60">
        <f t="shared" si="3"/>
        <v>-1.4891404579254086E-2</v>
      </c>
      <c r="E35" s="61">
        <v>46728</v>
      </c>
      <c r="F35" s="62">
        <f t="shared" si="4"/>
        <v>-8.62729761439186E-2</v>
      </c>
      <c r="G35" s="59">
        <v>96938</v>
      </c>
      <c r="H35" s="60">
        <f t="shared" si="5"/>
        <v>-5.0641961041631989E-2</v>
      </c>
    </row>
    <row r="36" spans="2:14" outlineLevel="1" x14ac:dyDescent="0.25">
      <c r="B36" s="58" t="s">
        <v>94</v>
      </c>
      <c r="C36" s="59">
        <v>57085</v>
      </c>
      <c r="D36" s="60">
        <f t="shared" si="3"/>
        <v>-0.14248159831756047</v>
      </c>
      <c r="E36" s="61">
        <v>60153</v>
      </c>
      <c r="F36" s="62">
        <f t="shared" si="4"/>
        <v>-0.18719850824921969</v>
      </c>
      <c r="G36" s="59">
        <v>117238</v>
      </c>
      <c r="H36" s="60">
        <f t="shared" si="5"/>
        <v>-0.16602289136914294</v>
      </c>
    </row>
    <row r="37" spans="2:14" outlineLevel="1" x14ac:dyDescent="0.25">
      <c r="B37" s="58" t="s">
        <v>95</v>
      </c>
      <c r="C37" s="59">
        <v>58904</v>
      </c>
      <c r="D37" s="60">
        <f t="shared" si="3"/>
        <v>-2.7168078746139468E-2</v>
      </c>
      <c r="E37" s="61">
        <v>66108</v>
      </c>
      <c r="F37" s="62">
        <f t="shared" si="4"/>
        <v>-6.5360308775501585E-2</v>
      </c>
      <c r="G37" s="59">
        <v>125012</v>
      </c>
      <c r="H37" s="60">
        <f t="shared" si="5"/>
        <v>-4.7745277269957365E-2</v>
      </c>
    </row>
    <row r="38" spans="2:14" outlineLevel="1" x14ac:dyDescent="0.25">
      <c r="B38" s="58" t="s">
        <v>96</v>
      </c>
      <c r="C38" s="59">
        <v>54284</v>
      </c>
      <c r="D38" s="60">
        <f t="shared" si="3"/>
        <v>-2.4406024226303891E-2</v>
      </c>
      <c r="E38" s="61">
        <v>58461</v>
      </c>
      <c r="F38" s="62">
        <f t="shared" si="4"/>
        <v>-0.11834167822887132</v>
      </c>
      <c r="G38" s="59">
        <v>112745</v>
      </c>
      <c r="H38" s="60">
        <f t="shared" si="5"/>
        <v>-7.5481754817548152E-2</v>
      </c>
    </row>
    <row r="39" spans="2:14" outlineLevel="1" x14ac:dyDescent="0.25">
      <c r="B39" s="58" t="s">
        <v>97</v>
      </c>
      <c r="C39" s="59">
        <v>54504</v>
      </c>
      <c r="D39" s="60">
        <f t="shared" si="3"/>
        <v>-3.704881539195426E-2</v>
      </c>
      <c r="E39" s="61">
        <v>57977</v>
      </c>
      <c r="F39" s="62">
        <f t="shared" si="4"/>
        <v>-5.4039060842891895E-2</v>
      </c>
      <c r="G39" s="59">
        <v>112481</v>
      </c>
      <c r="H39" s="60">
        <f t="shared" si="5"/>
        <v>-4.5881754177623191E-2</v>
      </c>
    </row>
    <row r="40" spans="2:14" x14ac:dyDescent="0.25">
      <c r="B40" s="72">
        <v>2012</v>
      </c>
      <c r="C40" s="73">
        <v>685210</v>
      </c>
      <c r="D40" s="74">
        <f t="shared" si="3"/>
        <v>-2.8823067525008961E-2</v>
      </c>
      <c r="E40" s="73">
        <v>717074</v>
      </c>
      <c r="F40" s="74">
        <f t="shared" si="4"/>
        <v>-0.11495728289069307</v>
      </c>
      <c r="G40" s="73">
        <v>1402284</v>
      </c>
      <c r="H40" s="74">
        <f t="shared" si="5"/>
        <v>-7.4864094579616847E-2</v>
      </c>
      <c r="K40" s="55"/>
      <c r="L40" s="55"/>
      <c r="M40" s="55"/>
      <c r="N40" s="55"/>
    </row>
    <row r="41" spans="2:14" hidden="1" outlineLevel="1" x14ac:dyDescent="0.25">
      <c r="B41" s="58" t="s">
        <v>86</v>
      </c>
      <c r="C41" s="59">
        <v>51191</v>
      </c>
      <c r="D41" s="60">
        <f t="shared" si="3"/>
        <v>-3.2452559159295347E-2</v>
      </c>
      <c r="E41" s="61">
        <v>66602</v>
      </c>
      <c r="F41" s="62">
        <f t="shared" si="4"/>
        <v>3.0926877592718727E-2</v>
      </c>
      <c r="G41" s="59">
        <v>117793</v>
      </c>
      <c r="H41" s="60">
        <f t="shared" si="5"/>
        <v>2.3912451494314535E-3</v>
      </c>
    </row>
    <row r="42" spans="2:14" hidden="1" outlineLevel="1" x14ac:dyDescent="0.25">
      <c r="B42" s="58" t="s">
        <v>87</v>
      </c>
      <c r="C42" s="59">
        <v>57688</v>
      </c>
      <c r="D42" s="60">
        <f t="shared" si="3"/>
        <v>3.6044611267757487E-2</v>
      </c>
      <c r="E42" s="61">
        <v>65923</v>
      </c>
      <c r="F42" s="62">
        <f t="shared" si="4"/>
        <v>1.6060171698956571E-2</v>
      </c>
      <c r="G42" s="59">
        <v>123611</v>
      </c>
      <c r="H42" s="60">
        <f t="shared" si="5"/>
        <v>2.5289892337552411E-2</v>
      </c>
    </row>
    <row r="43" spans="2:14" hidden="1" outlineLevel="1" x14ac:dyDescent="0.25">
      <c r="B43" s="58" t="s">
        <v>88</v>
      </c>
      <c r="C43" s="59">
        <v>64733</v>
      </c>
      <c r="D43" s="60">
        <f t="shared" si="3"/>
        <v>7.8312315117545772E-3</v>
      </c>
      <c r="E43" s="61">
        <v>72606</v>
      </c>
      <c r="F43" s="62">
        <f t="shared" si="4"/>
        <v>3.198021490704428E-2</v>
      </c>
      <c r="G43" s="59">
        <v>137339</v>
      </c>
      <c r="H43" s="60">
        <f t="shared" si="5"/>
        <v>2.0455322247484808E-2</v>
      </c>
    </row>
    <row r="44" spans="2:14" hidden="1" outlineLevel="1" x14ac:dyDescent="0.25">
      <c r="B44" s="58" t="s">
        <v>89</v>
      </c>
      <c r="C44" s="59">
        <v>58139</v>
      </c>
      <c r="D44" s="60">
        <f t="shared" si="3"/>
        <v>0.11379528343454859</v>
      </c>
      <c r="E44" s="61">
        <v>63118</v>
      </c>
      <c r="F44" s="62">
        <f t="shared" si="4"/>
        <v>0.24199134199134198</v>
      </c>
      <c r="G44" s="59">
        <v>121257</v>
      </c>
      <c r="H44" s="60">
        <f t="shared" si="5"/>
        <v>0.17703530416719238</v>
      </c>
    </row>
    <row r="45" spans="2:14" hidden="1" outlineLevel="1" x14ac:dyDescent="0.25">
      <c r="B45" s="58" t="s">
        <v>90</v>
      </c>
      <c r="C45" s="59">
        <v>65541</v>
      </c>
      <c r="D45" s="60">
        <f t="shared" si="3"/>
        <v>1.3719182107835515E-2</v>
      </c>
      <c r="E45" s="61">
        <v>77587</v>
      </c>
      <c r="F45" s="62">
        <f t="shared" si="4"/>
        <v>5.2369584678403802E-2</v>
      </c>
      <c r="G45" s="59">
        <v>143128</v>
      </c>
      <c r="H45" s="60">
        <f t="shared" si="5"/>
        <v>3.4311316664257907E-2</v>
      </c>
    </row>
    <row r="46" spans="2:14" hidden="1" outlineLevel="1" x14ac:dyDescent="0.25">
      <c r="B46" s="58" t="s">
        <v>91</v>
      </c>
      <c r="C46" s="59">
        <v>64264</v>
      </c>
      <c r="D46" s="60">
        <f t="shared" si="3"/>
        <v>5.3059351751712391E-2</v>
      </c>
      <c r="E46" s="61">
        <v>78017</v>
      </c>
      <c r="F46" s="62">
        <f t="shared" si="4"/>
        <v>3.2243979888859409E-2</v>
      </c>
      <c r="G46" s="59">
        <v>142281</v>
      </c>
      <c r="H46" s="60">
        <f t="shared" si="5"/>
        <v>4.1542831207999731E-2</v>
      </c>
    </row>
    <row r="47" spans="2:14" hidden="1" outlineLevel="1" x14ac:dyDescent="0.25">
      <c r="B47" s="58" t="s">
        <v>92</v>
      </c>
      <c r="C47" s="59">
        <v>53659</v>
      </c>
      <c r="D47" s="60">
        <f t="shared" si="3"/>
        <v>8.934589305290519E-2</v>
      </c>
      <c r="E47" s="61">
        <v>62886</v>
      </c>
      <c r="F47" s="62">
        <f t="shared" si="4"/>
        <v>8.1760789912786125E-2</v>
      </c>
      <c r="G47" s="59">
        <v>116545</v>
      </c>
      <c r="H47" s="60">
        <f t="shared" si="5"/>
        <v>8.5239917683977318E-2</v>
      </c>
      <c r="J47" s="63"/>
      <c r="K47" s="63"/>
      <c r="L47" s="63"/>
    </row>
    <row r="48" spans="2:14" hidden="1" outlineLevel="1" x14ac:dyDescent="0.25">
      <c r="B48" s="58" t="s">
        <v>93</v>
      </c>
      <c r="C48" s="59">
        <v>50969</v>
      </c>
      <c r="D48" s="60">
        <f t="shared" si="3"/>
        <v>4.2758648908529207E-2</v>
      </c>
      <c r="E48" s="61">
        <v>51140</v>
      </c>
      <c r="F48" s="62">
        <f t="shared" si="4"/>
        <v>-3.1384358959789416E-2</v>
      </c>
      <c r="G48" s="59">
        <v>102109</v>
      </c>
      <c r="H48" s="60">
        <f t="shared" si="5"/>
        <v>4.2586254376646426E-3</v>
      </c>
    </row>
    <row r="49" spans="2:14" hidden="1" outlineLevel="1" x14ac:dyDescent="0.25">
      <c r="B49" s="58" t="s">
        <v>94</v>
      </c>
      <c r="C49" s="59">
        <v>66570</v>
      </c>
      <c r="D49" s="60">
        <f t="shared" si="3"/>
        <v>0.13324140748684954</v>
      </c>
      <c r="E49" s="61">
        <v>74007</v>
      </c>
      <c r="F49" s="62">
        <f t="shared" si="4"/>
        <v>0.10090146376294173</v>
      </c>
      <c r="G49" s="59">
        <v>140577</v>
      </c>
      <c r="H49" s="60">
        <f t="shared" si="5"/>
        <v>0.1159827573888399</v>
      </c>
    </row>
    <row r="50" spans="2:14" hidden="1" outlineLevel="1" x14ac:dyDescent="0.25">
      <c r="B50" s="58" t="s">
        <v>95</v>
      </c>
      <c r="C50" s="59">
        <v>60549</v>
      </c>
      <c r="D50" s="60">
        <f t="shared" si="3"/>
        <v>0.14487492200351704</v>
      </c>
      <c r="E50" s="61">
        <v>70731</v>
      </c>
      <c r="F50" s="62">
        <f t="shared" si="4"/>
        <v>5.3626491486794547E-2</v>
      </c>
      <c r="G50" s="59">
        <v>131280</v>
      </c>
      <c r="H50" s="60">
        <f t="shared" si="5"/>
        <v>9.3835924611308297E-2</v>
      </c>
    </row>
    <row r="51" spans="2:14" hidden="1" outlineLevel="1" x14ac:dyDescent="0.25">
      <c r="B51" s="58" t="s">
        <v>96</v>
      </c>
      <c r="C51" s="59">
        <v>55642</v>
      </c>
      <c r="D51" s="60">
        <f t="shared" si="3"/>
        <v>0.1596915381408921</v>
      </c>
      <c r="E51" s="61">
        <v>66308</v>
      </c>
      <c r="F51" s="62">
        <f t="shared" si="4"/>
        <v>7.979416362688907E-2</v>
      </c>
      <c r="G51" s="59">
        <v>121950</v>
      </c>
      <c r="H51" s="60">
        <f t="shared" si="5"/>
        <v>0.11483892200241352</v>
      </c>
    </row>
    <row r="52" spans="2:14" hidden="1" outlineLevel="1" x14ac:dyDescent="0.25">
      <c r="B52" s="58" t="s">
        <v>97</v>
      </c>
      <c r="C52" s="59">
        <v>56601</v>
      </c>
      <c r="D52" s="60">
        <f t="shared" si="3"/>
        <v>5.6363263096993244E-2</v>
      </c>
      <c r="E52" s="61">
        <v>61289</v>
      </c>
      <c r="F52" s="62">
        <f t="shared" si="4"/>
        <v>-3.9387480016300436E-2</v>
      </c>
      <c r="G52" s="59">
        <v>117890</v>
      </c>
      <c r="H52" s="60">
        <f t="shared" si="5"/>
        <v>4.3191944319023179E-3</v>
      </c>
    </row>
    <row r="53" spans="2:14" collapsed="1" x14ac:dyDescent="0.25">
      <c r="B53" s="72">
        <v>2011</v>
      </c>
      <c r="C53" s="73">
        <v>705546</v>
      </c>
      <c r="D53" s="74">
        <f t="shared" si="3"/>
        <v>6.5737599429629645E-2</v>
      </c>
      <c r="E53" s="73">
        <v>810214</v>
      </c>
      <c r="F53" s="74">
        <f t="shared" si="4"/>
        <v>5.1595017015764633E-2</v>
      </c>
      <c r="G53" s="73">
        <v>1515760</v>
      </c>
      <c r="H53" s="74">
        <f t="shared" si="5"/>
        <v>5.8131027973707283E-2</v>
      </c>
      <c r="K53" s="55"/>
      <c r="L53" s="55"/>
      <c r="M53" s="55"/>
      <c r="N53" s="55"/>
    </row>
    <row r="54" spans="2:14" hidden="1" outlineLevel="1" x14ac:dyDescent="0.25">
      <c r="B54" s="58" t="s">
        <v>86</v>
      </c>
      <c r="C54" s="59">
        <v>52908</v>
      </c>
      <c r="D54" s="60">
        <f>C54/C67-1</f>
        <v>5.9473747446834091E-2</v>
      </c>
      <c r="E54" s="61">
        <v>64604</v>
      </c>
      <c r="F54" s="62">
        <f>E54/E67-1</f>
        <v>6.5545109681675706E-2</v>
      </c>
      <c r="G54" s="59">
        <v>117512</v>
      </c>
      <c r="H54" s="60">
        <f>G54/G67-1</f>
        <v>6.2802980970986244E-2</v>
      </c>
    </row>
    <row r="55" spans="2:14" hidden="1" outlineLevel="1" x14ac:dyDescent="0.25">
      <c r="B55" s="58" t="s">
        <v>87</v>
      </c>
      <c r="C55" s="59">
        <v>55681</v>
      </c>
      <c r="D55" s="60">
        <f t="shared" ref="D55:D105" si="6">C55/C68-1</f>
        <v>0.1521239835295578</v>
      </c>
      <c r="E55" s="61">
        <v>64881</v>
      </c>
      <c r="F55" s="62">
        <f t="shared" ref="F55:F105" si="7">E55/E68-1</f>
        <v>0.12198454009372783</v>
      </c>
      <c r="G55" s="59">
        <v>120562</v>
      </c>
      <c r="H55" s="60">
        <f t="shared" ref="H55:H105" si="8">G55/G68-1</f>
        <v>0.13570594219827425</v>
      </c>
    </row>
    <row r="56" spans="2:14" hidden="1" outlineLevel="1" x14ac:dyDescent="0.25">
      <c r="B56" s="58" t="s">
        <v>88</v>
      </c>
      <c r="C56" s="59">
        <v>64230</v>
      </c>
      <c r="D56" s="60">
        <f t="shared" si="6"/>
        <v>0.17842399779836704</v>
      </c>
      <c r="E56" s="61">
        <v>70356</v>
      </c>
      <c r="F56" s="62">
        <f t="shared" si="7"/>
        <v>4.9228245470136489E-2</v>
      </c>
      <c r="G56" s="59">
        <v>134586</v>
      </c>
      <c r="H56" s="60">
        <f t="shared" si="8"/>
        <v>0.10715695952615989</v>
      </c>
    </row>
    <row r="57" spans="2:14" hidden="1" outlineLevel="1" x14ac:dyDescent="0.25">
      <c r="B57" s="58" t="s">
        <v>89</v>
      </c>
      <c r="C57" s="59">
        <v>52199</v>
      </c>
      <c r="D57" s="60">
        <f t="shared" si="6"/>
        <v>6.0502630990837192E-2</v>
      </c>
      <c r="E57" s="61">
        <v>50820</v>
      </c>
      <c r="F57" s="62">
        <f t="shared" si="7"/>
        <v>-8.9459444932184273E-2</v>
      </c>
      <c r="G57" s="59">
        <v>103019</v>
      </c>
      <c r="H57" s="60">
        <f t="shared" si="8"/>
        <v>-1.918426414303942E-2</v>
      </c>
    </row>
    <row r="58" spans="2:14" hidden="1" outlineLevel="1" x14ac:dyDescent="0.25">
      <c r="B58" s="58" t="s">
        <v>90</v>
      </c>
      <c r="C58" s="59">
        <v>64654</v>
      </c>
      <c r="D58" s="60">
        <f t="shared" si="6"/>
        <v>0.1135146306598005</v>
      </c>
      <c r="E58" s="61">
        <v>73726</v>
      </c>
      <c r="F58" s="62">
        <f t="shared" si="7"/>
        <v>-3.6727334491814423E-2</v>
      </c>
      <c r="G58" s="59">
        <v>138380</v>
      </c>
      <c r="H58" s="60">
        <f t="shared" si="8"/>
        <v>2.8083209509658147E-2</v>
      </c>
    </row>
    <row r="59" spans="2:14" hidden="1" outlineLevel="1" x14ac:dyDescent="0.25">
      <c r="B59" s="58" t="s">
        <v>91</v>
      </c>
      <c r="C59" s="59">
        <v>61026</v>
      </c>
      <c r="D59" s="60">
        <f t="shared" si="6"/>
        <v>0.11142274349821513</v>
      </c>
      <c r="E59" s="61">
        <v>75580</v>
      </c>
      <c r="F59" s="62">
        <f t="shared" si="7"/>
        <v>2.5634066575294101E-2</v>
      </c>
      <c r="G59" s="59">
        <v>136606</v>
      </c>
      <c r="H59" s="60">
        <f t="shared" si="8"/>
        <v>6.2263314644748435E-2</v>
      </c>
    </row>
    <row r="60" spans="2:14" hidden="1" outlineLevel="1" x14ac:dyDescent="0.25">
      <c r="B60" s="58" t="s">
        <v>92</v>
      </c>
      <c r="C60" s="59">
        <v>49258</v>
      </c>
      <c r="D60" s="60">
        <f t="shared" si="6"/>
        <v>5.3804847784695076E-2</v>
      </c>
      <c r="E60" s="61">
        <v>58133</v>
      </c>
      <c r="F60" s="62">
        <f t="shared" si="7"/>
        <v>6.8169707660364232E-2</v>
      </c>
      <c r="G60" s="59">
        <v>107391</v>
      </c>
      <c r="H60" s="60">
        <f t="shared" si="8"/>
        <v>6.1532530692129717E-2</v>
      </c>
      <c r="J60" s="63"/>
      <c r="K60" s="63"/>
      <c r="L60" s="63"/>
    </row>
    <row r="61" spans="2:14" hidden="1" outlineLevel="1" x14ac:dyDescent="0.25">
      <c r="B61" s="58" t="s">
        <v>93</v>
      </c>
      <c r="C61" s="59">
        <v>48879</v>
      </c>
      <c r="D61" s="60">
        <f t="shared" si="6"/>
        <v>7.0499342969776668E-2</v>
      </c>
      <c r="E61" s="61">
        <v>52797</v>
      </c>
      <c r="F61" s="62">
        <f t="shared" si="7"/>
        <v>-3.7569725473039495E-2</v>
      </c>
      <c r="G61" s="59">
        <v>101676</v>
      </c>
      <c r="H61" s="60">
        <f t="shared" si="8"/>
        <v>1.1520324717960939E-2</v>
      </c>
    </row>
    <row r="62" spans="2:14" hidden="1" outlineLevel="1" x14ac:dyDescent="0.25">
      <c r="B62" s="58" t="s">
        <v>94</v>
      </c>
      <c r="C62" s="59">
        <v>58743</v>
      </c>
      <c r="D62" s="60">
        <f t="shared" si="6"/>
        <v>5.1742968148532853E-2</v>
      </c>
      <c r="E62" s="61">
        <v>67224</v>
      </c>
      <c r="F62" s="62">
        <f t="shared" si="7"/>
        <v>-8.7879681509879237E-3</v>
      </c>
      <c r="G62" s="59">
        <v>125967</v>
      </c>
      <c r="H62" s="60">
        <f t="shared" si="8"/>
        <v>1.8548915284662071E-2</v>
      </c>
    </row>
    <row r="63" spans="2:14" hidden="1" outlineLevel="1" x14ac:dyDescent="0.25">
      <c r="B63" s="58" t="s">
        <v>95</v>
      </c>
      <c r="C63" s="59">
        <v>52887</v>
      </c>
      <c r="D63" s="60">
        <f t="shared" si="6"/>
        <v>8.0649775234981513E-2</v>
      </c>
      <c r="E63" s="61">
        <v>67131</v>
      </c>
      <c r="F63" s="62">
        <f t="shared" si="7"/>
        <v>-0.1197204337734884</v>
      </c>
      <c r="G63" s="59">
        <v>120018</v>
      </c>
      <c r="H63" s="60">
        <f t="shared" si="8"/>
        <v>-4.1397432927852029E-2</v>
      </c>
    </row>
    <row r="64" spans="2:14" hidden="1" outlineLevel="1" x14ac:dyDescent="0.25">
      <c r="B64" s="58" t="s">
        <v>96</v>
      </c>
      <c r="C64" s="59">
        <v>47980</v>
      </c>
      <c r="D64" s="60">
        <f t="shared" si="6"/>
        <v>1.0999199292005546E-2</v>
      </c>
      <c r="E64" s="61">
        <v>61408</v>
      </c>
      <c r="F64" s="62">
        <f t="shared" si="7"/>
        <v>-8.781937017231134E-2</v>
      </c>
      <c r="G64" s="59">
        <v>109388</v>
      </c>
      <c r="H64" s="60">
        <f t="shared" si="8"/>
        <v>-4.6960218857272307E-2</v>
      </c>
    </row>
    <row r="65" spans="2:14" hidden="1" outlineLevel="1" x14ac:dyDescent="0.25">
      <c r="B65" s="58" t="s">
        <v>97</v>
      </c>
      <c r="C65" s="59">
        <v>53581</v>
      </c>
      <c r="D65" s="60">
        <f t="shared" si="6"/>
        <v>0.21562266034439737</v>
      </c>
      <c r="E65" s="61">
        <v>63802</v>
      </c>
      <c r="F65" s="62">
        <f t="shared" si="7"/>
        <v>-9.7196870003254499E-2</v>
      </c>
      <c r="G65" s="59">
        <v>117383</v>
      </c>
      <c r="H65" s="60">
        <f t="shared" si="8"/>
        <v>2.2963363195872777E-2</v>
      </c>
    </row>
    <row r="66" spans="2:14" ht="15" customHeight="1" collapsed="1" x14ac:dyDescent="0.25">
      <c r="B66" s="72">
        <v>2010</v>
      </c>
      <c r="C66" s="73">
        <v>662026</v>
      </c>
      <c r="D66" s="74">
        <f t="shared" si="6"/>
        <v>9.6623294875723742E-2</v>
      </c>
      <c r="E66" s="73">
        <v>770462</v>
      </c>
      <c r="F66" s="74">
        <f t="shared" si="7"/>
        <v>-1.5894628473916428E-2</v>
      </c>
      <c r="G66" s="73">
        <v>1432488</v>
      </c>
      <c r="H66" s="74">
        <f t="shared" si="8"/>
        <v>3.3093153690210819E-2</v>
      </c>
      <c r="K66" s="55"/>
      <c r="L66" s="55"/>
      <c r="M66" s="55"/>
      <c r="N66" s="55"/>
    </row>
    <row r="67" spans="2:14" ht="36" hidden="1" customHeight="1" outlineLevel="1" x14ac:dyDescent="0.25">
      <c r="B67" s="58" t="s">
        <v>86</v>
      </c>
      <c r="C67" s="59">
        <v>49938</v>
      </c>
      <c r="D67" s="60">
        <f t="shared" si="6"/>
        <v>8.1560140509548962E-3</v>
      </c>
      <c r="E67" s="61">
        <v>60630</v>
      </c>
      <c r="F67" s="62">
        <f t="shared" si="7"/>
        <v>-0.12047581054616663</v>
      </c>
      <c r="G67" s="59">
        <v>110568</v>
      </c>
      <c r="H67" s="60">
        <f t="shared" si="8"/>
        <v>-6.6692552482083944E-2</v>
      </c>
      <c r="J67" s="63"/>
      <c r="K67" s="63"/>
      <c r="L67" s="63"/>
    </row>
    <row r="68" spans="2:14" ht="36" hidden="1" customHeight="1" outlineLevel="1" x14ac:dyDescent="0.25">
      <c r="B68" s="58" t="s">
        <v>87</v>
      </c>
      <c r="C68" s="59">
        <v>48329</v>
      </c>
      <c r="D68" s="60">
        <f t="shared" si="6"/>
        <v>-9.5436849591974293E-2</v>
      </c>
      <c r="E68" s="61">
        <v>57827</v>
      </c>
      <c r="F68" s="62">
        <f t="shared" si="7"/>
        <v>-0.25434547142562414</v>
      </c>
      <c r="G68" s="59">
        <v>106156</v>
      </c>
      <c r="H68" s="60">
        <f t="shared" si="8"/>
        <v>-0.18952511833867769</v>
      </c>
      <c r="K68" s="63"/>
      <c r="L68" s="63"/>
      <c r="M68" s="63"/>
    </row>
    <row r="69" spans="2:14" ht="36" hidden="1" customHeight="1" outlineLevel="1" x14ac:dyDescent="0.25">
      <c r="B69" s="58" t="s">
        <v>88</v>
      </c>
      <c r="C69" s="59">
        <v>54505</v>
      </c>
      <c r="D69" s="60">
        <f t="shared" si="6"/>
        <v>-4.3234798483359094E-2</v>
      </c>
      <c r="E69" s="61">
        <v>67055</v>
      </c>
      <c r="F69" s="62">
        <f t="shared" si="7"/>
        <v>-8.9248363349903603E-2</v>
      </c>
      <c r="G69" s="59">
        <v>121560</v>
      </c>
      <c r="H69" s="60">
        <f t="shared" si="8"/>
        <v>-6.9176225554007043E-2</v>
      </c>
    </row>
    <row r="70" spans="2:14" ht="36" hidden="1" customHeight="1" outlineLevel="1" x14ac:dyDescent="0.25">
      <c r="B70" s="58" t="s">
        <v>89</v>
      </c>
      <c r="C70" s="59">
        <v>49221</v>
      </c>
      <c r="D70" s="60">
        <f t="shared" si="6"/>
        <v>-5.533164440350069E-2</v>
      </c>
      <c r="E70" s="61">
        <v>55813</v>
      </c>
      <c r="F70" s="62">
        <f t="shared" si="7"/>
        <v>-2.3103985437487928E-2</v>
      </c>
      <c r="G70" s="59">
        <v>105034</v>
      </c>
      <c r="H70" s="60">
        <f t="shared" si="8"/>
        <v>-3.8475974257806467E-2</v>
      </c>
    </row>
    <row r="71" spans="2:14" ht="36" hidden="1" customHeight="1" outlineLevel="1" x14ac:dyDescent="0.25">
      <c r="B71" s="58" t="s">
        <v>90</v>
      </c>
      <c r="C71" s="59">
        <v>58063</v>
      </c>
      <c r="D71" s="60">
        <f t="shared" si="6"/>
        <v>-7.9752753783976504E-2</v>
      </c>
      <c r="E71" s="61">
        <v>76537</v>
      </c>
      <c r="F71" s="62">
        <f t="shared" si="7"/>
        <v>-6.9685182934240864E-2</v>
      </c>
      <c r="G71" s="59">
        <v>134600</v>
      </c>
      <c r="H71" s="60">
        <f t="shared" si="8"/>
        <v>-7.405496508788223E-2</v>
      </c>
    </row>
    <row r="72" spans="2:14" ht="36" hidden="1" customHeight="1" outlineLevel="1" x14ac:dyDescent="0.25">
      <c r="B72" s="58" t="s">
        <v>91</v>
      </c>
      <c r="C72" s="59">
        <v>54908</v>
      </c>
      <c r="D72" s="60">
        <f t="shared" si="6"/>
        <v>-5.3489855372257034E-2</v>
      </c>
      <c r="E72" s="61">
        <v>73691</v>
      </c>
      <c r="F72" s="62">
        <f t="shared" si="7"/>
        <v>-1.5286964655575552E-2</v>
      </c>
      <c r="G72" s="59">
        <v>128599</v>
      </c>
      <c r="H72" s="60">
        <f t="shared" si="8"/>
        <v>-3.1969347966818717E-2</v>
      </c>
      <c r="K72" s="55"/>
      <c r="L72" s="55"/>
      <c r="M72" s="55"/>
    </row>
    <row r="73" spans="2:14" ht="36" hidden="1" customHeight="1" outlineLevel="1" x14ac:dyDescent="0.25">
      <c r="B73" s="58" t="s">
        <v>92</v>
      </c>
      <c r="C73" s="59">
        <v>46743</v>
      </c>
      <c r="D73" s="60">
        <f t="shared" si="6"/>
        <v>-0.11936924207313626</v>
      </c>
      <c r="E73" s="61">
        <v>54423</v>
      </c>
      <c r="F73" s="62">
        <f t="shared" si="7"/>
        <v>-0.19706403068751843</v>
      </c>
      <c r="G73" s="59">
        <v>101166</v>
      </c>
      <c r="H73" s="60">
        <f t="shared" si="8"/>
        <v>-0.16294194060847766</v>
      </c>
    </row>
    <row r="74" spans="2:14" ht="36" hidden="1" customHeight="1" outlineLevel="1" x14ac:dyDescent="0.25">
      <c r="B74" s="58" t="s">
        <v>93</v>
      </c>
      <c r="C74" s="59">
        <v>45660</v>
      </c>
      <c r="D74" s="60">
        <f t="shared" si="6"/>
        <v>-0.18716844091572615</v>
      </c>
      <c r="E74" s="61">
        <v>54858</v>
      </c>
      <c r="F74" s="62">
        <f t="shared" si="7"/>
        <v>-4.6213227623617792E-2</v>
      </c>
      <c r="G74" s="59">
        <v>100518</v>
      </c>
      <c r="H74" s="60">
        <f t="shared" si="8"/>
        <v>-0.11585891459231246</v>
      </c>
    </row>
    <row r="75" spans="2:14" ht="36" hidden="1" customHeight="1" outlineLevel="1" x14ac:dyDescent="0.25">
      <c r="B75" s="58" t="s">
        <v>94</v>
      </c>
      <c r="C75" s="59">
        <v>55853</v>
      </c>
      <c r="D75" s="60">
        <f t="shared" si="6"/>
        <v>1.5878501273190349E-2</v>
      </c>
      <c r="E75" s="61">
        <v>67820</v>
      </c>
      <c r="F75" s="62">
        <f t="shared" si="7"/>
        <v>6.1644907798753978E-2</v>
      </c>
      <c r="G75" s="59">
        <v>123673</v>
      </c>
      <c r="H75" s="60">
        <f t="shared" si="8"/>
        <v>4.0475509414278799E-2</v>
      </c>
    </row>
    <row r="76" spans="2:14" ht="36" hidden="1" customHeight="1" outlineLevel="1" x14ac:dyDescent="0.25">
      <c r="B76" s="58" t="s">
        <v>95</v>
      </c>
      <c r="C76" s="59">
        <v>48940</v>
      </c>
      <c r="D76" s="60">
        <f t="shared" si="6"/>
        <v>-0.20140985265081668</v>
      </c>
      <c r="E76" s="61">
        <v>76261</v>
      </c>
      <c r="F76" s="62">
        <f t="shared" si="7"/>
        <v>-0.11340913318452384</v>
      </c>
      <c r="G76" s="59">
        <v>125201</v>
      </c>
      <c r="H76" s="60">
        <f t="shared" si="8"/>
        <v>-0.15002138507389728</v>
      </c>
    </row>
    <row r="77" spans="2:14" ht="36" hidden="1" customHeight="1" outlineLevel="1" x14ac:dyDescent="0.25">
      <c r="B77" s="58" t="s">
        <v>96</v>
      </c>
      <c r="C77" s="59">
        <v>47458</v>
      </c>
      <c r="D77" s="60">
        <f t="shared" si="6"/>
        <v>-0.11678112147097686</v>
      </c>
      <c r="E77" s="61">
        <v>67320</v>
      </c>
      <c r="F77" s="62">
        <f t="shared" si="7"/>
        <v>-0.19163294467993131</v>
      </c>
      <c r="G77" s="59">
        <v>114778</v>
      </c>
      <c r="H77" s="60">
        <f t="shared" si="8"/>
        <v>-0.16227775669284439</v>
      </c>
    </row>
    <row r="78" spans="2:14" ht="36" hidden="1" customHeight="1" outlineLevel="1" x14ac:dyDescent="0.25">
      <c r="B78" s="58" t="s">
        <v>97</v>
      </c>
      <c r="C78" s="59">
        <v>44077</v>
      </c>
      <c r="D78" s="60">
        <f t="shared" si="6"/>
        <v>-0.18941832024569216</v>
      </c>
      <c r="E78" s="61">
        <v>70671</v>
      </c>
      <c r="F78" s="62">
        <f t="shared" si="7"/>
        <v>-7.8756738544474292E-3</v>
      </c>
      <c r="G78" s="59">
        <v>114748</v>
      </c>
      <c r="H78" s="60">
        <f t="shared" si="8"/>
        <v>-8.6466734071603102E-2</v>
      </c>
    </row>
    <row r="79" spans="2:14" collapsed="1" x14ac:dyDescent="0.25">
      <c r="B79" s="72">
        <v>2009</v>
      </c>
      <c r="C79" s="73">
        <v>603695</v>
      </c>
      <c r="D79" s="74">
        <f t="shared" si="6"/>
        <v>-9.4592405731546036E-2</v>
      </c>
      <c r="E79" s="73">
        <v>782906</v>
      </c>
      <c r="F79" s="74">
        <f t="shared" si="7"/>
        <v>-9.3917523864193941E-2</v>
      </c>
      <c r="G79" s="73">
        <v>1386601</v>
      </c>
      <c r="H79" s="74">
        <f t="shared" si="8"/>
        <v>-9.4211475926005761E-2</v>
      </c>
    </row>
    <row r="80" spans="2:14" ht="36" hidden="1" customHeight="1" outlineLevel="1" x14ac:dyDescent="0.25">
      <c r="B80" s="58" t="s">
        <v>86</v>
      </c>
      <c r="C80" s="59">
        <v>49534</v>
      </c>
      <c r="D80" s="60">
        <f t="shared" si="6"/>
        <v>-3.5477840953345274E-2</v>
      </c>
      <c r="E80" s="61">
        <v>68935</v>
      </c>
      <c r="F80" s="62">
        <f t="shared" si="7"/>
        <v>-0.12048023680114317</v>
      </c>
      <c r="G80" s="59">
        <v>118469</v>
      </c>
      <c r="H80" s="60">
        <f t="shared" si="8"/>
        <v>-8.6831516795905506E-2</v>
      </c>
    </row>
    <row r="81" spans="2:8" ht="36" hidden="1" customHeight="1" outlineLevel="1" x14ac:dyDescent="0.25">
      <c r="B81" s="58" t="s">
        <v>87</v>
      </c>
      <c r="C81" s="59">
        <v>53428</v>
      </c>
      <c r="D81" s="60">
        <f t="shared" si="6"/>
        <v>-4.9847948640429629E-2</v>
      </c>
      <c r="E81" s="61">
        <v>77552</v>
      </c>
      <c r="F81" s="62">
        <f t="shared" si="7"/>
        <v>2.7192413144544902E-2</v>
      </c>
      <c r="G81" s="59">
        <v>130980</v>
      </c>
      <c r="H81" s="60">
        <f t="shared" si="8"/>
        <v>-5.6934639034388335E-3</v>
      </c>
    </row>
    <row r="82" spans="2:8" ht="36" hidden="1" customHeight="1" outlineLevel="1" x14ac:dyDescent="0.25">
      <c r="B82" s="58" t="s">
        <v>88</v>
      </c>
      <c r="C82" s="59">
        <v>56968</v>
      </c>
      <c r="D82" s="60">
        <f t="shared" si="6"/>
        <v>-3.7393758131832877E-2</v>
      </c>
      <c r="E82" s="61">
        <v>73626</v>
      </c>
      <c r="F82" s="62">
        <f t="shared" si="7"/>
        <v>-1.8843625025418698E-3</v>
      </c>
      <c r="G82" s="59">
        <v>130594</v>
      </c>
      <c r="H82" s="60">
        <f t="shared" si="8"/>
        <v>-1.7691393498111996E-2</v>
      </c>
    </row>
    <row r="83" spans="2:8" ht="36" hidden="1" customHeight="1" outlineLevel="1" x14ac:dyDescent="0.25">
      <c r="B83" s="58" t="s">
        <v>89</v>
      </c>
      <c r="C83" s="59">
        <v>52104</v>
      </c>
      <c r="D83" s="60">
        <f t="shared" si="6"/>
        <v>-3.6859033605678548E-2</v>
      </c>
      <c r="E83" s="61">
        <v>57133</v>
      </c>
      <c r="F83" s="62">
        <f t="shared" si="7"/>
        <v>2.3412030236807269E-2</v>
      </c>
      <c r="G83" s="59">
        <v>109237</v>
      </c>
      <c r="H83" s="60">
        <f t="shared" si="8"/>
        <v>-6.2497725701393669E-3</v>
      </c>
    </row>
    <row r="84" spans="2:8" ht="36" hidden="1" customHeight="1" outlineLevel="1" x14ac:dyDescent="0.25">
      <c r="B84" s="58" t="s">
        <v>90</v>
      </c>
      <c r="C84" s="59">
        <v>63095</v>
      </c>
      <c r="D84" s="60">
        <f t="shared" si="6"/>
        <v>3.4276440889122073E-2</v>
      </c>
      <c r="E84" s="61">
        <v>82270</v>
      </c>
      <c r="F84" s="62">
        <f t="shared" si="7"/>
        <v>5.7672529054818567E-2</v>
      </c>
      <c r="G84" s="59">
        <v>145365</v>
      </c>
      <c r="H84" s="60">
        <f t="shared" si="8"/>
        <v>4.7388823241202305E-2</v>
      </c>
    </row>
    <row r="85" spans="2:8" ht="36" hidden="1" customHeight="1" outlineLevel="1" x14ac:dyDescent="0.25">
      <c r="B85" s="58" t="s">
        <v>91</v>
      </c>
      <c r="C85" s="59">
        <v>58011</v>
      </c>
      <c r="D85" s="60">
        <f t="shared" si="6"/>
        <v>1.4834770743312964E-2</v>
      </c>
      <c r="E85" s="61">
        <v>74835</v>
      </c>
      <c r="F85" s="62">
        <f t="shared" si="7"/>
        <v>0.1013082956836544</v>
      </c>
      <c r="G85" s="59">
        <v>132846</v>
      </c>
      <c r="H85" s="60">
        <f t="shared" si="8"/>
        <v>6.1799638729478801E-2</v>
      </c>
    </row>
    <row r="86" spans="2:8" ht="36" hidden="1" customHeight="1" outlineLevel="1" x14ac:dyDescent="0.25">
      <c r="B86" s="58" t="s">
        <v>92</v>
      </c>
      <c r="C86" s="59">
        <v>53079</v>
      </c>
      <c r="D86" s="60">
        <f t="shared" si="6"/>
        <v>1.1394599950458328E-2</v>
      </c>
      <c r="E86" s="61">
        <v>67780</v>
      </c>
      <c r="F86" s="62">
        <f t="shared" si="7"/>
        <v>0.1470443891624782</v>
      </c>
      <c r="G86" s="59">
        <v>120859</v>
      </c>
      <c r="H86" s="60">
        <f t="shared" si="8"/>
        <v>8.3237729896389778E-2</v>
      </c>
    </row>
    <row r="87" spans="2:8" ht="36" hidden="1" customHeight="1" outlineLevel="1" x14ac:dyDescent="0.25">
      <c r="B87" s="58" t="s">
        <v>93</v>
      </c>
      <c r="C87" s="59">
        <v>56174</v>
      </c>
      <c r="D87" s="60">
        <f t="shared" si="6"/>
        <v>0.22128011131402725</v>
      </c>
      <c r="E87" s="61">
        <v>57516</v>
      </c>
      <c r="F87" s="62">
        <f t="shared" si="7"/>
        <v>0.11779224565154012</v>
      </c>
      <c r="G87" s="59">
        <v>113690</v>
      </c>
      <c r="H87" s="60">
        <f t="shared" si="8"/>
        <v>0.16663759222583652</v>
      </c>
    </row>
    <row r="88" spans="2:8" ht="36" hidden="1" customHeight="1" outlineLevel="1" x14ac:dyDescent="0.25">
      <c r="B88" s="58" t="s">
        <v>94</v>
      </c>
      <c r="C88" s="59">
        <v>54980</v>
      </c>
      <c r="D88" s="60">
        <f t="shared" si="6"/>
        <v>4.5764065888081573E-2</v>
      </c>
      <c r="E88" s="61">
        <v>63882</v>
      </c>
      <c r="F88" s="62">
        <f t="shared" si="7"/>
        <v>4.1576990804147895E-2</v>
      </c>
      <c r="G88" s="59">
        <v>118862</v>
      </c>
      <c r="H88" s="60">
        <f t="shared" si="8"/>
        <v>4.3509560514810364E-2</v>
      </c>
    </row>
    <row r="89" spans="2:8" ht="36" hidden="1" customHeight="1" outlineLevel="1" x14ac:dyDescent="0.25">
      <c r="B89" s="58" t="s">
        <v>95</v>
      </c>
      <c r="C89" s="59">
        <v>61283</v>
      </c>
      <c r="D89" s="60">
        <f t="shared" si="6"/>
        <v>1.783786477104754E-2</v>
      </c>
      <c r="E89" s="61">
        <v>86016</v>
      </c>
      <c r="F89" s="62">
        <f t="shared" si="7"/>
        <v>0.10234525182622067</v>
      </c>
      <c r="G89" s="59">
        <v>147299</v>
      </c>
      <c r="H89" s="60">
        <f t="shared" si="8"/>
        <v>6.5538668537822087E-2</v>
      </c>
    </row>
    <row r="90" spans="2:8" ht="36" hidden="1" customHeight="1" outlineLevel="1" x14ac:dyDescent="0.25">
      <c r="B90" s="58" t="s">
        <v>96</v>
      </c>
      <c r="C90" s="59">
        <v>53733</v>
      </c>
      <c r="D90" s="60">
        <f t="shared" si="6"/>
        <v>5.1073901647040509E-2</v>
      </c>
      <c r="E90" s="61">
        <v>83279</v>
      </c>
      <c r="F90" s="62">
        <f t="shared" si="7"/>
        <v>0.13230815249904815</v>
      </c>
      <c r="G90" s="59">
        <v>137012</v>
      </c>
      <c r="H90" s="60">
        <f t="shared" si="8"/>
        <v>9.899735301195145E-2</v>
      </c>
    </row>
    <row r="91" spans="2:8" ht="36" hidden="1" customHeight="1" outlineLevel="1" x14ac:dyDescent="0.25">
      <c r="B91" s="58" t="s">
        <v>97</v>
      </c>
      <c r="C91" s="59">
        <v>54377</v>
      </c>
      <c r="D91" s="60">
        <f t="shared" si="6"/>
        <v>1.0677663432685502E-3</v>
      </c>
      <c r="E91" s="61">
        <v>71232</v>
      </c>
      <c r="F91" s="62">
        <f t="shared" si="7"/>
        <v>6.8410553314034672E-2</v>
      </c>
      <c r="G91" s="59">
        <v>125609</v>
      </c>
      <c r="H91" s="60">
        <f t="shared" si="8"/>
        <v>3.8176708818910665E-2</v>
      </c>
    </row>
    <row r="92" spans="2:8" collapsed="1" x14ac:dyDescent="0.25">
      <c r="B92" s="72">
        <v>2008</v>
      </c>
      <c r="C92" s="73">
        <v>666766</v>
      </c>
      <c r="D92" s="74">
        <f t="shared" si="6"/>
        <v>1.6823895055007032E-2</v>
      </c>
      <c r="E92" s="73">
        <v>864056</v>
      </c>
      <c r="F92" s="74">
        <f t="shared" si="7"/>
        <v>5.4588505242088026E-2</v>
      </c>
      <c r="G92" s="73">
        <v>1530822</v>
      </c>
      <c r="H92" s="74">
        <f t="shared" si="8"/>
        <v>3.780039374562727E-2</v>
      </c>
    </row>
    <row r="93" spans="2:8" ht="36" hidden="1" customHeight="1" outlineLevel="1" x14ac:dyDescent="0.25">
      <c r="B93" s="58" t="s">
        <v>86</v>
      </c>
      <c r="C93" s="59">
        <v>51356</v>
      </c>
      <c r="D93" s="60">
        <f t="shared" si="6"/>
        <v>-9.351502100469522E-2</v>
      </c>
      <c r="E93" s="61">
        <v>78378</v>
      </c>
      <c r="F93" s="62">
        <f t="shared" si="7"/>
        <v>3.0909664860314656E-2</v>
      </c>
      <c r="G93" s="59">
        <v>129734</v>
      </c>
      <c r="H93" s="60">
        <f t="shared" si="8"/>
        <v>-2.2218537555960816E-2</v>
      </c>
    </row>
    <row r="94" spans="2:8" ht="36" hidden="1" customHeight="1" outlineLevel="1" x14ac:dyDescent="0.25">
      <c r="B94" s="58" t="s">
        <v>87</v>
      </c>
      <c r="C94" s="59">
        <v>56231</v>
      </c>
      <c r="D94" s="60">
        <f t="shared" si="6"/>
        <v>2.4602000249585032E-3</v>
      </c>
      <c r="E94" s="61">
        <v>75499</v>
      </c>
      <c r="F94" s="62">
        <f t="shared" si="7"/>
        <v>0.13059690317170336</v>
      </c>
      <c r="G94" s="59">
        <v>131730</v>
      </c>
      <c r="H94" s="60">
        <f t="shared" si="8"/>
        <v>7.21000073247553E-2</v>
      </c>
    </row>
    <row r="95" spans="2:8" ht="36" hidden="1" customHeight="1" outlineLevel="1" x14ac:dyDescent="0.25">
      <c r="B95" s="58" t="s">
        <v>88</v>
      </c>
      <c r="C95" s="59">
        <v>59181</v>
      </c>
      <c r="D95" s="60">
        <f t="shared" si="6"/>
        <v>-0.12221711336230556</v>
      </c>
      <c r="E95" s="61">
        <v>73765</v>
      </c>
      <c r="F95" s="62">
        <f t="shared" si="7"/>
        <v>-5.3627557893386357E-2</v>
      </c>
      <c r="G95" s="59">
        <v>132946</v>
      </c>
      <c r="H95" s="60">
        <f t="shared" si="8"/>
        <v>-8.5439511302505378E-2</v>
      </c>
    </row>
    <row r="96" spans="2:8" ht="36" hidden="1" customHeight="1" outlineLevel="1" x14ac:dyDescent="0.25">
      <c r="B96" s="58" t="s">
        <v>89</v>
      </c>
      <c r="C96" s="59">
        <v>54098</v>
      </c>
      <c r="D96" s="60">
        <f t="shared" si="6"/>
        <v>-8.855342521144316E-2</v>
      </c>
      <c r="E96" s="61">
        <v>55826</v>
      </c>
      <c r="F96" s="62">
        <f t="shared" si="7"/>
        <v>-0.15995545925123389</v>
      </c>
      <c r="G96" s="59">
        <v>109924</v>
      </c>
      <c r="H96" s="60">
        <f t="shared" si="8"/>
        <v>-0.12626977187822908</v>
      </c>
    </row>
    <row r="97" spans="2:10" ht="36" hidden="1" customHeight="1" outlineLevel="1" x14ac:dyDescent="0.25">
      <c r="B97" s="58" t="s">
        <v>90</v>
      </c>
      <c r="C97" s="59">
        <v>61004</v>
      </c>
      <c r="D97" s="60">
        <f t="shared" si="6"/>
        <v>-3.5921424846310668E-2</v>
      </c>
      <c r="E97" s="61">
        <v>77784</v>
      </c>
      <c r="F97" s="62">
        <f t="shared" si="7"/>
        <v>-4.0485530308637441E-2</v>
      </c>
      <c r="G97" s="59">
        <v>138788</v>
      </c>
      <c r="H97" s="60">
        <f t="shared" si="8"/>
        <v>-3.8484720422881646E-2</v>
      </c>
    </row>
    <row r="98" spans="2:10" ht="36" hidden="1" customHeight="1" outlineLevel="1" x14ac:dyDescent="0.25">
      <c r="B98" s="58" t="s">
        <v>91</v>
      </c>
      <c r="C98" s="59">
        <v>57163</v>
      </c>
      <c r="D98" s="60">
        <f t="shared" si="6"/>
        <v>2.1954053812460961E-2</v>
      </c>
      <c r="E98" s="61">
        <v>67951</v>
      </c>
      <c r="F98" s="62">
        <f t="shared" si="7"/>
        <v>-5.280252024700649E-2</v>
      </c>
      <c r="G98" s="59">
        <v>125114</v>
      </c>
      <c r="H98" s="60">
        <f t="shared" si="8"/>
        <v>-2.0051067562698699E-2</v>
      </c>
    </row>
    <row r="99" spans="2:10" ht="36" hidden="1" customHeight="1" outlineLevel="1" thickBot="1" x14ac:dyDescent="0.3">
      <c r="B99" s="58" t="s">
        <v>92</v>
      </c>
      <c r="C99" s="59">
        <v>52481</v>
      </c>
      <c r="D99" s="60">
        <f t="shared" si="6"/>
        <v>4.2672892188755362E-3</v>
      </c>
      <c r="E99" s="61">
        <v>59091</v>
      </c>
      <c r="F99" s="62">
        <f t="shared" si="7"/>
        <v>-5.1447926030563806E-2</v>
      </c>
      <c r="G99" s="59">
        <v>111572</v>
      </c>
      <c r="H99" s="60">
        <f t="shared" si="8"/>
        <v>-2.6031391308902307E-2</v>
      </c>
    </row>
    <row r="100" spans="2:10" ht="36" hidden="1" customHeight="1" outlineLevel="1" thickBot="1" x14ac:dyDescent="0.3">
      <c r="B100" s="58" t="s">
        <v>93</v>
      </c>
      <c r="C100" s="59">
        <v>45996</v>
      </c>
      <c r="D100" s="60">
        <f t="shared" si="6"/>
        <v>-8.5675664930624618E-2</v>
      </c>
      <c r="E100" s="61">
        <v>51455</v>
      </c>
      <c r="F100" s="62">
        <f t="shared" si="7"/>
        <v>-2.3216523026690417E-2</v>
      </c>
      <c r="G100" s="59">
        <v>97451</v>
      </c>
      <c r="H100" s="60">
        <f t="shared" si="8"/>
        <v>-5.3726792511458066E-2</v>
      </c>
      <c r="J100" s="75" t="s">
        <v>98</v>
      </c>
    </row>
    <row r="101" spans="2:10" ht="36" hidden="1" customHeight="1" outlineLevel="1" x14ac:dyDescent="0.25">
      <c r="B101" s="58" t="s">
        <v>94</v>
      </c>
      <c r="C101" s="59">
        <v>52574</v>
      </c>
      <c r="D101" s="60">
        <f t="shared" si="6"/>
        <v>-0.1320698649585631</v>
      </c>
      <c r="E101" s="61">
        <v>61332</v>
      </c>
      <c r="F101" s="62">
        <f t="shared" si="7"/>
        <v>-0.14862782659392826</v>
      </c>
      <c r="G101" s="59">
        <v>113906</v>
      </c>
      <c r="H101" s="60">
        <f t="shared" si="8"/>
        <v>-0.14106460150965594</v>
      </c>
    </row>
    <row r="102" spans="2:10" ht="36" hidden="1" customHeight="1" outlineLevel="1" x14ac:dyDescent="0.25">
      <c r="B102" s="58" t="s">
        <v>95</v>
      </c>
      <c r="C102" s="59">
        <v>60209</v>
      </c>
      <c r="D102" s="60">
        <f t="shared" si="6"/>
        <v>7.1792224437482233E-2</v>
      </c>
      <c r="E102" s="61">
        <v>78030</v>
      </c>
      <c r="F102" s="62">
        <f t="shared" si="7"/>
        <v>-9.3567102974595473E-3</v>
      </c>
      <c r="G102" s="59">
        <v>138239</v>
      </c>
      <c r="H102" s="60">
        <f t="shared" si="8"/>
        <v>2.4425127646487743E-2</v>
      </c>
    </row>
    <row r="103" spans="2:10" ht="36" hidden="1" customHeight="1" outlineLevel="1" x14ac:dyDescent="0.25">
      <c r="B103" s="58" t="s">
        <v>96</v>
      </c>
      <c r="C103" s="59">
        <v>51122</v>
      </c>
      <c r="D103" s="60">
        <f t="shared" si="6"/>
        <v>5.6436114153458394E-2</v>
      </c>
      <c r="E103" s="61">
        <v>73548</v>
      </c>
      <c r="F103" s="62">
        <f t="shared" si="7"/>
        <v>4.3263638684785333E-2</v>
      </c>
      <c r="G103" s="59">
        <v>124670</v>
      </c>
      <c r="H103" s="60">
        <f t="shared" si="8"/>
        <v>4.8625188200758673E-2</v>
      </c>
    </row>
    <row r="104" spans="2:10" ht="36" hidden="1" customHeight="1" outlineLevel="1" x14ac:dyDescent="0.25">
      <c r="B104" s="58" t="s">
        <v>97</v>
      </c>
      <c r="C104" s="59">
        <v>54319</v>
      </c>
      <c r="D104" s="60">
        <f t="shared" si="6"/>
        <v>3.0623280523669472E-2</v>
      </c>
      <c r="E104" s="61">
        <v>66671</v>
      </c>
      <c r="F104" s="62">
        <f t="shared" si="7"/>
        <v>-0.13491806043934651</v>
      </c>
      <c r="G104" s="59">
        <v>120990</v>
      </c>
      <c r="H104" s="60">
        <f t="shared" si="8"/>
        <v>-6.7686901844745462E-2</v>
      </c>
    </row>
    <row r="105" spans="2:10" collapsed="1" x14ac:dyDescent="0.25">
      <c r="B105" s="72">
        <v>2007</v>
      </c>
      <c r="C105" s="73">
        <v>655734</v>
      </c>
      <c r="D105" s="74">
        <f t="shared" si="6"/>
        <v>-3.4469862061654033E-2</v>
      </c>
      <c r="E105" s="73">
        <v>819330</v>
      </c>
      <c r="F105" s="74">
        <f t="shared" si="7"/>
        <v>-3.9876534963596777E-2</v>
      </c>
      <c r="G105" s="73">
        <v>1475064</v>
      </c>
      <c r="H105" s="74">
        <f t="shared" si="8"/>
        <v>-3.7480513904377344E-2</v>
      </c>
    </row>
    <row r="106" spans="2:10" ht="36" hidden="1" customHeight="1" outlineLevel="1" x14ac:dyDescent="0.25">
      <c r="B106" s="58" t="s">
        <v>86</v>
      </c>
      <c r="C106" s="59">
        <v>56654</v>
      </c>
      <c r="D106" s="59"/>
      <c r="E106" s="61">
        <v>76028</v>
      </c>
      <c r="F106" s="62"/>
      <c r="G106" s="59">
        <v>132682</v>
      </c>
      <c r="H106" s="59"/>
    </row>
    <row r="107" spans="2:10" ht="36" hidden="1" customHeight="1" outlineLevel="1" x14ac:dyDescent="0.25">
      <c r="B107" s="58" t="s">
        <v>87</v>
      </c>
      <c r="C107" s="59">
        <v>56093</v>
      </c>
      <c r="D107" s="59"/>
      <c r="E107" s="61">
        <v>66778</v>
      </c>
      <c r="F107" s="62"/>
      <c r="G107" s="59">
        <v>122871</v>
      </c>
      <c r="H107" s="59"/>
    </row>
    <row r="108" spans="2:10" ht="36" hidden="1" customHeight="1" outlineLevel="1" x14ac:dyDescent="0.25">
      <c r="B108" s="58" t="s">
        <v>88</v>
      </c>
      <c r="C108" s="59">
        <v>67421</v>
      </c>
      <c r="D108" s="59"/>
      <c r="E108" s="61">
        <v>77945</v>
      </c>
      <c r="F108" s="62"/>
      <c r="G108" s="59">
        <v>145366</v>
      </c>
      <c r="H108" s="59"/>
    </row>
    <row r="109" spans="2:10" ht="36" hidden="1" customHeight="1" outlineLevel="1" x14ac:dyDescent="0.25">
      <c r="B109" s="58" t="s">
        <v>89</v>
      </c>
      <c r="C109" s="59">
        <v>59354</v>
      </c>
      <c r="D109" s="59"/>
      <c r="E109" s="61">
        <v>66456</v>
      </c>
      <c r="F109" s="62"/>
      <c r="G109" s="59">
        <v>125810</v>
      </c>
      <c r="H109" s="59"/>
    </row>
    <row r="110" spans="2:10" ht="36" hidden="1" customHeight="1" outlineLevel="1" x14ac:dyDescent="0.25">
      <c r="B110" s="58" t="s">
        <v>90</v>
      </c>
      <c r="C110" s="59">
        <v>63277</v>
      </c>
      <c r="D110" s="59"/>
      <c r="E110" s="61">
        <v>81066</v>
      </c>
      <c r="F110" s="62"/>
      <c r="G110" s="59">
        <v>144343</v>
      </c>
      <c r="H110" s="59"/>
    </row>
    <row r="111" spans="2:10" ht="36" hidden="1" customHeight="1" outlineLevel="1" x14ac:dyDescent="0.25">
      <c r="B111" s="58" t="s">
        <v>91</v>
      </c>
      <c r="C111" s="59">
        <v>55935</v>
      </c>
      <c r="D111" s="59"/>
      <c r="E111" s="61">
        <v>71739</v>
      </c>
      <c r="F111" s="62"/>
      <c r="G111" s="59">
        <v>127674</v>
      </c>
      <c r="H111" s="59"/>
    </row>
    <row r="112" spans="2:10" ht="36" hidden="1" customHeight="1" outlineLevel="1" x14ac:dyDescent="0.25">
      <c r="B112" s="58" t="s">
        <v>92</v>
      </c>
      <c r="C112" s="59">
        <v>52258</v>
      </c>
      <c r="D112" s="59"/>
      <c r="E112" s="61">
        <v>62296</v>
      </c>
      <c r="F112" s="62"/>
      <c r="G112" s="59">
        <v>114554</v>
      </c>
      <c r="H112" s="59"/>
    </row>
    <row r="113" spans="2:8" ht="36" hidden="1" customHeight="1" outlineLevel="1" x14ac:dyDescent="0.25">
      <c r="B113" s="58" t="s">
        <v>93</v>
      </c>
      <c r="C113" s="59">
        <v>50306</v>
      </c>
      <c r="D113" s="59"/>
      <c r="E113" s="61">
        <v>52678</v>
      </c>
      <c r="F113" s="62"/>
      <c r="G113" s="59">
        <v>102984</v>
      </c>
      <c r="H113" s="59"/>
    </row>
    <row r="114" spans="2:8" ht="36" hidden="1" customHeight="1" outlineLevel="1" x14ac:dyDescent="0.25">
      <c r="B114" s="58" t="s">
        <v>94</v>
      </c>
      <c r="C114" s="59">
        <v>60574</v>
      </c>
      <c r="D114" s="59"/>
      <c r="E114" s="61">
        <v>72039</v>
      </c>
      <c r="F114" s="62"/>
      <c r="G114" s="59">
        <v>132613</v>
      </c>
      <c r="H114" s="59"/>
    </row>
    <row r="115" spans="2:8" ht="36" hidden="1" customHeight="1" outlineLevel="1" x14ac:dyDescent="0.25">
      <c r="B115" s="58" t="s">
        <v>95</v>
      </c>
      <c r="C115" s="59">
        <v>56176</v>
      </c>
      <c r="D115" s="59"/>
      <c r="E115" s="61">
        <v>78767</v>
      </c>
      <c r="F115" s="62"/>
      <c r="G115" s="59">
        <v>134943</v>
      </c>
      <c r="H115" s="59"/>
    </row>
    <row r="116" spans="2:8" ht="36" hidden="1" customHeight="1" outlineLevel="1" x14ac:dyDescent="0.25">
      <c r="B116" s="58" t="s">
        <v>96</v>
      </c>
      <c r="C116" s="59">
        <v>48391</v>
      </c>
      <c r="D116" s="59"/>
      <c r="E116" s="61">
        <v>70498</v>
      </c>
      <c r="F116" s="62"/>
      <c r="G116" s="59">
        <v>118889</v>
      </c>
      <c r="H116" s="59"/>
    </row>
    <row r="117" spans="2:8" ht="36" hidden="1" customHeight="1" outlineLevel="1" x14ac:dyDescent="0.25">
      <c r="B117" s="58" t="s">
        <v>97</v>
      </c>
      <c r="C117" s="59">
        <v>52705</v>
      </c>
      <c r="D117" s="59"/>
      <c r="E117" s="61">
        <v>77069</v>
      </c>
      <c r="F117" s="62"/>
      <c r="G117" s="59">
        <v>129774</v>
      </c>
      <c r="H117" s="59"/>
    </row>
    <row r="118" spans="2:8" collapsed="1" x14ac:dyDescent="0.25">
      <c r="B118" s="72">
        <v>2006</v>
      </c>
      <c r="C118" s="73">
        <v>679144</v>
      </c>
      <c r="D118" s="73"/>
      <c r="E118" s="73">
        <v>853359</v>
      </c>
      <c r="F118" s="74"/>
      <c r="G118" s="73">
        <v>1532503</v>
      </c>
      <c r="H118" s="73"/>
    </row>
    <row r="119" spans="2:8" ht="15" customHeight="1" x14ac:dyDescent="0.25">
      <c r="B119" s="367" t="s">
        <v>99</v>
      </c>
      <c r="C119" s="367"/>
      <c r="D119" s="367"/>
      <c r="E119" s="367"/>
      <c r="F119" s="367"/>
      <c r="G119" s="367"/>
      <c r="H119" s="367"/>
    </row>
  </sheetData>
  <mergeCells count="5">
    <mergeCell ref="B5:H5"/>
    <mergeCell ref="C6:D6"/>
    <mergeCell ref="E6:F6"/>
    <mergeCell ref="G6:H6"/>
    <mergeCell ref="B119:H119"/>
  </mergeCells>
  <hyperlinks>
    <hyperlink ref="J100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R12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12" width="9.7109375" hidden="1" customWidth="1"/>
    <col min="13" max="18" width="9.7109375" customWidth="1"/>
    <col min="20" max="20" width="12.855468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74" t="s">
        <v>269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</row>
    <row r="6" spans="2:18" ht="30" customHeight="1" x14ac:dyDescent="0.25">
      <c r="B6" s="157"/>
      <c r="C6" s="132" t="s">
        <v>170</v>
      </c>
      <c r="D6" s="132" t="s">
        <v>85</v>
      </c>
      <c r="E6" s="131" t="s">
        <v>165</v>
      </c>
      <c r="F6" s="131" t="s">
        <v>85</v>
      </c>
      <c r="G6" s="132" t="s">
        <v>179</v>
      </c>
      <c r="H6" s="132" t="s">
        <v>85</v>
      </c>
      <c r="I6" s="132" t="s">
        <v>172</v>
      </c>
      <c r="J6" s="132" t="s">
        <v>85</v>
      </c>
      <c r="K6" s="131" t="s">
        <v>173</v>
      </c>
      <c r="L6" s="131" t="s">
        <v>85</v>
      </c>
      <c r="M6" s="131" t="s">
        <v>81</v>
      </c>
      <c r="N6" s="131" t="s">
        <v>85</v>
      </c>
      <c r="O6" s="132" t="s">
        <v>103</v>
      </c>
      <c r="P6" s="132" t="s">
        <v>85</v>
      </c>
      <c r="Q6" s="131" t="s">
        <v>83</v>
      </c>
      <c r="R6" s="131" t="s">
        <v>85</v>
      </c>
    </row>
    <row r="7" spans="2:18" x14ac:dyDescent="0.25">
      <c r="B7" s="58" t="s">
        <v>92</v>
      </c>
      <c r="C7" s="128">
        <v>7603</v>
      </c>
      <c r="D7" s="117">
        <f t="shared" ref="D7:D12" si="0">C7/C20-1</f>
        <v>-3.4049040782619722E-2</v>
      </c>
      <c r="E7" s="116">
        <v>125734</v>
      </c>
      <c r="F7" s="158">
        <f t="shared" ref="F7:F12" si="1">E7/E20-1</f>
        <v>4.9474483475202558E-3</v>
      </c>
      <c r="G7" s="128">
        <v>346038</v>
      </c>
      <c r="H7" s="117">
        <f t="shared" ref="H7:H12" si="2">G7/G20-1</f>
        <v>0.11988582302568984</v>
      </c>
      <c r="I7" s="128">
        <v>312118</v>
      </c>
      <c r="J7" s="117">
        <f t="shared" ref="J7:J12" si="3">I7/I20-1</f>
        <v>0.20255832321948031</v>
      </c>
      <c r="K7" s="116">
        <v>33920</v>
      </c>
      <c r="L7" s="158">
        <f t="shared" ref="L7:L12" si="4">K7/K20-1</f>
        <v>-0.31404072883172562</v>
      </c>
      <c r="M7" s="116">
        <v>479375</v>
      </c>
      <c r="N7" s="158">
        <f t="shared" ref="N7:N12" si="5">M7/M20-1</f>
        <v>8.4607900809991365E-2</v>
      </c>
      <c r="O7" s="128">
        <v>438715</v>
      </c>
      <c r="P7" s="117">
        <f t="shared" ref="P7:P12" si="6">O7/O20-1</f>
        <v>6.5962528579793789E-2</v>
      </c>
      <c r="Q7" s="116">
        <v>918090</v>
      </c>
      <c r="R7" s="158">
        <f t="shared" ref="R7:R12" si="7">Q7/Q20-1</f>
        <v>7.5617394238395752E-2</v>
      </c>
    </row>
    <row r="8" spans="2:18" x14ac:dyDescent="0.25">
      <c r="B8" s="58" t="s">
        <v>93</v>
      </c>
      <c r="C8" s="128">
        <v>8586</v>
      </c>
      <c r="D8" s="117">
        <f t="shared" si="0"/>
        <v>4.0096910963052679E-2</v>
      </c>
      <c r="E8" s="116">
        <v>112804</v>
      </c>
      <c r="F8" s="158">
        <f t="shared" si="1"/>
        <v>0.10091349156777008</v>
      </c>
      <c r="G8" s="128">
        <v>329741</v>
      </c>
      <c r="H8" s="117">
        <f t="shared" si="2"/>
        <v>6.1670321037261777E-2</v>
      </c>
      <c r="I8" s="128">
        <v>296494</v>
      </c>
      <c r="J8" s="117">
        <f t="shared" si="3"/>
        <v>0.1187017514733959</v>
      </c>
      <c r="K8" s="116">
        <v>33247</v>
      </c>
      <c r="L8" s="158">
        <f t="shared" si="4"/>
        <v>-0.27014686189713077</v>
      </c>
      <c r="M8" s="116">
        <v>451131</v>
      </c>
      <c r="N8" s="158">
        <f t="shared" si="5"/>
        <v>7.0791776048762634E-2</v>
      </c>
      <c r="O8" s="128">
        <v>385671</v>
      </c>
      <c r="P8" s="117">
        <f t="shared" si="6"/>
        <v>-4.1983284146275279E-3</v>
      </c>
      <c r="Q8" s="116">
        <v>836802</v>
      </c>
      <c r="R8" s="158">
        <f t="shared" si="7"/>
        <v>3.4873726661909465E-2</v>
      </c>
    </row>
    <row r="9" spans="2:18" x14ac:dyDescent="0.25">
      <c r="B9" s="58" t="s">
        <v>94</v>
      </c>
      <c r="C9" s="128">
        <v>9412</v>
      </c>
      <c r="D9" s="117">
        <f t="shared" si="0"/>
        <v>0.36465129766565174</v>
      </c>
      <c r="E9" s="116">
        <v>124802</v>
      </c>
      <c r="F9" s="158">
        <f t="shared" si="1"/>
        <v>2.5160384100411548E-2</v>
      </c>
      <c r="G9" s="128">
        <v>351901</v>
      </c>
      <c r="H9" s="117">
        <f t="shared" si="2"/>
        <v>0.12207961991613914</v>
      </c>
      <c r="I9" s="128">
        <v>309117</v>
      </c>
      <c r="J9" s="117">
        <f t="shared" si="3"/>
        <v>0.21967069518589977</v>
      </c>
      <c r="K9" s="116">
        <v>42784</v>
      </c>
      <c r="L9" s="158">
        <f t="shared" si="4"/>
        <v>-0.28897161470451371</v>
      </c>
      <c r="M9" s="116">
        <v>486115</v>
      </c>
      <c r="N9" s="158">
        <f t="shared" si="5"/>
        <v>9.9183495345403383E-2</v>
      </c>
      <c r="O9" s="128">
        <v>488511</v>
      </c>
      <c r="P9" s="117">
        <f t="shared" si="6"/>
        <v>0.10671079817311879</v>
      </c>
      <c r="Q9" s="116">
        <v>974626</v>
      </c>
      <c r="R9" s="158">
        <f t="shared" si="7"/>
        <v>0.10294355628132568</v>
      </c>
    </row>
    <row r="10" spans="2:18" x14ac:dyDescent="0.25">
      <c r="B10" s="58" t="s">
        <v>95</v>
      </c>
      <c r="C10" s="128">
        <v>10511</v>
      </c>
      <c r="D10" s="117">
        <f t="shared" si="0"/>
        <v>2.6966292134831482E-2</v>
      </c>
      <c r="E10" s="116">
        <v>135346</v>
      </c>
      <c r="F10" s="158">
        <f t="shared" si="1"/>
        <v>-7.7433779122871638E-2</v>
      </c>
      <c r="G10" s="128">
        <v>368670</v>
      </c>
      <c r="H10" s="117">
        <f t="shared" si="2"/>
        <v>6.4246826052064776E-2</v>
      </c>
      <c r="I10" s="128">
        <v>315883</v>
      </c>
      <c r="J10" s="117">
        <f t="shared" si="3"/>
        <v>0.12022398592817973</v>
      </c>
      <c r="K10" s="116">
        <v>52787</v>
      </c>
      <c r="L10" s="158">
        <f t="shared" si="4"/>
        <v>-0.18073317606158434</v>
      </c>
      <c r="M10" s="116">
        <v>514527</v>
      </c>
      <c r="N10" s="158">
        <f t="shared" si="5"/>
        <v>2.2195071073099593E-2</v>
      </c>
      <c r="O10" s="128">
        <v>539732</v>
      </c>
      <c r="P10" s="117">
        <f t="shared" si="6"/>
        <v>-1.7831569101652178E-2</v>
      </c>
      <c r="Q10" s="116">
        <v>1054259</v>
      </c>
      <c r="R10" s="158">
        <f t="shared" si="7"/>
        <v>1.3040348147852487E-3</v>
      </c>
    </row>
    <row r="11" spans="2:18" x14ac:dyDescent="0.25">
      <c r="B11" s="58" t="s">
        <v>96</v>
      </c>
      <c r="C11" s="128">
        <v>10066</v>
      </c>
      <c r="D11" s="117">
        <f t="shared" si="0"/>
        <v>4.5166649361437106E-2</v>
      </c>
      <c r="E11" s="116">
        <v>128216</v>
      </c>
      <c r="F11" s="158">
        <f t="shared" si="1"/>
        <v>-4.3142756927393888E-2</v>
      </c>
      <c r="G11" s="128">
        <v>331939</v>
      </c>
      <c r="H11" s="117">
        <f t="shared" si="2"/>
        <v>8.4473819192833366E-2</v>
      </c>
      <c r="I11" s="128">
        <v>287042</v>
      </c>
      <c r="J11" s="117">
        <f t="shared" si="3"/>
        <v>0.16270648184904046</v>
      </c>
      <c r="K11" s="116">
        <v>44897</v>
      </c>
      <c r="L11" s="158">
        <f t="shared" si="4"/>
        <v>-0.24172000878244859</v>
      </c>
      <c r="M11" s="116">
        <v>470221</v>
      </c>
      <c r="N11" s="158">
        <f t="shared" si="5"/>
        <v>4.560706765011302E-2</v>
      </c>
      <c r="O11" s="128">
        <v>519455</v>
      </c>
      <c r="P11" s="117">
        <f t="shared" si="6"/>
        <v>1.3946633874021508E-2</v>
      </c>
      <c r="Q11" s="116">
        <v>989676</v>
      </c>
      <c r="R11" s="158">
        <f t="shared" si="7"/>
        <v>2.8746773719076746E-2</v>
      </c>
    </row>
    <row r="12" spans="2:18" x14ac:dyDescent="0.25">
      <c r="B12" s="58" t="s">
        <v>97</v>
      </c>
      <c r="C12" s="128">
        <v>11156</v>
      </c>
      <c r="D12" s="117">
        <f t="shared" si="0"/>
        <v>-1.029098651525906E-2</v>
      </c>
      <c r="E12" s="116">
        <v>140976</v>
      </c>
      <c r="F12" s="158">
        <f t="shared" si="1"/>
        <v>-3.1179344800808195E-2</v>
      </c>
      <c r="G12" s="128">
        <v>355187</v>
      </c>
      <c r="H12" s="117">
        <f t="shared" si="2"/>
        <v>2.7526094100766008E-2</v>
      </c>
      <c r="I12" s="128">
        <v>312155</v>
      </c>
      <c r="J12" s="117">
        <f t="shared" si="3"/>
        <v>9.8827794987327522E-2</v>
      </c>
      <c r="K12" s="116">
        <v>43032</v>
      </c>
      <c r="L12" s="158">
        <f t="shared" si="4"/>
        <v>-0.30133783608260811</v>
      </c>
      <c r="M12" s="116">
        <v>507319</v>
      </c>
      <c r="N12" s="158">
        <f t="shared" si="5"/>
        <v>9.6764499250681091E-3</v>
      </c>
      <c r="O12" s="128">
        <v>552710</v>
      </c>
      <c r="P12" s="117">
        <f t="shared" si="6"/>
        <v>2.1010980241476629E-2</v>
      </c>
      <c r="Q12" s="116">
        <v>1060029</v>
      </c>
      <c r="R12" s="158">
        <f t="shared" si="7"/>
        <v>1.5554808280952237E-2</v>
      </c>
    </row>
    <row r="13" spans="2:18" ht="30" customHeight="1" x14ac:dyDescent="0.25">
      <c r="B13" s="119" t="str">
        <f>actualizaciones!$A$2</f>
        <v xml:space="preserve">I semestre 2014 </v>
      </c>
      <c r="C13" s="120">
        <v>57334</v>
      </c>
      <c r="D13" s="261">
        <v>5.8584590387917412E-2</v>
      </c>
      <c r="E13" s="120">
        <v>767878</v>
      </c>
      <c r="F13" s="261">
        <v>-9.871907614624198E-3</v>
      </c>
      <c r="G13" s="120">
        <v>2083476</v>
      </c>
      <c r="H13" s="261">
        <v>7.875828753239289E-2</v>
      </c>
      <c r="I13" s="120">
        <v>1832809</v>
      </c>
      <c r="J13" s="261">
        <v>0.15201595516663535</v>
      </c>
      <c r="K13" s="120">
        <v>250667</v>
      </c>
      <c r="L13" s="261">
        <v>-0.26362560111866085</v>
      </c>
      <c r="M13" s="120">
        <v>2908688</v>
      </c>
      <c r="N13" s="261">
        <v>5.3467871035037362E-2</v>
      </c>
      <c r="O13" s="120">
        <v>2924794</v>
      </c>
      <c r="P13" s="261">
        <v>2.8607863197124273E-2</v>
      </c>
      <c r="Q13" s="120">
        <v>5833482</v>
      </c>
      <c r="R13" s="261">
        <v>4.0855140030999992E-2</v>
      </c>
    </row>
    <row r="14" spans="2:18" outlineLevel="1" x14ac:dyDescent="0.25">
      <c r="B14" s="58" t="s">
        <v>86</v>
      </c>
      <c r="C14" s="128">
        <v>9014</v>
      </c>
      <c r="D14" s="117">
        <f>C14/C27-1</f>
        <v>0.12254047322540473</v>
      </c>
      <c r="E14" s="116">
        <v>123301</v>
      </c>
      <c r="F14" s="158">
        <f>E14/E27-1</f>
        <v>0.10572947960290913</v>
      </c>
      <c r="G14" s="128">
        <v>335361</v>
      </c>
      <c r="H14" s="117">
        <f t="shared" ref="H14:H77" si="8">G14/G27-1</f>
        <v>5.2254892424703492E-2</v>
      </c>
      <c r="I14" s="128">
        <v>297379</v>
      </c>
      <c r="J14" s="117">
        <f t="shared" ref="J14:J77" si="9">I14/I27-1</f>
        <v>0.11920317945398295</v>
      </c>
      <c r="K14" s="116">
        <v>37982</v>
      </c>
      <c r="L14" s="158">
        <f t="shared" ref="L14:L77" si="10">K14/K27-1</f>
        <v>-0.28337201184883309</v>
      </c>
      <c r="M14" s="116">
        <v>467676</v>
      </c>
      <c r="N14" s="158">
        <f t="shared" ref="N14:N77" si="11">M14/M27-1</f>
        <v>6.7149194063635287E-2</v>
      </c>
      <c r="O14" s="128">
        <v>543779</v>
      </c>
      <c r="P14" s="117">
        <f t="shared" ref="P14:P77" si="12">O14/O27-1</f>
        <v>6.2637036226418141E-2</v>
      </c>
      <c r="Q14" s="116">
        <v>1011455</v>
      </c>
      <c r="R14" s="158">
        <f t="shared" ref="R14:R77" si="13">Q14/Q27-1</f>
        <v>6.4718613351523402E-2</v>
      </c>
    </row>
    <row r="15" spans="2:18" outlineLevel="1" x14ac:dyDescent="0.25">
      <c r="B15" s="58" t="s">
        <v>87</v>
      </c>
      <c r="C15" s="128">
        <v>10339</v>
      </c>
      <c r="D15" s="117">
        <f t="shared" ref="D15:D26" si="14">C15/C28-1</f>
        <v>0.11076493339063176</v>
      </c>
      <c r="E15" s="116">
        <v>134778</v>
      </c>
      <c r="F15" s="158">
        <f t="shared" ref="F15:F26" si="15">E15/E28-1</f>
        <v>-8.8420098612792652E-2</v>
      </c>
      <c r="G15" s="128">
        <v>342770</v>
      </c>
      <c r="H15" s="117">
        <f t="shared" si="8"/>
        <v>5.3212148027973472E-2</v>
      </c>
      <c r="I15" s="128">
        <v>299895</v>
      </c>
      <c r="J15" s="117">
        <f t="shared" si="9"/>
        <v>0.12113214177567255</v>
      </c>
      <c r="K15" s="116">
        <v>42875</v>
      </c>
      <c r="L15" s="158">
        <f t="shared" si="10"/>
        <v>-0.26025293742128053</v>
      </c>
      <c r="M15" s="116">
        <v>487887</v>
      </c>
      <c r="N15" s="158">
        <f t="shared" si="11"/>
        <v>1.0932200053459296E-2</v>
      </c>
      <c r="O15" s="128">
        <v>538505</v>
      </c>
      <c r="P15" s="117">
        <f t="shared" si="12"/>
        <v>7.6986306301261465E-2</v>
      </c>
      <c r="Q15" s="116">
        <v>1026392</v>
      </c>
      <c r="R15" s="158">
        <f t="shared" si="13"/>
        <v>4.4544087146430655E-2</v>
      </c>
    </row>
    <row r="16" spans="2:18" outlineLevel="1" x14ac:dyDescent="0.25">
      <c r="B16" s="58" t="s">
        <v>88</v>
      </c>
      <c r="C16" s="128">
        <v>6949</v>
      </c>
      <c r="D16" s="117">
        <f t="shared" si="14"/>
        <v>6.8748077514610983E-2</v>
      </c>
      <c r="E16" s="116">
        <v>147580</v>
      </c>
      <c r="F16" s="158">
        <f t="shared" si="15"/>
        <v>1.4023732470334505E-2</v>
      </c>
      <c r="G16" s="128">
        <v>348622</v>
      </c>
      <c r="H16" s="117">
        <f t="shared" si="8"/>
        <v>6.1676551654472611E-3</v>
      </c>
      <c r="I16" s="128">
        <v>340184</v>
      </c>
      <c r="J16" s="117">
        <f t="shared" si="9"/>
        <v>0.19201780051509365</v>
      </c>
      <c r="K16" s="116">
        <v>8438</v>
      </c>
      <c r="L16" s="158">
        <f t="shared" si="10"/>
        <v>-0.86189852700490999</v>
      </c>
      <c r="M16" s="116">
        <v>503151</v>
      </c>
      <c r="N16" s="158">
        <f t="shared" si="11"/>
        <v>9.2773496266995714E-3</v>
      </c>
      <c r="O16" s="128">
        <v>501926</v>
      </c>
      <c r="P16" s="117">
        <f t="shared" si="12"/>
        <v>5.8758221541741484E-3</v>
      </c>
      <c r="Q16" s="116">
        <v>1005077</v>
      </c>
      <c r="R16" s="158">
        <f t="shared" si="13"/>
        <v>7.5757879541262785E-3</v>
      </c>
    </row>
    <row r="17" spans="2:18" outlineLevel="1" x14ac:dyDescent="0.25">
      <c r="B17" s="58" t="s">
        <v>89</v>
      </c>
      <c r="C17" s="128">
        <v>4972</v>
      </c>
      <c r="D17" s="117">
        <f t="shared" si="14"/>
        <v>-0.1791315832920588</v>
      </c>
      <c r="E17" s="116">
        <v>133342</v>
      </c>
      <c r="F17" s="158">
        <f t="shared" si="15"/>
        <v>9.8530002044818765E-3</v>
      </c>
      <c r="G17" s="128">
        <v>349735</v>
      </c>
      <c r="H17" s="117">
        <f t="shared" si="8"/>
        <v>2.3362038443194066E-2</v>
      </c>
      <c r="I17" s="128">
        <v>313738</v>
      </c>
      <c r="J17" s="117">
        <f t="shared" si="9"/>
        <v>0.11348980164039735</v>
      </c>
      <c r="K17" s="116">
        <v>35997</v>
      </c>
      <c r="L17" s="158">
        <f t="shared" si="10"/>
        <v>-0.39994999166527756</v>
      </c>
      <c r="M17" s="116">
        <v>488049</v>
      </c>
      <c r="N17" s="158">
        <f t="shared" si="11"/>
        <v>1.7088709156422022E-2</v>
      </c>
      <c r="O17" s="128">
        <v>480495</v>
      </c>
      <c r="P17" s="117">
        <f t="shared" si="12"/>
        <v>7.0087567702394438E-2</v>
      </c>
      <c r="Q17" s="116">
        <v>968544</v>
      </c>
      <c r="R17" s="158">
        <f t="shared" si="13"/>
        <v>4.2708744898387607E-2</v>
      </c>
    </row>
    <row r="18" spans="2:18" outlineLevel="1" x14ac:dyDescent="0.25">
      <c r="B18" s="58" t="s">
        <v>90</v>
      </c>
      <c r="C18" s="128">
        <v>9440</v>
      </c>
      <c r="D18" s="117">
        <f t="shared" si="14"/>
        <v>0.40371747211895914</v>
      </c>
      <c r="E18" s="116">
        <v>144582</v>
      </c>
      <c r="F18" s="158">
        <f t="shared" si="15"/>
        <v>-5.2051848597898021E-2</v>
      </c>
      <c r="G18" s="128">
        <v>392032</v>
      </c>
      <c r="H18" s="117">
        <f t="shared" si="8"/>
        <v>2.1469962896568884E-2</v>
      </c>
      <c r="I18" s="128">
        <v>351071</v>
      </c>
      <c r="J18" s="117">
        <f t="shared" si="9"/>
        <v>0.10960419478307037</v>
      </c>
      <c r="K18" s="116">
        <v>40961</v>
      </c>
      <c r="L18" s="158">
        <f t="shared" si="10"/>
        <v>-0.39226101277467029</v>
      </c>
      <c r="M18" s="116">
        <v>546054</v>
      </c>
      <c r="N18" s="158">
        <f t="shared" si="11"/>
        <v>5.5539391350145628E-3</v>
      </c>
      <c r="O18" s="128">
        <v>595500</v>
      </c>
      <c r="P18" s="117">
        <f t="shared" si="12"/>
        <v>7.2051958595493737E-3</v>
      </c>
      <c r="Q18" s="116">
        <v>1141554</v>
      </c>
      <c r="R18" s="158">
        <f t="shared" si="13"/>
        <v>6.4146531978932497E-3</v>
      </c>
    </row>
    <row r="19" spans="2:18" outlineLevel="1" x14ac:dyDescent="0.25">
      <c r="B19" s="58" t="s">
        <v>91</v>
      </c>
      <c r="C19" s="128">
        <v>8179</v>
      </c>
      <c r="D19" s="117">
        <f t="shared" si="14"/>
        <v>0.24055816775367811</v>
      </c>
      <c r="E19" s="116">
        <v>148549</v>
      </c>
      <c r="F19" s="158">
        <f t="shared" si="15"/>
        <v>6.8982390996164433E-2</v>
      </c>
      <c r="G19" s="128">
        <v>386264</v>
      </c>
      <c r="H19" s="117">
        <f t="shared" si="8"/>
        <v>-4.2576237913350412E-2</v>
      </c>
      <c r="I19" s="128">
        <v>342976</v>
      </c>
      <c r="J19" s="117">
        <f t="shared" si="9"/>
        <v>2.9420062790013635E-2</v>
      </c>
      <c r="K19" s="116">
        <v>43288</v>
      </c>
      <c r="L19" s="158">
        <f t="shared" si="10"/>
        <v>-0.3839497915095279</v>
      </c>
      <c r="M19" s="116">
        <v>542992</v>
      </c>
      <c r="N19" s="158">
        <f t="shared" si="11"/>
        <v>-1.0938128987954432E-2</v>
      </c>
      <c r="O19" s="128">
        <v>561207</v>
      </c>
      <c r="P19" s="117">
        <f t="shared" si="12"/>
        <v>-7.433543800074327E-3</v>
      </c>
      <c r="Q19" s="116">
        <v>1104199</v>
      </c>
      <c r="R19" s="158">
        <f t="shared" si="13"/>
        <v>-9.1600286071426007E-3</v>
      </c>
    </row>
    <row r="20" spans="2:18" outlineLevel="1" x14ac:dyDescent="0.25">
      <c r="B20" s="58" t="s">
        <v>92</v>
      </c>
      <c r="C20" s="128">
        <v>7871</v>
      </c>
      <c r="D20" s="117">
        <f t="shared" si="14"/>
        <v>0.28527106466361851</v>
      </c>
      <c r="E20" s="116">
        <v>125115</v>
      </c>
      <c r="F20" s="158">
        <f t="shared" si="15"/>
        <v>8.4664799868225948E-2</v>
      </c>
      <c r="G20" s="128">
        <v>308994</v>
      </c>
      <c r="H20" s="117">
        <f t="shared" si="8"/>
        <v>-4.9193645166948241E-2</v>
      </c>
      <c r="I20" s="128">
        <v>259545</v>
      </c>
      <c r="J20" s="117">
        <f t="shared" si="9"/>
        <v>-6.3933610317666423E-2</v>
      </c>
      <c r="K20" s="116">
        <v>49449</v>
      </c>
      <c r="L20" s="158">
        <f t="shared" si="10"/>
        <v>3.6471106080613769E-2</v>
      </c>
      <c r="M20" s="116">
        <v>441980</v>
      </c>
      <c r="N20" s="158">
        <f t="shared" si="11"/>
        <v>-1.0021189193063607E-2</v>
      </c>
      <c r="O20" s="128">
        <v>411567</v>
      </c>
      <c r="P20" s="117">
        <f t="shared" si="12"/>
        <v>-4.7214801301966425E-2</v>
      </c>
      <c r="Q20" s="116">
        <v>853547</v>
      </c>
      <c r="R20" s="158">
        <f t="shared" si="13"/>
        <v>-2.8311187410065441E-2</v>
      </c>
    </row>
    <row r="21" spans="2:18" outlineLevel="1" x14ac:dyDescent="0.25">
      <c r="B21" s="58" t="s">
        <v>93</v>
      </c>
      <c r="C21" s="128">
        <v>8255</v>
      </c>
      <c r="D21" s="117">
        <f t="shared" si="14"/>
        <v>0.14177040110650063</v>
      </c>
      <c r="E21" s="116">
        <v>102464</v>
      </c>
      <c r="F21" s="158">
        <f t="shared" si="15"/>
        <v>8.5285768758208702E-2</v>
      </c>
      <c r="G21" s="128">
        <v>310587</v>
      </c>
      <c r="H21" s="117">
        <f t="shared" si="8"/>
        <v>-1.1673902556681437E-3</v>
      </c>
      <c r="I21" s="128">
        <v>265034</v>
      </c>
      <c r="J21" s="117">
        <f t="shared" si="9"/>
        <v>-4.2754309243646649E-3</v>
      </c>
      <c r="K21" s="116">
        <v>45553</v>
      </c>
      <c r="L21" s="158">
        <f t="shared" si="10"/>
        <v>1.7307606413863974E-2</v>
      </c>
      <c r="M21" s="116">
        <v>421306</v>
      </c>
      <c r="N21" s="158">
        <f t="shared" si="11"/>
        <v>2.1120138054058213E-2</v>
      </c>
      <c r="O21" s="128">
        <v>387297</v>
      </c>
      <c r="P21" s="117">
        <f t="shared" si="12"/>
        <v>6.5395957350821377E-2</v>
      </c>
      <c r="Q21" s="116">
        <v>808603</v>
      </c>
      <c r="R21" s="158">
        <f t="shared" si="13"/>
        <v>4.1858433533131567E-2</v>
      </c>
    </row>
    <row r="22" spans="2:18" outlineLevel="1" x14ac:dyDescent="0.25">
      <c r="B22" s="58" t="s">
        <v>94</v>
      </c>
      <c r="C22" s="128">
        <v>6897</v>
      </c>
      <c r="D22" s="117">
        <f t="shared" si="14"/>
        <v>-0.31208856971873133</v>
      </c>
      <c r="E22" s="116">
        <v>121739</v>
      </c>
      <c r="F22" s="158">
        <f t="shared" si="15"/>
        <v>0.11189354084465886</v>
      </c>
      <c r="G22" s="128">
        <v>313615</v>
      </c>
      <c r="H22" s="117">
        <f t="shared" si="8"/>
        <v>-3.8524622832108557E-2</v>
      </c>
      <c r="I22" s="128">
        <v>253443</v>
      </c>
      <c r="J22" s="117">
        <f t="shared" si="9"/>
        <v>-7.6400833794933121E-2</v>
      </c>
      <c r="K22" s="116">
        <v>60172</v>
      </c>
      <c r="L22" s="158">
        <f t="shared" si="10"/>
        <v>0.16222741583450828</v>
      </c>
      <c r="M22" s="116">
        <v>442251</v>
      </c>
      <c r="N22" s="158">
        <f t="shared" si="11"/>
        <v>-7.727257429408052E-3</v>
      </c>
      <c r="O22" s="128">
        <v>441408</v>
      </c>
      <c r="P22" s="117">
        <f t="shared" si="12"/>
        <v>-6.6407786703214455E-2</v>
      </c>
      <c r="Q22" s="116">
        <v>883659</v>
      </c>
      <c r="R22" s="158">
        <f t="shared" si="13"/>
        <v>-3.7933546071261759E-2</v>
      </c>
    </row>
    <row r="23" spans="2:18" outlineLevel="1" x14ac:dyDescent="0.25">
      <c r="B23" s="58" t="s">
        <v>95</v>
      </c>
      <c r="C23" s="128">
        <v>10235</v>
      </c>
      <c r="D23" s="117">
        <f t="shared" si="14"/>
        <v>-5.0908753709198784E-2</v>
      </c>
      <c r="E23" s="116">
        <v>146706</v>
      </c>
      <c r="F23" s="158">
        <f t="shared" si="15"/>
        <v>6.4320951828206629E-2</v>
      </c>
      <c r="G23" s="128">
        <v>346414</v>
      </c>
      <c r="H23" s="117">
        <f t="shared" si="8"/>
        <v>8.3058202646256962E-2</v>
      </c>
      <c r="I23" s="128">
        <v>281982</v>
      </c>
      <c r="J23" s="117">
        <f t="shared" si="9"/>
        <v>5.0345295121169809E-2</v>
      </c>
      <c r="K23" s="116">
        <v>64432</v>
      </c>
      <c r="L23" s="158">
        <f t="shared" si="10"/>
        <v>0.25397999299365526</v>
      </c>
      <c r="M23" s="116">
        <v>503355</v>
      </c>
      <c r="N23" s="158">
        <f t="shared" si="11"/>
        <v>7.4461227138441499E-2</v>
      </c>
      <c r="O23" s="128">
        <v>549531</v>
      </c>
      <c r="P23" s="117">
        <f t="shared" si="12"/>
        <v>-2.6351691341663042E-2</v>
      </c>
      <c r="Q23" s="116">
        <v>1052886</v>
      </c>
      <c r="R23" s="158">
        <f t="shared" si="13"/>
        <v>1.9373090283828942E-2</v>
      </c>
    </row>
    <row r="24" spans="2:18" outlineLevel="1" x14ac:dyDescent="0.25">
      <c r="B24" s="58" t="s">
        <v>96</v>
      </c>
      <c r="C24" s="128">
        <v>9631</v>
      </c>
      <c r="D24" s="117">
        <f t="shared" si="14"/>
        <v>-6.7305829943831053E-2</v>
      </c>
      <c r="E24" s="116">
        <v>133997</v>
      </c>
      <c r="F24" s="158">
        <f t="shared" si="15"/>
        <v>-4.5401439053928905E-2</v>
      </c>
      <c r="G24" s="128">
        <v>306083</v>
      </c>
      <c r="H24" s="117">
        <f t="shared" si="8"/>
        <v>-8.1463498074897389E-2</v>
      </c>
      <c r="I24" s="128">
        <v>246874</v>
      </c>
      <c r="J24" s="117">
        <f t="shared" si="9"/>
        <v>-0.11564143346372635</v>
      </c>
      <c r="K24" s="116">
        <v>59209</v>
      </c>
      <c r="L24" s="158">
        <f t="shared" si="10"/>
        <v>9.4982708560649387E-2</v>
      </c>
      <c r="M24" s="116">
        <v>449711</v>
      </c>
      <c r="N24" s="158">
        <f t="shared" si="11"/>
        <v>-7.0701038384047066E-2</v>
      </c>
      <c r="O24" s="128">
        <v>512310</v>
      </c>
      <c r="P24" s="117">
        <f t="shared" si="12"/>
        <v>-0.11782634450077145</v>
      </c>
      <c r="Q24" s="116">
        <v>962021</v>
      </c>
      <c r="R24" s="158">
        <f t="shared" si="13"/>
        <v>-9.6406273921933794E-2</v>
      </c>
    </row>
    <row r="25" spans="2:18" outlineLevel="1" x14ac:dyDescent="0.25">
      <c r="B25" s="58" t="s">
        <v>97</v>
      </c>
      <c r="C25" s="128">
        <v>11272</v>
      </c>
      <c r="D25" s="117">
        <f t="shared" si="14"/>
        <v>-0.10397456279809225</v>
      </c>
      <c r="E25" s="116">
        <v>145513</v>
      </c>
      <c r="F25" s="158">
        <f t="shared" si="15"/>
        <v>4.2894616134395935E-2</v>
      </c>
      <c r="G25" s="128">
        <v>345672</v>
      </c>
      <c r="H25" s="117">
        <f t="shared" si="8"/>
        <v>-4.7533498841352051E-2</v>
      </c>
      <c r="I25" s="128">
        <v>284080</v>
      </c>
      <c r="J25" s="117">
        <f t="shared" si="9"/>
        <v>-6.8654289376796962E-2</v>
      </c>
      <c r="K25" s="116">
        <v>61592</v>
      </c>
      <c r="L25" s="158">
        <f t="shared" si="10"/>
        <v>6.3728368622845588E-2</v>
      </c>
      <c r="M25" s="116">
        <v>502457</v>
      </c>
      <c r="N25" s="158">
        <f t="shared" si="11"/>
        <v>-2.4414064396123702E-2</v>
      </c>
      <c r="O25" s="128">
        <v>541336</v>
      </c>
      <c r="P25" s="117">
        <f t="shared" si="12"/>
        <v>-5.1269738341015447E-2</v>
      </c>
      <c r="Q25" s="116">
        <v>1043793</v>
      </c>
      <c r="R25" s="158">
        <f t="shared" si="13"/>
        <v>-3.8529099934507482E-2</v>
      </c>
    </row>
    <row r="26" spans="2:18" ht="15" customHeight="1" x14ac:dyDescent="0.25">
      <c r="B26" s="159">
        <v>2013</v>
      </c>
      <c r="C26" s="124">
        <v>103054</v>
      </c>
      <c r="D26" s="125">
        <f t="shared" si="14"/>
        <v>2.7611307772847482E-2</v>
      </c>
      <c r="E26" s="124">
        <v>1607666</v>
      </c>
      <c r="F26" s="125">
        <f t="shared" si="15"/>
        <v>2.6991599022111012E-2</v>
      </c>
      <c r="G26" s="124">
        <v>4086149</v>
      </c>
      <c r="H26" s="125">
        <f t="shared" si="8"/>
        <v>-2.8286323680858372E-3</v>
      </c>
      <c r="I26" s="124">
        <v>3536201</v>
      </c>
      <c r="J26" s="125">
        <f t="shared" si="9"/>
        <v>3.3853865928820781E-2</v>
      </c>
      <c r="K26" s="124">
        <v>549948</v>
      </c>
      <c r="L26" s="125">
        <f t="shared" si="10"/>
        <v>-0.18806849806520576</v>
      </c>
      <c r="M26" s="124">
        <v>5796869</v>
      </c>
      <c r="N26" s="125">
        <f t="shared" si="11"/>
        <v>5.8005308636963626E-3</v>
      </c>
      <c r="O26" s="124">
        <v>6064861</v>
      </c>
      <c r="P26" s="125">
        <f t="shared" si="12"/>
        <v>-5.8300836974198855E-3</v>
      </c>
      <c r="Q26" s="124">
        <v>11861730</v>
      </c>
      <c r="R26" s="125">
        <f t="shared" si="13"/>
        <v>-1.7995821766347841E-4</v>
      </c>
    </row>
    <row r="27" spans="2:18" hidden="1" outlineLevel="1" x14ac:dyDescent="0.25">
      <c r="B27" s="58" t="s">
        <v>86</v>
      </c>
      <c r="C27" s="128">
        <v>8030</v>
      </c>
      <c r="D27" s="117">
        <f>C27/C40-1</f>
        <v>-0.21551387260648691</v>
      </c>
      <c r="E27" s="116">
        <v>111511</v>
      </c>
      <c r="F27" s="158">
        <f>E27/E40-1</f>
        <v>-7.2534766118836913E-2</v>
      </c>
      <c r="G27" s="128">
        <v>318707</v>
      </c>
      <c r="H27" s="117">
        <f t="shared" si="8"/>
        <v>-3.5661874835473117E-2</v>
      </c>
      <c r="I27" s="128">
        <v>265706</v>
      </c>
      <c r="J27" s="117">
        <f t="shared" si="9"/>
        <v>-5.8788106354188074E-2</v>
      </c>
      <c r="K27" s="116">
        <v>53001</v>
      </c>
      <c r="L27" s="158">
        <f t="shared" si="10"/>
        <v>9.9811168060426114E-2</v>
      </c>
      <c r="M27" s="116">
        <v>438248</v>
      </c>
      <c r="N27" s="158">
        <f t="shared" si="11"/>
        <v>-4.927314892149226E-2</v>
      </c>
      <c r="O27" s="128">
        <v>511726</v>
      </c>
      <c r="P27" s="117">
        <f t="shared" si="12"/>
        <v>-0.11059549011224312</v>
      </c>
      <c r="Q27" s="116">
        <v>949974</v>
      </c>
      <c r="R27" s="158">
        <f t="shared" si="13"/>
        <v>-8.3318939438531969E-2</v>
      </c>
    </row>
    <row r="28" spans="2:18" hidden="1" outlineLevel="1" x14ac:dyDescent="0.25">
      <c r="B28" s="58" t="s">
        <v>87</v>
      </c>
      <c r="C28" s="128">
        <v>9308</v>
      </c>
      <c r="D28" s="117">
        <f t="shared" ref="D28:D39" si="16">C28/C41-1</f>
        <v>-0.16045819428159103</v>
      </c>
      <c r="E28" s="116">
        <v>147851</v>
      </c>
      <c r="F28" s="158">
        <f t="shared" ref="F28:F39" si="17">E28/E41-1</f>
        <v>-7.4249615660895163E-3</v>
      </c>
      <c r="G28" s="128">
        <v>325452</v>
      </c>
      <c r="H28" s="117">
        <f t="shared" si="8"/>
        <v>-7.9171783133484608E-2</v>
      </c>
      <c r="I28" s="128">
        <v>267493</v>
      </c>
      <c r="J28" s="117">
        <f t="shared" si="9"/>
        <v>-9.6749902919178066E-2</v>
      </c>
      <c r="K28" s="116">
        <v>57959</v>
      </c>
      <c r="L28" s="158">
        <f t="shared" si="10"/>
        <v>1.1695089807816528E-2</v>
      </c>
      <c r="M28" s="116">
        <v>482611</v>
      </c>
      <c r="N28" s="158">
        <f t="shared" si="11"/>
        <v>-6.0113578381157495E-2</v>
      </c>
      <c r="O28" s="128">
        <v>500011</v>
      </c>
      <c r="P28" s="117">
        <f t="shared" si="12"/>
        <v>-0.14685974512142475</v>
      </c>
      <c r="Q28" s="116">
        <v>982622</v>
      </c>
      <c r="R28" s="158">
        <f t="shared" si="13"/>
        <v>-0.10635062538594953</v>
      </c>
    </row>
    <row r="29" spans="2:18" hidden="1" outlineLevel="1" x14ac:dyDescent="0.25">
      <c r="B29" s="58" t="s">
        <v>88</v>
      </c>
      <c r="C29" s="128">
        <v>6502</v>
      </c>
      <c r="D29" s="117">
        <f t="shared" si="16"/>
        <v>-0.16243720211258539</v>
      </c>
      <c r="E29" s="116">
        <v>145539</v>
      </c>
      <c r="F29" s="158">
        <f t="shared" si="17"/>
        <v>1.5957780988879788E-2</v>
      </c>
      <c r="G29" s="128">
        <v>346485</v>
      </c>
      <c r="H29" s="117">
        <f t="shared" si="8"/>
        <v>-1.30347717348267E-2</v>
      </c>
      <c r="I29" s="128">
        <v>285385</v>
      </c>
      <c r="J29" s="117">
        <f t="shared" si="9"/>
        <v>-2.7039097764867903E-2</v>
      </c>
      <c r="K29" s="116">
        <v>61100</v>
      </c>
      <c r="L29" s="158">
        <f t="shared" si="10"/>
        <v>5.8100268421508394E-2</v>
      </c>
      <c r="M29" s="116">
        <v>498526</v>
      </c>
      <c r="N29" s="158">
        <f t="shared" si="11"/>
        <v>-7.0726203351278993E-3</v>
      </c>
      <c r="O29" s="128">
        <v>498994</v>
      </c>
      <c r="P29" s="117">
        <f t="shared" si="12"/>
        <v>-0.13153186393951632</v>
      </c>
      <c r="Q29" s="116">
        <v>997520</v>
      </c>
      <c r="R29" s="158">
        <f t="shared" si="13"/>
        <v>-7.3492191019323916E-2</v>
      </c>
    </row>
    <row r="30" spans="2:18" hidden="1" outlineLevel="1" x14ac:dyDescent="0.25">
      <c r="B30" s="58" t="s">
        <v>89</v>
      </c>
      <c r="C30" s="128">
        <v>6057</v>
      </c>
      <c r="D30" s="117">
        <f t="shared" si="16"/>
        <v>-0.29863362667901805</v>
      </c>
      <c r="E30" s="116">
        <v>132041</v>
      </c>
      <c r="F30" s="158">
        <f t="shared" si="17"/>
        <v>1.2933911242376528E-2</v>
      </c>
      <c r="G30" s="128">
        <v>341751</v>
      </c>
      <c r="H30" s="117">
        <f t="shared" si="8"/>
        <v>-2.7763079286506787E-2</v>
      </c>
      <c r="I30" s="128">
        <v>281761</v>
      </c>
      <c r="J30" s="117">
        <f t="shared" si="9"/>
        <v>-3.8643815658831682E-2</v>
      </c>
      <c r="K30" s="116">
        <v>59990</v>
      </c>
      <c r="L30" s="158">
        <f t="shared" si="10"/>
        <v>2.6821628468240322E-2</v>
      </c>
      <c r="M30" s="116">
        <v>479849</v>
      </c>
      <c r="N30" s="158">
        <f t="shared" si="11"/>
        <v>-2.1716571423911479E-2</v>
      </c>
      <c r="O30" s="128">
        <v>449024</v>
      </c>
      <c r="P30" s="117">
        <f t="shared" si="12"/>
        <v>-0.14702653004623667</v>
      </c>
      <c r="Q30" s="116">
        <v>928873</v>
      </c>
      <c r="R30" s="158">
        <f t="shared" si="13"/>
        <v>-8.6584726670554168E-2</v>
      </c>
    </row>
    <row r="31" spans="2:18" hidden="1" outlineLevel="1" x14ac:dyDescent="0.25">
      <c r="B31" s="58" t="s">
        <v>90</v>
      </c>
      <c r="C31" s="128">
        <v>6725</v>
      </c>
      <c r="D31" s="117">
        <f t="shared" si="16"/>
        <v>-0.32675943537891683</v>
      </c>
      <c r="E31" s="116">
        <v>152521</v>
      </c>
      <c r="F31" s="158">
        <f t="shared" si="17"/>
        <v>5.2514991960582735E-2</v>
      </c>
      <c r="G31" s="128">
        <v>383792</v>
      </c>
      <c r="H31" s="117">
        <f t="shared" si="8"/>
        <v>-2.4936040263511594E-2</v>
      </c>
      <c r="I31" s="128">
        <v>316393</v>
      </c>
      <c r="J31" s="117">
        <f t="shared" si="9"/>
        <v>-3.5534217344916907E-2</v>
      </c>
      <c r="K31" s="116">
        <v>67399</v>
      </c>
      <c r="L31" s="158">
        <f t="shared" si="10"/>
        <v>2.809768598319029E-2</v>
      </c>
      <c r="M31" s="116">
        <v>543038</v>
      </c>
      <c r="N31" s="158">
        <f t="shared" si="11"/>
        <v>-9.9707022882115082E-3</v>
      </c>
      <c r="O31" s="128">
        <v>591240</v>
      </c>
      <c r="P31" s="117">
        <f t="shared" si="12"/>
        <v>-0.12125085461193186</v>
      </c>
      <c r="Q31" s="116">
        <v>1134278</v>
      </c>
      <c r="R31" s="158">
        <f t="shared" si="13"/>
        <v>-7.1274114139784017E-2</v>
      </c>
    </row>
    <row r="32" spans="2:18" hidden="1" outlineLevel="1" x14ac:dyDescent="0.25">
      <c r="B32" s="58" t="s">
        <v>91</v>
      </c>
      <c r="C32" s="128">
        <v>6593</v>
      </c>
      <c r="D32" s="117">
        <f t="shared" si="16"/>
        <v>-2.3114535486738808E-2</v>
      </c>
      <c r="E32" s="116">
        <v>138963</v>
      </c>
      <c r="F32" s="158">
        <f t="shared" si="17"/>
        <v>6.3611731929094084E-2</v>
      </c>
      <c r="G32" s="128">
        <v>403441</v>
      </c>
      <c r="H32" s="117">
        <f t="shared" si="8"/>
        <v>6.2679608581701407E-2</v>
      </c>
      <c r="I32" s="128">
        <v>333174</v>
      </c>
      <c r="J32" s="117">
        <f t="shared" si="9"/>
        <v>4.7954253793311752E-2</v>
      </c>
      <c r="K32" s="116">
        <v>70267</v>
      </c>
      <c r="L32" s="158">
        <f t="shared" si="10"/>
        <v>0.13853557366689895</v>
      </c>
      <c r="M32" s="116">
        <v>548997</v>
      </c>
      <c r="N32" s="158">
        <f t="shared" si="11"/>
        <v>6.1795275468720323E-2</v>
      </c>
      <c r="O32" s="128">
        <v>565410</v>
      </c>
      <c r="P32" s="117">
        <f t="shared" si="12"/>
        <v>-0.10182380236025224</v>
      </c>
      <c r="Q32" s="116">
        <v>1114407</v>
      </c>
      <c r="R32" s="158">
        <f t="shared" si="13"/>
        <v>-2.8038777032065587E-2</v>
      </c>
    </row>
    <row r="33" spans="2:18" hidden="1" outlineLevel="1" x14ac:dyDescent="0.25">
      <c r="B33" s="58" t="s">
        <v>92</v>
      </c>
      <c r="C33" s="128">
        <v>6124</v>
      </c>
      <c r="D33" s="117">
        <f t="shared" si="16"/>
        <v>-7.8543484802888974E-2</v>
      </c>
      <c r="E33" s="116">
        <v>115349</v>
      </c>
      <c r="F33" s="158">
        <f t="shared" si="17"/>
        <v>1.7509967891041311E-2</v>
      </c>
      <c r="G33" s="128">
        <v>324981</v>
      </c>
      <c r="H33" s="117">
        <f t="shared" si="8"/>
        <v>-2.6842743565557159E-2</v>
      </c>
      <c r="I33" s="128">
        <v>277272</v>
      </c>
      <c r="J33" s="117">
        <f t="shared" si="9"/>
        <v>-2.2006200817604959E-2</v>
      </c>
      <c r="K33" s="116">
        <v>47709</v>
      </c>
      <c r="L33" s="158">
        <f t="shared" si="10"/>
        <v>-5.4031010826030013E-2</v>
      </c>
      <c r="M33" s="116">
        <v>446454</v>
      </c>
      <c r="N33" s="158">
        <f t="shared" si="11"/>
        <v>-1.6523664239847524E-2</v>
      </c>
      <c r="O33" s="128">
        <v>431962</v>
      </c>
      <c r="P33" s="117">
        <f t="shared" si="12"/>
        <v>-0.11817495151577018</v>
      </c>
      <c r="Q33" s="116">
        <v>878416</v>
      </c>
      <c r="R33" s="158">
        <f t="shared" si="13"/>
        <v>-6.9282319970756623E-2</v>
      </c>
    </row>
    <row r="34" spans="2:18" hidden="1" outlineLevel="1" x14ac:dyDescent="0.25">
      <c r="B34" s="58" t="s">
        <v>93</v>
      </c>
      <c r="C34" s="128">
        <v>7230</v>
      </c>
      <c r="D34" s="117">
        <f t="shared" si="16"/>
        <v>-0.11796998902037326</v>
      </c>
      <c r="E34" s="116">
        <v>94412</v>
      </c>
      <c r="F34" s="158">
        <f t="shared" si="17"/>
        <v>-5.320437856232263E-3</v>
      </c>
      <c r="G34" s="128">
        <v>310950</v>
      </c>
      <c r="H34" s="117">
        <f t="shared" si="8"/>
        <v>1.6787872446176744E-2</v>
      </c>
      <c r="I34" s="128">
        <v>266172</v>
      </c>
      <c r="J34" s="117">
        <f t="shared" si="9"/>
        <v>1.2110864795598308E-2</v>
      </c>
      <c r="K34" s="116">
        <v>44778</v>
      </c>
      <c r="L34" s="158">
        <f t="shared" si="10"/>
        <v>4.5506549300707411E-2</v>
      </c>
      <c r="M34" s="116">
        <v>412592</v>
      </c>
      <c r="N34" s="158">
        <f t="shared" si="11"/>
        <v>8.9550778861908764E-3</v>
      </c>
      <c r="O34" s="128">
        <v>363524</v>
      </c>
      <c r="P34" s="117">
        <f t="shared" si="12"/>
        <v>-0.11167695033294645</v>
      </c>
      <c r="Q34" s="116">
        <v>776116</v>
      </c>
      <c r="R34" s="158">
        <f t="shared" si="13"/>
        <v>-5.1382684210204643E-2</v>
      </c>
    </row>
    <row r="35" spans="2:18" hidden="1" outlineLevel="1" x14ac:dyDescent="0.25">
      <c r="B35" s="58" t="s">
        <v>94</v>
      </c>
      <c r="C35" s="128">
        <v>10026</v>
      </c>
      <c r="D35" s="117">
        <f t="shared" si="16"/>
        <v>0.14334587752309269</v>
      </c>
      <c r="E35" s="116">
        <v>109488</v>
      </c>
      <c r="F35" s="158">
        <f t="shared" si="17"/>
        <v>-0.16985996011858273</v>
      </c>
      <c r="G35" s="128">
        <v>326181</v>
      </c>
      <c r="H35" s="117">
        <f t="shared" si="8"/>
        <v>-9.2408846051108551E-2</v>
      </c>
      <c r="I35" s="128">
        <v>274408</v>
      </c>
      <c r="J35" s="117">
        <f t="shared" si="9"/>
        <v>-8.849995515709963E-2</v>
      </c>
      <c r="K35" s="116">
        <v>51773</v>
      </c>
      <c r="L35" s="158">
        <f t="shared" si="10"/>
        <v>-0.11257948955280161</v>
      </c>
      <c r="M35" s="116">
        <v>445695</v>
      </c>
      <c r="N35" s="158">
        <f t="shared" si="11"/>
        <v>-0.10870269491972839</v>
      </c>
      <c r="O35" s="128">
        <v>472806</v>
      </c>
      <c r="P35" s="117">
        <f t="shared" si="12"/>
        <v>-0.16346837745356491</v>
      </c>
      <c r="Q35" s="116">
        <v>918501</v>
      </c>
      <c r="R35" s="158">
        <f t="shared" si="13"/>
        <v>-0.13776015019948373</v>
      </c>
    </row>
    <row r="36" spans="2:18" hidden="1" outlineLevel="1" x14ac:dyDescent="0.25">
      <c r="B36" s="58" t="s">
        <v>95</v>
      </c>
      <c r="C36" s="128">
        <v>10784</v>
      </c>
      <c r="D36" s="117">
        <f t="shared" si="16"/>
        <v>6.2044514477053392E-2</v>
      </c>
      <c r="E36" s="116">
        <v>137840</v>
      </c>
      <c r="F36" s="158">
        <f t="shared" si="17"/>
        <v>-9.685366460929612E-2</v>
      </c>
      <c r="G36" s="128">
        <v>319848</v>
      </c>
      <c r="H36" s="117">
        <f t="shared" si="8"/>
        <v>-7.3827835433654565E-2</v>
      </c>
      <c r="I36" s="128">
        <v>268466</v>
      </c>
      <c r="J36" s="117">
        <f t="shared" si="9"/>
        <v>-8.1218899513343712E-2</v>
      </c>
      <c r="K36" s="116">
        <v>51382</v>
      </c>
      <c r="L36" s="158">
        <f t="shared" si="10"/>
        <v>-3.3191585443871574E-2</v>
      </c>
      <c r="M36" s="116">
        <v>468472</v>
      </c>
      <c r="N36" s="158">
        <f t="shared" si="11"/>
        <v>-7.8028812091631927E-2</v>
      </c>
      <c r="O36" s="128">
        <v>564404</v>
      </c>
      <c r="P36" s="117">
        <f t="shared" si="12"/>
        <v>-0.13337141312893086</v>
      </c>
      <c r="Q36" s="116">
        <v>1032876</v>
      </c>
      <c r="R36" s="158">
        <f t="shared" si="13"/>
        <v>-0.10911656534849545</v>
      </c>
    </row>
    <row r="37" spans="2:18" hidden="1" outlineLevel="1" x14ac:dyDescent="0.25">
      <c r="B37" s="58" t="s">
        <v>96</v>
      </c>
      <c r="C37" s="128">
        <v>10326</v>
      </c>
      <c r="D37" s="117">
        <f t="shared" si="16"/>
        <v>0.14695101632789065</v>
      </c>
      <c r="E37" s="116">
        <v>140370</v>
      </c>
      <c r="F37" s="158">
        <f t="shared" si="17"/>
        <v>-9.6985448322890244E-2</v>
      </c>
      <c r="G37" s="128">
        <v>333229</v>
      </c>
      <c r="H37" s="117">
        <f t="shared" si="8"/>
        <v>-1.341777173800407E-2</v>
      </c>
      <c r="I37" s="128">
        <v>279156</v>
      </c>
      <c r="J37" s="117">
        <f t="shared" si="9"/>
        <v>-6.4031606485024373E-3</v>
      </c>
      <c r="K37" s="116">
        <v>54073</v>
      </c>
      <c r="L37" s="158">
        <f t="shared" si="10"/>
        <v>-4.811111502306098E-2</v>
      </c>
      <c r="M37" s="116">
        <v>483925</v>
      </c>
      <c r="N37" s="158">
        <f t="shared" si="11"/>
        <v>-3.6409071902192336E-2</v>
      </c>
      <c r="O37" s="128">
        <v>580736</v>
      </c>
      <c r="P37" s="117">
        <f t="shared" si="12"/>
        <v>-6.4935232222070205E-2</v>
      </c>
      <c r="Q37" s="116">
        <v>1064661</v>
      </c>
      <c r="R37" s="158">
        <f t="shared" si="13"/>
        <v>-5.2181344728583823E-2</v>
      </c>
    </row>
    <row r="38" spans="2:18" hidden="1" outlineLevel="1" x14ac:dyDescent="0.25">
      <c r="B38" s="58" t="s">
        <v>97</v>
      </c>
      <c r="C38" s="128">
        <v>12580</v>
      </c>
      <c r="D38" s="117">
        <f t="shared" si="16"/>
        <v>0.29972104556255807</v>
      </c>
      <c r="E38" s="116">
        <v>139528</v>
      </c>
      <c r="F38" s="158">
        <f t="shared" si="17"/>
        <v>-6.2708665014140519E-2</v>
      </c>
      <c r="G38" s="128">
        <v>362923</v>
      </c>
      <c r="H38" s="117">
        <f t="shared" si="8"/>
        <v>1.4486834916307423E-3</v>
      </c>
      <c r="I38" s="128">
        <v>305021</v>
      </c>
      <c r="J38" s="117">
        <f t="shared" si="9"/>
        <v>5.184007614108177E-2</v>
      </c>
      <c r="K38" s="116">
        <v>57902</v>
      </c>
      <c r="L38" s="158">
        <f t="shared" si="10"/>
        <v>-0.20035906642728907</v>
      </c>
      <c r="M38" s="116">
        <v>515031</v>
      </c>
      <c r="N38" s="158">
        <f t="shared" si="11"/>
        <v>-1.1342956962414052E-2</v>
      </c>
      <c r="O38" s="128">
        <v>570590</v>
      </c>
      <c r="P38" s="117">
        <f t="shared" si="12"/>
        <v>-4.1717750197336367E-2</v>
      </c>
      <c r="Q38" s="116">
        <v>1085621</v>
      </c>
      <c r="R38" s="158">
        <f t="shared" si="13"/>
        <v>-2.7543735499879096E-2</v>
      </c>
    </row>
    <row r="39" spans="2:18" ht="15" customHeight="1" collapsed="1" x14ac:dyDescent="0.25">
      <c r="B39" s="160">
        <v>2012</v>
      </c>
      <c r="C39" s="118">
        <v>100285</v>
      </c>
      <c r="D39" s="127">
        <f t="shared" si="16"/>
        <v>-6.1950462079545021E-2</v>
      </c>
      <c r="E39" s="118">
        <v>1565413</v>
      </c>
      <c r="F39" s="127">
        <f t="shared" si="17"/>
        <v>-3.0981829976916786E-2</v>
      </c>
      <c r="G39" s="118">
        <v>4097740</v>
      </c>
      <c r="H39" s="127">
        <f t="shared" si="8"/>
        <v>-2.537005227373379E-2</v>
      </c>
      <c r="I39" s="118">
        <v>3420407</v>
      </c>
      <c r="J39" s="127">
        <f t="shared" si="9"/>
        <v>-2.871233371517623E-2</v>
      </c>
      <c r="K39" s="118">
        <v>677333</v>
      </c>
      <c r="L39" s="127">
        <f t="shared" si="10"/>
        <v>-8.1345696512459265E-3</v>
      </c>
      <c r="M39" s="118">
        <v>5763438</v>
      </c>
      <c r="N39" s="127">
        <f t="shared" si="11"/>
        <v>-2.7559498189319465E-2</v>
      </c>
      <c r="O39" s="118">
        <v>6100427</v>
      </c>
      <c r="P39" s="127">
        <f t="shared" si="12"/>
        <v>-0.11546890206345206</v>
      </c>
      <c r="Q39" s="118">
        <v>11863865</v>
      </c>
      <c r="R39" s="127">
        <f t="shared" si="13"/>
        <v>-7.4839071712407002E-2</v>
      </c>
    </row>
    <row r="40" spans="2:18" hidden="1" outlineLevel="1" x14ac:dyDescent="0.25">
      <c r="B40" s="58" t="s">
        <v>86</v>
      </c>
      <c r="C40" s="128">
        <v>10236</v>
      </c>
      <c r="D40" s="117">
        <f>C40/C53-1</f>
        <v>0.35936254980079685</v>
      </c>
      <c r="E40" s="116">
        <v>120232</v>
      </c>
      <c r="F40" s="158">
        <f>E40/E53-1</f>
        <v>3.5973702577181799E-2</v>
      </c>
      <c r="G40" s="128">
        <v>330493</v>
      </c>
      <c r="H40" s="117">
        <f t="shared" si="8"/>
        <v>6.446168661970697E-2</v>
      </c>
      <c r="I40" s="128">
        <v>282302</v>
      </c>
      <c r="J40" s="117">
        <f t="shared" si="9"/>
        <v>7.0895593161186987E-2</v>
      </c>
      <c r="K40" s="116">
        <v>48191</v>
      </c>
      <c r="L40" s="158">
        <f t="shared" si="10"/>
        <v>2.8272094908889267E-2</v>
      </c>
      <c r="M40" s="116">
        <v>460961</v>
      </c>
      <c r="N40" s="158">
        <f t="shared" si="11"/>
        <v>6.1960623499652145E-2</v>
      </c>
      <c r="O40" s="128">
        <v>575358</v>
      </c>
      <c r="P40" s="117">
        <f t="shared" si="12"/>
        <v>6.9110774576570444E-2</v>
      </c>
      <c r="Q40" s="116">
        <v>1036319</v>
      </c>
      <c r="R40" s="158">
        <f t="shared" si="13"/>
        <v>6.5918490564485177E-2</v>
      </c>
    </row>
    <row r="41" spans="2:18" hidden="1" outlineLevel="1" x14ac:dyDescent="0.25">
      <c r="B41" s="58" t="s">
        <v>87</v>
      </c>
      <c r="C41" s="128">
        <v>11087</v>
      </c>
      <c r="D41" s="117">
        <f t="shared" ref="D41:D52" si="18">C41/C54-1</f>
        <v>8.2397735038562958E-2</v>
      </c>
      <c r="E41" s="116">
        <v>148957</v>
      </c>
      <c r="F41" s="158">
        <f t="shared" ref="F41:F52" si="19">E41/E54-1</f>
        <v>0.1182202403741488</v>
      </c>
      <c r="G41" s="128">
        <v>353434</v>
      </c>
      <c r="H41" s="117">
        <f t="shared" si="8"/>
        <v>0.14463653027780832</v>
      </c>
      <c r="I41" s="128">
        <v>296145</v>
      </c>
      <c r="J41" s="117">
        <f t="shared" si="9"/>
        <v>0.11591548818123232</v>
      </c>
      <c r="K41" s="116">
        <v>57289</v>
      </c>
      <c r="L41" s="158">
        <f t="shared" si="10"/>
        <v>0.32029683574934897</v>
      </c>
      <c r="M41" s="116">
        <v>513478</v>
      </c>
      <c r="N41" s="158">
        <f t="shared" si="11"/>
        <v>0.13544555156050286</v>
      </c>
      <c r="O41" s="128">
        <v>586083</v>
      </c>
      <c r="P41" s="117">
        <f t="shared" si="12"/>
        <v>5.847160342969282E-3</v>
      </c>
      <c r="Q41" s="116">
        <v>1099561</v>
      </c>
      <c r="R41" s="158">
        <f t="shared" si="13"/>
        <v>6.2478379595362732E-2</v>
      </c>
    </row>
    <row r="42" spans="2:18" hidden="1" outlineLevel="1" x14ac:dyDescent="0.25">
      <c r="B42" s="58" t="s">
        <v>88</v>
      </c>
      <c r="C42" s="128">
        <v>7763</v>
      </c>
      <c r="D42" s="117">
        <f t="shared" si="18"/>
        <v>4.1314553990610348E-2</v>
      </c>
      <c r="E42" s="116">
        <v>143253</v>
      </c>
      <c r="F42" s="158">
        <f t="shared" si="19"/>
        <v>7.5440677457133454E-2</v>
      </c>
      <c r="G42" s="128">
        <v>351061</v>
      </c>
      <c r="H42" s="117">
        <f t="shared" si="8"/>
        <v>-2.3422656552084864E-2</v>
      </c>
      <c r="I42" s="128">
        <v>293316</v>
      </c>
      <c r="J42" s="117">
        <f t="shared" si="9"/>
        <v>2.2869457870399401E-2</v>
      </c>
      <c r="K42" s="116">
        <v>57745</v>
      </c>
      <c r="L42" s="158">
        <f t="shared" si="10"/>
        <v>-0.20595960012650738</v>
      </c>
      <c r="M42" s="116">
        <v>502077</v>
      </c>
      <c r="N42" s="158">
        <f t="shared" si="11"/>
        <v>3.8729155836365603E-3</v>
      </c>
      <c r="O42" s="128">
        <v>574568</v>
      </c>
      <c r="P42" s="117">
        <f t="shared" si="12"/>
        <v>4.1952436737669352E-2</v>
      </c>
      <c r="Q42" s="116">
        <v>1076645</v>
      </c>
      <c r="R42" s="158">
        <f t="shared" si="13"/>
        <v>2.38414034580543E-2</v>
      </c>
    </row>
    <row r="43" spans="2:18" hidden="1" outlineLevel="1" x14ac:dyDescent="0.25">
      <c r="B43" s="58" t="s">
        <v>89</v>
      </c>
      <c r="C43" s="128">
        <v>8636</v>
      </c>
      <c r="D43" s="117">
        <f t="shared" si="18"/>
        <v>0.30394081232070058</v>
      </c>
      <c r="E43" s="116">
        <v>130355</v>
      </c>
      <c r="F43" s="158">
        <f t="shared" si="19"/>
        <v>0.1438060474176508</v>
      </c>
      <c r="G43" s="128">
        <v>351510</v>
      </c>
      <c r="H43" s="117">
        <f t="shared" si="8"/>
        <v>9.9633674423842855E-2</v>
      </c>
      <c r="I43" s="128">
        <v>293087</v>
      </c>
      <c r="J43" s="117">
        <f t="shared" si="9"/>
        <v>7.0418471472502464E-2</v>
      </c>
      <c r="K43" s="116">
        <v>58423</v>
      </c>
      <c r="L43" s="158">
        <f t="shared" si="10"/>
        <v>0.27408134336495471</v>
      </c>
      <c r="M43" s="116">
        <v>490501</v>
      </c>
      <c r="N43" s="158">
        <f t="shared" si="11"/>
        <v>0.11414196479273131</v>
      </c>
      <c r="O43" s="128">
        <v>526422</v>
      </c>
      <c r="P43" s="117">
        <f t="shared" si="12"/>
        <v>0.15914450607402442</v>
      </c>
      <c r="Q43" s="116">
        <v>1016923</v>
      </c>
      <c r="R43" s="158">
        <f t="shared" si="13"/>
        <v>0.13699285663972494</v>
      </c>
    </row>
    <row r="44" spans="2:18" hidden="1" outlineLevel="1" x14ac:dyDescent="0.25">
      <c r="B44" s="58" t="s">
        <v>90</v>
      </c>
      <c r="C44" s="128">
        <v>9989</v>
      </c>
      <c r="D44" s="117">
        <f t="shared" si="18"/>
        <v>0.29693586081537271</v>
      </c>
      <c r="E44" s="116">
        <v>144911</v>
      </c>
      <c r="F44" s="158">
        <f t="shared" si="19"/>
        <v>6.0205440365227236E-2</v>
      </c>
      <c r="G44" s="128">
        <v>393607</v>
      </c>
      <c r="H44" s="117">
        <f t="shared" si="8"/>
        <v>6.5594052704817329E-2</v>
      </c>
      <c r="I44" s="128">
        <v>328050</v>
      </c>
      <c r="J44" s="117">
        <f t="shared" si="9"/>
        <v>6.8493686099647899E-2</v>
      </c>
      <c r="K44" s="116">
        <v>65557</v>
      </c>
      <c r="L44" s="158">
        <f t="shared" si="10"/>
        <v>5.1317414243789772E-2</v>
      </c>
      <c r="M44" s="116">
        <v>548507</v>
      </c>
      <c r="N44" s="158">
        <f t="shared" si="11"/>
        <v>6.7628590670388178E-2</v>
      </c>
      <c r="O44" s="128">
        <v>672820</v>
      </c>
      <c r="P44" s="117">
        <f t="shared" si="12"/>
        <v>3.3040022969410554E-2</v>
      </c>
      <c r="Q44" s="116">
        <v>1221327</v>
      </c>
      <c r="R44" s="158">
        <f t="shared" si="13"/>
        <v>4.8292667435151593E-2</v>
      </c>
    </row>
    <row r="45" spans="2:18" hidden="1" outlineLevel="1" x14ac:dyDescent="0.25">
      <c r="B45" s="58" t="s">
        <v>91</v>
      </c>
      <c r="C45" s="128">
        <v>6749</v>
      </c>
      <c r="D45" s="117">
        <f t="shared" si="18"/>
        <v>4.5708088007437198E-2</v>
      </c>
      <c r="E45" s="116">
        <v>130652</v>
      </c>
      <c r="F45" s="158">
        <f t="shared" si="19"/>
        <v>0.11129823845126618</v>
      </c>
      <c r="G45" s="128">
        <v>379645</v>
      </c>
      <c r="H45" s="117">
        <f t="shared" si="8"/>
        <v>8.1440230163364769E-2</v>
      </c>
      <c r="I45" s="128">
        <v>317928</v>
      </c>
      <c r="J45" s="117">
        <f t="shared" si="9"/>
        <v>6.1866034301364392E-2</v>
      </c>
      <c r="K45" s="116">
        <v>61717</v>
      </c>
      <c r="L45" s="158">
        <f t="shared" si="10"/>
        <v>0.19490803484995167</v>
      </c>
      <c r="M45" s="116">
        <v>517046</v>
      </c>
      <c r="N45" s="158">
        <f t="shared" si="11"/>
        <v>8.8343759735284522E-2</v>
      </c>
      <c r="O45" s="128">
        <v>629509</v>
      </c>
      <c r="P45" s="117">
        <f t="shared" si="12"/>
        <v>4.4476300930972545E-2</v>
      </c>
      <c r="Q45" s="116">
        <v>1146555</v>
      </c>
      <c r="R45" s="158">
        <f t="shared" si="13"/>
        <v>6.3812711140224465E-2</v>
      </c>
    </row>
    <row r="46" spans="2:18" hidden="1" outlineLevel="1" x14ac:dyDescent="0.25">
      <c r="B46" s="58" t="s">
        <v>92</v>
      </c>
      <c r="C46" s="128">
        <v>6646</v>
      </c>
      <c r="D46" s="117">
        <f t="shared" si="18"/>
        <v>1.6578749058024922E-3</v>
      </c>
      <c r="E46" s="116">
        <v>113364</v>
      </c>
      <c r="F46" s="158">
        <f t="shared" si="19"/>
        <v>0.29515931862582678</v>
      </c>
      <c r="G46" s="128">
        <v>333945</v>
      </c>
      <c r="H46" s="117">
        <f t="shared" si="8"/>
        <v>0.14407040960355211</v>
      </c>
      <c r="I46" s="128">
        <v>283511</v>
      </c>
      <c r="J46" s="117">
        <f t="shared" si="9"/>
        <v>0.14720473269345935</v>
      </c>
      <c r="K46" s="116">
        <v>50434</v>
      </c>
      <c r="L46" s="158">
        <f t="shared" si="10"/>
        <v>0.12676496872207332</v>
      </c>
      <c r="M46" s="116">
        <v>453955</v>
      </c>
      <c r="N46" s="158">
        <f t="shared" si="11"/>
        <v>0.17587862900719076</v>
      </c>
      <c r="O46" s="128">
        <v>489850</v>
      </c>
      <c r="P46" s="117">
        <f t="shared" si="12"/>
        <v>7.4840589631853138E-2</v>
      </c>
      <c r="Q46" s="116">
        <v>943805</v>
      </c>
      <c r="R46" s="158">
        <f t="shared" si="13"/>
        <v>0.1211775271502189</v>
      </c>
    </row>
    <row r="47" spans="2:18" hidden="1" outlineLevel="1" x14ac:dyDescent="0.25">
      <c r="B47" s="58" t="s">
        <v>93</v>
      </c>
      <c r="C47" s="128">
        <v>8197</v>
      </c>
      <c r="D47" s="117">
        <f t="shared" si="18"/>
        <v>0.94011834319526622</v>
      </c>
      <c r="E47" s="116">
        <v>94917</v>
      </c>
      <c r="F47" s="158">
        <f t="shared" si="19"/>
        <v>-2.715085173113585E-2</v>
      </c>
      <c r="G47" s="128">
        <v>305816</v>
      </c>
      <c r="H47" s="117">
        <f t="shared" si="8"/>
        <v>0.14988738611709596</v>
      </c>
      <c r="I47" s="128">
        <v>262987</v>
      </c>
      <c r="J47" s="117">
        <f t="shared" si="9"/>
        <v>0.1713821210636497</v>
      </c>
      <c r="K47" s="116">
        <v>42829</v>
      </c>
      <c r="L47" s="158">
        <f t="shared" si="10"/>
        <v>3.3443524841348271E-2</v>
      </c>
      <c r="M47" s="116">
        <v>408930</v>
      </c>
      <c r="N47" s="158">
        <f t="shared" si="11"/>
        <v>0.11199638879220331</v>
      </c>
      <c r="O47" s="128">
        <v>409225</v>
      </c>
      <c r="P47" s="117">
        <f t="shared" si="12"/>
        <v>4.8308386723262986E-2</v>
      </c>
      <c r="Q47" s="116">
        <v>818155</v>
      </c>
      <c r="R47" s="158">
        <f t="shared" si="13"/>
        <v>7.9202122116682094E-2</v>
      </c>
    </row>
    <row r="48" spans="2:18" hidden="1" outlineLevel="1" x14ac:dyDescent="0.25">
      <c r="B48" s="58" t="s">
        <v>94</v>
      </c>
      <c r="C48" s="128">
        <v>8769</v>
      </c>
      <c r="D48" s="117">
        <f t="shared" si="18"/>
        <v>1.2559945192966993E-3</v>
      </c>
      <c r="E48" s="116">
        <v>131891</v>
      </c>
      <c r="F48" s="158">
        <f t="shared" si="19"/>
        <v>0.4008752084461864</v>
      </c>
      <c r="G48" s="128">
        <v>359392</v>
      </c>
      <c r="H48" s="117">
        <f t="shared" si="8"/>
        <v>0.31683044972556251</v>
      </c>
      <c r="I48" s="128">
        <v>301051</v>
      </c>
      <c r="J48" s="117">
        <f t="shared" si="9"/>
        <v>0.37281913777850728</v>
      </c>
      <c r="K48" s="116">
        <v>58341</v>
      </c>
      <c r="L48" s="158">
        <f t="shared" si="10"/>
        <v>8.7883195345714871E-2</v>
      </c>
      <c r="M48" s="116">
        <v>500052</v>
      </c>
      <c r="N48" s="158">
        <f t="shared" si="11"/>
        <v>0.33053064026458845</v>
      </c>
      <c r="O48" s="128">
        <v>565198</v>
      </c>
      <c r="P48" s="117">
        <f t="shared" si="12"/>
        <v>0.26668354986407539</v>
      </c>
      <c r="Q48" s="116">
        <v>1065250</v>
      </c>
      <c r="R48" s="158">
        <f t="shared" si="13"/>
        <v>0.29587412655468404</v>
      </c>
    </row>
    <row r="49" spans="2:18" hidden="1" outlineLevel="1" x14ac:dyDescent="0.25">
      <c r="B49" s="58" t="s">
        <v>95</v>
      </c>
      <c r="C49" s="128">
        <v>10154</v>
      </c>
      <c r="D49" s="117">
        <f t="shared" si="18"/>
        <v>0.11313308484981355</v>
      </c>
      <c r="E49" s="116">
        <v>152622</v>
      </c>
      <c r="F49" s="158">
        <f t="shared" si="19"/>
        <v>0.13481199485467421</v>
      </c>
      <c r="G49" s="128">
        <v>345344</v>
      </c>
      <c r="H49" s="117">
        <f t="shared" si="8"/>
        <v>0.20519567538894279</v>
      </c>
      <c r="I49" s="128">
        <v>292198</v>
      </c>
      <c r="J49" s="117">
        <f t="shared" si="9"/>
        <v>0.25078335017036801</v>
      </c>
      <c r="K49" s="116">
        <v>53146</v>
      </c>
      <c r="L49" s="158">
        <f t="shared" si="10"/>
        <v>4.0049873427285831E-3</v>
      </c>
      <c r="M49" s="116">
        <v>508120</v>
      </c>
      <c r="N49" s="158">
        <f t="shared" si="11"/>
        <v>0.18123763538598525</v>
      </c>
      <c r="O49" s="128">
        <v>651264</v>
      </c>
      <c r="P49" s="117">
        <f t="shared" si="12"/>
        <v>0.11730938811362779</v>
      </c>
      <c r="Q49" s="116">
        <v>1159384</v>
      </c>
      <c r="R49" s="158">
        <f t="shared" si="13"/>
        <v>0.14445458987507953</v>
      </c>
    </row>
    <row r="50" spans="2:18" hidden="1" outlineLevel="1" x14ac:dyDescent="0.25">
      <c r="B50" s="58" t="s">
        <v>96</v>
      </c>
      <c r="C50" s="128">
        <v>9003</v>
      </c>
      <c r="D50" s="117">
        <f t="shared" si="18"/>
        <v>0.11949763740363095</v>
      </c>
      <c r="E50" s="116">
        <v>155446</v>
      </c>
      <c r="F50" s="158">
        <f t="shared" si="19"/>
        <v>0.26327509142624939</v>
      </c>
      <c r="G50" s="128">
        <v>337761</v>
      </c>
      <c r="H50" s="117">
        <f t="shared" si="8"/>
        <v>0.29095766637618681</v>
      </c>
      <c r="I50" s="128">
        <v>280955</v>
      </c>
      <c r="J50" s="117">
        <f t="shared" si="9"/>
        <v>0.30648791421370314</v>
      </c>
      <c r="K50" s="116">
        <v>56806</v>
      </c>
      <c r="L50" s="158">
        <f t="shared" si="10"/>
        <v>0.21927452242970591</v>
      </c>
      <c r="M50" s="116">
        <v>502210</v>
      </c>
      <c r="N50" s="158">
        <f t="shared" si="11"/>
        <v>0.27877309486463919</v>
      </c>
      <c r="O50" s="128">
        <v>621065</v>
      </c>
      <c r="P50" s="117">
        <f t="shared" si="12"/>
        <v>0.13296021919847356</v>
      </c>
      <c r="Q50" s="116">
        <v>1123275</v>
      </c>
      <c r="R50" s="158">
        <f t="shared" si="13"/>
        <v>0.19382149351636246</v>
      </c>
    </row>
    <row r="51" spans="2:18" hidden="1" outlineLevel="1" x14ac:dyDescent="0.25">
      <c r="B51" s="58" t="s">
        <v>97</v>
      </c>
      <c r="C51" s="128">
        <v>9679</v>
      </c>
      <c r="D51" s="117">
        <f t="shared" si="18"/>
        <v>-2.0839656044511878E-2</v>
      </c>
      <c r="E51" s="116">
        <v>148863</v>
      </c>
      <c r="F51" s="158">
        <f t="shared" si="19"/>
        <v>-6.0360426529209033E-3</v>
      </c>
      <c r="G51" s="128">
        <v>362398</v>
      </c>
      <c r="H51" s="117">
        <f t="shared" si="8"/>
        <v>0.25372070657099965</v>
      </c>
      <c r="I51" s="128">
        <v>289988</v>
      </c>
      <c r="J51" s="117">
        <f t="shared" si="9"/>
        <v>0.22485459529551899</v>
      </c>
      <c r="K51" s="116">
        <v>72410</v>
      </c>
      <c r="L51" s="158">
        <f t="shared" si="10"/>
        <v>0.38438007838638755</v>
      </c>
      <c r="M51" s="116">
        <v>520940</v>
      </c>
      <c r="N51" s="158">
        <f t="shared" si="11"/>
        <v>0.16097256579973696</v>
      </c>
      <c r="O51" s="128">
        <v>595430</v>
      </c>
      <c r="P51" s="117">
        <f t="shared" si="12"/>
        <v>3.7506207473362307E-2</v>
      </c>
      <c r="Q51" s="116">
        <v>1116370</v>
      </c>
      <c r="R51" s="158">
        <f t="shared" si="13"/>
        <v>9.1681620160079857E-2</v>
      </c>
    </row>
    <row r="52" spans="2:18" ht="15" customHeight="1" collapsed="1" x14ac:dyDescent="0.25">
      <c r="B52" s="160">
        <v>2011</v>
      </c>
      <c r="C52" s="118">
        <v>106908</v>
      </c>
      <c r="D52" s="127">
        <f t="shared" si="18"/>
        <v>0.15359216177137069</v>
      </c>
      <c r="E52" s="118">
        <v>1615463</v>
      </c>
      <c r="F52" s="127">
        <f t="shared" si="19"/>
        <v>0.12400599205280693</v>
      </c>
      <c r="G52" s="118">
        <v>4204406</v>
      </c>
      <c r="H52" s="127">
        <f t="shared" si="8"/>
        <v>0.14038355391548585</v>
      </c>
      <c r="I52" s="118">
        <v>3521518</v>
      </c>
      <c r="J52" s="127">
        <f t="shared" si="9"/>
        <v>0.14620322731943447</v>
      </c>
      <c r="K52" s="118">
        <v>682888</v>
      </c>
      <c r="L52" s="127">
        <f t="shared" si="10"/>
        <v>0.11128686318352088</v>
      </c>
      <c r="M52" s="118">
        <v>5926777</v>
      </c>
      <c r="N52" s="127">
        <f t="shared" si="11"/>
        <v>0.13610610905725529</v>
      </c>
      <c r="O52" s="118">
        <v>6896792</v>
      </c>
      <c r="P52" s="127">
        <f t="shared" si="12"/>
        <v>8.1390367824930143E-2</v>
      </c>
      <c r="Q52" s="118">
        <v>12823569</v>
      </c>
      <c r="R52" s="127">
        <f t="shared" si="13"/>
        <v>0.10600887286283589</v>
      </c>
    </row>
    <row r="53" spans="2:18" hidden="1" outlineLevel="1" x14ac:dyDescent="0.25">
      <c r="B53" s="58" t="s">
        <v>86</v>
      </c>
      <c r="C53" s="128">
        <v>7530</v>
      </c>
      <c r="D53" s="117">
        <f>C53/C66-1</f>
        <v>-0.12523234200743494</v>
      </c>
      <c r="E53" s="116">
        <v>116057</v>
      </c>
      <c r="F53" s="158">
        <f>E53/E66-1</f>
        <v>-6.6929706690402879E-3</v>
      </c>
      <c r="G53" s="128">
        <v>310479</v>
      </c>
      <c r="H53" s="117">
        <f t="shared" si="8"/>
        <v>0.19106239977903439</v>
      </c>
      <c r="I53" s="128">
        <v>263613</v>
      </c>
      <c r="J53" s="117">
        <f t="shared" si="9"/>
        <v>0.24861101243339245</v>
      </c>
      <c r="K53" s="116">
        <v>46866</v>
      </c>
      <c r="L53" s="158">
        <f t="shared" si="10"/>
        <v>-5.414841873700782E-2</v>
      </c>
      <c r="M53" s="116">
        <v>434066</v>
      </c>
      <c r="N53" s="158">
        <f t="shared" si="11"/>
        <v>0.12417092051455381</v>
      </c>
      <c r="O53" s="128">
        <v>538165</v>
      </c>
      <c r="P53" s="117">
        <f t="shared" si="12"/>
        <v>1.5091556574946541E-2</v>
      </c>
      <c r="Q53" s="116">
        <v>972231</v>
      </c>
      <c r="R53" s="158">
        <f t="shared" si="13"/>
        <v>6.1057422090288416E-2</v>
      </c>
    </row>
    <row r="54" spans="2:18" hidden="1" outlineLevel="1" x14ac:dyDescent="0.25">
      <c r="B54" s="58" t="s">
        <v>87</v>
      </c>
      <c r="C54" s="128">
        <v>10243</v>
      </c>
      <c r="D54" s="117">
        <f t="shared" ref="D54:F104" si="20">C54/C67-1</f>
        <v>2.409518096380725E-2</v>
      </c>
      <c r="E54" s="116">
        <v>133209</v>
      </c>
      <c r="F54" s="158">
        <f t="shared" si="20"/>
        <v>0.18608316267473946</v>
      </c>
      <c r="G54" s="128">
        <v>308774</v>
      </c>
      <c r="H54" s="117">
        <f t="shared" si="8"/>
        <v>0.18764255410805841</v>
      </c>
      <c r="I54" s="128">
        <v>265383</v>
      </c>
      <c r="J54" s="117">
        <f t="shared" si="9"/>
        <v>0.32507314832382983</v>
      </c>
      <c r="K54" s="116">
        <v>43391</v>
      </c>
      <c r="L54" s="158">
        <f t="shared" si="10"/>
        <v>-0.27331647435145956</v>
      </c>
      <c r="M54" s="116">
        <v>452226</v>
      </c>
      <c r="N54" s="158">
        <f t="shared" si="11"/>
        <v>0.18290561625525448</v>
      </c>
      <c r="O54" s="128">
        <v>582676</v>
      </c>
      <c r="P54" s="117">
        <f t="shared" si="12"/>
        <v>0.14635461138020722</v>
      </c>
      <c r="Q54" s="116">
        <v>1034902</v>
      </c>
      <c r="R54" s="158">
        <f t="shared" si="13"/>
        <v>0.16204480864867787</v>
      </c>
    </row>
    <row r="55" spans="2:18" hidden="1" outlineLevel="1" x14ac:dyDescent="0.25">
      <c r="B55" s="58" t="s">
        <v>88</v>
      </c>
      <c r="C55" s="128">
        <v>7455</v>
      </c>
      <c r="D55" s="117">
        <f t="shared" si="20"/>
        <v>-0.12076895860360892</v>
      </c>
      <c r="E55" s="116">
        <v>133204</v>
      </c>
      <c r="F55" s="158">
        <f t="shared" si="20"/>
        <v>0.11453792410994446</v>
      </c>
      <c r="G55" s="128">
        <v>359481</v>
      </c>
      <c r="H55" s="117">
        <f t="shared" si="8"/>
        <v>0.19519834026551752</v>
      </c>
      <c r="I55" s="128">
        <v>286758</v>
      </c>
      <c r="J55" s="117">
        <f t="shared" si="9"/>
        <v>0.15764061862911727</v>
      </c>
      <c r="K55" s="116">
        <v>72723</v>
      </c>
      <c r="L55" s="158">
        <f t="shared" si="10"/>
        <v>0.37052881534808346</v>
      </c>
      <c r="M55" s="116">
        <v>500140</v>
      </c>
      <c r="N55" s="158">
        <f t="shared" si="11"/>
        <v>0.16646647930684644</v>
      </c>
      <c r="O55" s="128">
        <v>551434</v>
      </c>
      <c r="P55" s="117">
        <f t="shared" si="12"/>
        <v>9.2833601867651216E-2</v>
      </c>
      <c r="Q55" s="116">
        <v>1051574</v>
      </c>
      <c r="R55" s="158">
        <f t="shared" si="13"/>
        <v>0.12665906685123351</v>
      </c>
    </row>
    <row r="56" spans="2:18" hidden="1" outlineLevel="1" x14ac:dyDescent="0.25">
      <c r="B56" s="58" t="s">
        <v>89</v>
      </c>
      <c r="C56" s="128">
        <v>6623</v>
      </c>
      <c r="D56" s="117">
        <f t="shared" si="20"/>
        <v>4.8938866012036675E-2</v>
      </c>
      <c r="E56" s="116">
        <v>113966</v>
      </c>
      <c r="F56" s="158">
        <f t="shared" si="20"/>
        <v>8.6497669053225756E-2</v>
      </c>
      <c r="G56" s="128">
        <v>319661</v>
      </c>
      <c r="H56" s="117">
        <f t="shared" si="8"/>
        <v>0.12836795566458981</v>
      </c>
      <c r="I56" s="128">
        <v>273806</v>
      </c>
      <c r="J56" s="117">
        <f t="shared" si="9"/>
        <v>0.15531907711522552</v>
      </c>
      <c r="K56" s="116">
        <v>45855</v>
      </c>
      <c r="L56" s="158">
        <f t="shared" si="10"/>
        <v>-9.5898399533467238E-3</v>
      </c>
      <c r="M56" s="116">
        <v>440250</v>
      </c>
      <c r="N56" s="158">
        <f t="shared" si="11"/>
        <v>0.11596392413726675</v>
      </c>
      <c r="O56" s="128">
        <v>454147</v>
      </c>
      <c r="P56" s="117">
        <f t="shared" si="12"/>
        <v>2.2045777538464151E-3</v>
      </c>
      <c r="Q56" s="116">
        <v>894397</v>
      </c>
      <c r="R56" s="158">
        <f t="shared" si="13"/>
        <v>5.5148941190349854E-2</v>
      </c>
    </row>
    <row r="57" spans="2:18" hidden="1" outlineLevel="1" x14ac:dyDescent="0.25">
      <c r="B57" s="58" t="s">
        <v>90</v>
      </c>
      <c r="C57" s="128">
        <v>7702</v>
      </c>
      <c r="D57" s="117">
        <f t="shared" si="20"/>
        <v>0.11768974024089385</v>
      </c>
      <c r="E57" s="116">
        <v>136682</v>
      </c>
      <c r="F57" s="158">
        <f t="shared" si="20"/>
        <v>-2.4160038838833109E-2</v>
      </c>
      <c r="G57" s="128">
        <v>369378</v>
      </c>
      <c r="H57" s="117">
        <f t="shared" si="8"/>
        <v>0.2430984408180572</v>
      </c>
      <c r="I57" s="128">
        <v>307021</v>
      </c>
      <c r="J57" s="117">
        <f t="shared" si="9"/>
        <v>0.28110643305111971</v>
      </c>
      <c r="K57" s="116">
        <v>62357</v>
      </c>
      <c r="L57" s="158">
        <f t="shared" si="10"/>
        <v>8.4658201426335067E-2</v>
      </c>
      <c r="M57" s="116">
        <v>513762</v>
      </c>
      <c r="N57" s="158">
        <f t="shared" si="11"/>
        <v>0.15686106732717864</v>
      </c>
      <c r="O57" s="128">
        <v>651301</v>
      </c>
      <c r="P57" s="117">
        <f t="shared" si="12"/>
        <v>4.3052602199815659E-3</v>
      </c>
      <c r="Q57" s="116">
        <v>1165063</v>
      </c>
      <c r="R57" s="158">
        <f t="shared" si="13"/>
        <v>6.6312834692007883E-2</v>
      </c>
    </row>
    <row r="58" spans="2:18" hidden="1" outlineLevel="1" x14ac:dyDescent="0.25">
      <c r="B58" s="58" t="s">
        <v>91</v>
      </c>
      <c r="C58" s="128">
        <v>6454</v>
      </c>
      <c r="D58" s="117">
        <f t="shared" si="20"/>
        <v>-0.11746205387665798</v>
      </c>
      <c r="E58" s="116">
        <v>117567</v>
      </c>
      <c r="F58" s="158">
        <f t="shared" si="20"/>
        <v>1.5390594636610855E-2</v>
      </c>
      <c r="G58" s="128">
        <v>351055</v>
      </c>
      <c r="H58" s="117">
        <f t="shared" si="8"/>
        <v>0.14247079996224898</v>
      </c>
      <c r="I58" s="128">
        <v>299405</v>
      </c>
      <c r="J58" s="117">
        <f t="shared" si="9"/>
        <v>0.20269054333068226</v>
      </c>
      <c r="K58" s="116">
        <v>51650</v>
      </c>
      <c r="L58" s="158">
        <f t="shared" si="10"/>
        <v>-0.114536010011829</v>
      </c>
      <c r="M58" s="116">
        <v>475076</v>
      </c>
      <c r="N58" s="158">
        <f t="shared" si="11"/>
        <v>0.10386523380772572</v>
      </c>
      <c r="O58" s="128">
        <v>602703</v>
      </c>
      <c r="P58" s="117">
        <f t="shared" si="12"/>
        <v>2.7729984772551619E-2</v>
      </c>
      <c r="Q58" s="116">
        <v>1077779</v>
      </c>
      <c r="R58" s="158">
        <f t="shared" si="13"/>
        <v>5.9954800081823967E-2</v>
      </c>
    </row>
    <row r="59" spans="2:18" hidden="1" outlineLevel="1" x14ac:dyDescent="0.25">
      <c r="B59" s="58" t="s">
        <v>92</v>
      </c>
      <c r="C59" s="128">
        <v>6635</v>
      </c>
      <c r="D59" s="117">
        <f t="shared" si="20"/>
        <v>0.38807531380753146</v>
      </c>
      <c r="E59" s="116">
        <v>87529</v>
      </c>
      <c r="F59" s="158">
        <f t="shared" si="20"/>
        <v>-0.14096298041063082</v>
      </c>
      <c r="G59" s="128">
        <v>291892</v>
      </c>
      <c r="H59" s="117">
        <f t="shared" si="8"/>
        <v>7.3997078530140037E-2</v>
      </c>
      <c r="I59" s="128">
        <v>247132</v>
      </c>
      <c r="J59" s="117">
        <f t="shared" si="9"/>
        <v>9.8427909168085304E-2</v>
      </c>
      <c r="K59" s="116">
        <v>44760</v>
      </c>
      <c r="L59" s="158">
        <f t="shared" si="10"/>
        <v>-4.3467111168098427E-2</v>
      </c>
      <c r="M59" s="116">
        <v>386056</v>
      </c>
      <c r="N59" s="158">
        <f t="shared" si="11"/>
        <v>2.0089680885076788E-2</v>
      </c>
      <c r="O59" s="128">
        <v>455742</v>
      </c>
      <c r="P59" s="117">
        <f t="shared" si="12"/>
        <v>5.7224513656587872E-2</v>
      </c>
      <c r="Q59" s="116">
        <v>841798</v>
      </c>
      <c r="R59" s="158">
        <f t="shared" si="13"/>
        <v>3.9864019359453051E-2</v>
      </c>
    </row>
    <row r="60" spans="2:18" hidden="1" outlineLevel="1" x14ac:dyDescent="0.25">
      <c r="B60" s="58" t="s">
        <v>93</v>
      </c>
      <c r="C60" s="128">
        <v>4225</v>
      </c>
      <c r="D60" s="117">
        <f t="shared" si="20"/>
        <v>-0.25406073446327682</v>
      </c>
      <c r="E60" s="116">
        <v>97566</v>
      </c>
      <c r="F60" s="158">
        <f t="shared" si="20"/>
        <v>0.12704463543110611</v>
      </c>
      <c r="G60" s="128">
        <v>265953</v>
      </c>
      <c r="H60" s="117">
        <f t="shared" si="8"/>
        <v>4.0573903585136684E-2</v>
      </c>
      <c r="I60" s="128">
        <v>224510</v>
      </c>
      <c r="J60" s="117">
        <f t="shared" si="9"/>
        <v>7.3142518450537208E-2</v>
      </c>
      <c r="K60" s="116">
        <v>41443</v>
      </c>
      <c r="L60" s="158">
        <f t="shared" si="10"/>
        <v>-0.10635040431266851</v>
      </c>
      <c r="M60" s="116">
        <v>367744</v>
      </c>
      <c r="N60" s="158">
        <f t="shared" si="11"/>
        <v>5.7297701364231068E-2</v>
      </c>
      <c r="O60" s="128">
        <v>390367</v>
      </c>
      <c r="P60" s="117">
        <f t="shared" si="12"/>
        <v>-2.3887277455491129E-2</v>
      </c>
      <c r="Q60" s="116">
        <v>758111</v>
      </c>
      <c r="R60" s="158">
        <f t="shared" si="13"/>
        <v>1.3876573919904711E-2</v>
      </c>
    </row>
    <row r="61" spans="2:18" hidden="1" outlineLevel="1" x14ac:dyDescent="0.25">
      <c r="B61" s="58" t="s">
        <v>94</v>
      </c>
      <c r="C61" s="128">
        <v>8758</v>
      </c>
      <c r="D61" s="117">
        <f t="shared" si="20"/>
        <v>0.1242618741976893</v>
      </c>
      <c r="E61" s="116">
        <v>94149</v>
      </c>
      <c r="F61" s="158">
        <f t="shared" si="20"/>
        <v>-0.16873565248101707</v>
      </c>
      <c r="G61" s="128">
        <v>272922</v>
      </c>
      <c r="H61" s="117">
        <f t="shared" si="8"/>
        <v>4.0590827982735833E-2</v>
      </c>
      <c r="I61" s="128">
        <v>219294</v>
      </c>
      <c r="J61" s="117">
        <f t="shared" si="9"/>
        <v>1.892473318124166E-2</v>
      </c>
      <c r="K61" s="116">
        <v>53628</v>
      </c>
      <c r="L61" s="158">
        <f t="shared" si="10"/>
        <v>0.1396875996174689</v>
      </c>
      <c r="M61" s="116">
        <v>375829</v>
      </c>
      <c r="N61" s="158">
        <f t="shared" si="11"/>
        <v>-1.955776545290433E-2</v>
      </c>
      <c r="O61" s="128">
        <v>446203</v>
      </c>
      <c r="P61" s="117">
        <f t="shared" si="12"/>
        <v>-0.13342655441294993</v>
      </c>
      <c r="Q61" s="116">
        <v>822032</v>
      </c>
      <c r="R61" s="158">
        <f t="shared" si="13"/>
        <v>-8.4832298150475771E-2</v>
      </c>
    </row>
    <row r="62" spans="2:18" hidden="1" outlineLevel="1" x14ac:dyDescent="0.25">
      <c r="B62" s="58" t="s">
        <v>95</v>
      </c>
      <c r="C62" s="128">
        <v>9122</v>
      </c>
      <c r="D62" s="117">
        <f t="shared" si="20"/>
        <v>-0.19933292372509437</v>
      </c>
      <c r="E62" s="116">
        <v>134491</v>
      </c>
      <c r="F62" s="158">
        <f t="shared" si="20"/>
        <v>1.3998198104285819E-3</v>
      </c>
      <c r="G62" s="128">
        <v>286546</v>
      </c>
      <c r="H62" s="117">
        <f t="shared" si="8"/>
        <v>0.1132150238535532</v>
      </c>
      <c r="I62" s="128">
        <v>233612</v>
      </c>
      <c r="J62" s="117">
        <f t="shared" si="9"/>
        <v>6.3153343800486983E-2</v>
      </c>
      <c r="K62" s="116">
        <v>52934</v>
      </c>
      <c r="L62" s="158">
        <f t="shared" si="10"/>
        <v>0.40524038333908519</v>
      </c>
      <c r="M62" s="116">
        <v>430159</v>
      </c>
      <c r="N62" s="158">
        <f t="shared" si="11"/>
        <v>6.7127263706276308E-2</v>
      </c>
      <c r="O62" s="128">
        <v>582886</v>
      </c>
      <c r="P62" s="117">
        <f t="shared" si="12"/>
        <v>-7.850375389499209E-2</v>
      </c>
      <c r="Q62" s="116">
        <v>1013045</v>
      </c>
      <c r="R62" s="158">
        <f t="shared" si="13"/>
        <v>-2.182026045654728E-2</v>
      </c>
    </row>
    <row r="63" spans="2:18" hidden="1" outlineLevel="1" x14ac:dyDescent="0.25">
      <c r="B63" s="58" t="s">
        <v>96</v>
      </c>
      <c r="C63" s="128">
        <v>8042</v>
      </c>
      <c r="D63" s="117">
        <f t="shared" si="20"/>
        <v>-0.18005709624796085</v>
      </c>
      <c r="E63" s="116">
        <v>123050</v>
      </c>
      <c r="F63" s="158">
        <f t="shared" si="20"/>
        <v>-2.89385007536479E-2</v>
      </c>
      <c r="G63" s="128">
        <v>261636</v>
      </c>
      <c r="H63" s="117">
        <f t="shared" si="8"/>
        <v>-2.3626043505357019E-2</v>
      </c>
      <c r="I63" s="128">
        <v>215046</v>
      </c>
      <c r="J63" s="117">
        <f t="shared" si="9"/>
        <v>-5.0326352885065484E-2</v>
      </c>
      <c r="K63" s="116">
        <v>46590</v>
      </c>
      <c r="L63" s="158">
        <f t="shared" si="10"/>
        <v>0.12197471402769411</v>
      </c>
      <c r="M63" s="116">
        <v>392728</v>
      </c>
      <c r="N63" s="158">
        <f t="shared" si="11"/>
        <v>-2.9083393491095011E-2</v>
      </c>
      <c r="O63" s="128">
        <v>548179</v>
      </c>
      <c r="P63" s="117">
        <f t="shared" si="12"/>
        <v>-8.1381767360488522E-2</v>
      </c>
      <c r="Q63" s="116">
        <v>940907</v>
      </c>
      <c r="R63" s="158">
        <f t="shared" si="13"/>
        <v>-6.0253586820276928E-2</v>
      </c>
    </row>
    <row r="64" spans="2:18" hidden="1" outlineLevel="1" x14ac:dyDescent="0.25">
      <c r="B64" s="58" t="s">
        <v>97</v>
      </c>
      <c r="C64" s="128">
        <v>9885</v>
      </c>
      <c r="D64" s="117">
        <f t="shared" si="20"/>
        <v>-0.21404150433330682</v>
      </c>
      <c r="E64" s="116">
        <v>149767</v>
      </c>
      <c r="F64" s="158">
        <f t="shared" si="20"/>
        <v>9.2312741594340331E-2</v>
      </c>
      <c r="G64" s="128">
        <v>289058</v>
      </c>
      <c r="H64" s="117">
        <f t="shared" si="8"/>
        <v>-2.8975708697541736E-3</v>
      </c>
      <c r="I64" s="128">
        <v>236753</v>
      </c>
      <c r="J64" s="117">
        <f t="shared" si="9"/>
        <v>-4.5423939294973348E-2</v>
      </c>
      <c r="K64" s="116">
        <v>52305</v>
      </c>
      <c r="L64" s="158">
        <f t="shared" si="10"/>
        <v>0.24895532367057482</v>
      </c>
      <c r="M64" s="116">
        <v>448710</v>
      </c>
      <c r="N64" s="158">
        <f t="shared" si="11"/>
        <v>2.0758215134729419E-2</v>
      </c>
      <c r="O64" s="128">
        <v>573905</v>
      </c>
      <c r="P64" s="117">
        <f t="shared" si="12"/>
        <v>-0.10758630555767201</v>
      </c>
      <c r="Q64" s="116">
        <v>1022615</v>
      </c>
      <c r="R64" s="158">
        <f t="shared" si="13"/>
        <v>-5.5476328141885189E-2</v>
      </c>
    </row>
    <row r="65" spans="2:18" collapsed="1" x14ac:dyDescent="0.25">
      <c r="B65" s="160">
        <v>2010</v>
      </c>
      <c r="C65" s="118">
        <v>92674</v>
      </c>
      <c r="D65" s="127">
        <f t="shared" si="20"/>
        <v>-6.9715616498860711E-2</v>
      </c>
      <c r="E65" s="118">
        <v>1437237</v>
      </c>
      <c r="F65" s="127">
        <f t="shared" si="20"/>
        <v>1.9853710250358647E-2</v>
      </c>
      <c r="G65" s="118">
        <v>3686835</v>
      </c>
      <c r="H65" s="127">
        <f t="shared" si="8"/>
        <v>0.11248354736096955</v>
      </c>
      <c r="I65" s="118">
        <v>3072333</v>
      </c>
      <c r="J65" s="127">
        <f t="shared" si="9"/>
        <v>0.12609009430348861</v>
      </c>
      <c r="K65" s="118">
        <v>614502</v>
      </c>
      <c r="L65" s="127">
        <f t="shared" si="10"/>
        <v>4.9105488963514521E-2</v>
      </c>
      <c r="M65" s="118">
        <v>5216746</v>
      </c>
      <c r="N65" s="127">
        <f t="shared" si="11"/>
        <v>8.1653806240390869E-2</v>
      </c>
      <c r="O65" s="118">
        <v>6377708</v>
      </c>
      <c r="P65" s="127">
        <f t="shared" si="12"/>
        <v>-1.11186794093171E-2</v>
      </c>
      <c r="Q65" s="118">
        <v>11594454</v>
      </c>
      <c r="R65" s="127">
        <f t="shared" si="13"/>
        <v>2.8574515770976694E-2</v>
      </c>
    </row>
    <row r="66" spans="2:18" ht="15" hidden="1" customHeight="1" outlineLevel="1" x14ac:dyDescent="0.25">
      <c r="B66" s="58" t="s">
        <v>86</v>
      </c>
      <c r="C66" s="128">
        <v>8608</v>
      </c>
      <c r="D66" s="117">
        <f t="shared" si="20"/>
        <v>-0.32728977805564241</v>
      </c>
      <c r="E66" s="116">
        <v>116839</v>
      </c>
      <c r="F66" s="158">
        <f t="shared" si="20"/>
        <v>-3.3613723398095985E-2</v>
      </c>
      <c r="G66" s="128">
        <v>260674</v>
      </c>
      <c r="H66" s="117">
        <f t="shared" si="8"/>
        <v>-0.13979764913971182</v>
      </c>
      <c r="I66" s="128">
        <v>211125</v>
      </c>
      <c r="J66" s="117">
        <f t="shared" si="9"/>
        <v>-0.20256463522879642</v>
      </c>
      <c r="K66" s="116">
        <v>49549</v>
      </c>
      <c r="L66" s="158">
        <f t="shared" si="10"/>
        <v>0.2942820573100331</v>
      </c>
      <c r="M66" s="116">
        <v>386121</v>
      </c>
      <c r="N66" s="158">
        <f t="shared" si="11"/>
        <v>-0.11589583662478786</v>
      </c>
      <c r="O66" s="128">
        <v>530164</v>
      </c>
      <c r="P66" s="117">
        <f t="shared" si="12"/>
        <v>-0.123387242119953</v>
      </c>
      <c r="Q66" s="116">
        <v>916285</v>
      </c>
      <c r="R66" s="158">
        <f t="shared" si="13"/>
        <v>-0.12024590887968012</v>
      </c>
    </row>
    <row r="67" spans="2:18" ht="15" hidden="1" customHeight="1" outlineLevel="1" x14ac:dyDescent="0.25">
      <c r="B67" s="58" t="s">
        <v>87</v>
      </c>
      <c r="C67" s="128">
        <v>10002</v>
      </c>
      <c r="D67" s="117">
        <f t="shared" si="20"/>
        <v>0.32969954799255508</v>
      </c>
      <c r="E67" s="116">
        <v>112310</v>
      </c>
      <c r="F67" s="158">
        <f t="shared" si="20"/>
        <v>-0.13295556310409784</v>
      </c>
      <c r="G67" s="128">
        <v>259989</v>
      </c>
      <c r="H67" s="117">
        <f t="shared" si="8"/>
        <v>-7.6215449884344366E-2</v>
      </c>
      <c r="I67" s="128">
        <v>200278</v>
      </c>
      <c r="J67" s="117">
        <f t="shared" si="9"/>
        <v>-0.13227444455998061</v>
      </c>
      <c r="K67" s="116">
        <v>59711</v>
      </c>
      <c r="L67" s="158">
        <f t="shared" si="10"/>
        <v>0.17933676996306613</v>
      </c>
      <c r="M67" s="116">
        <v>382301</v>
      </c>
      <c r="N67" s="158">
        <f t="shared" si="11"/>
        <v>-8.6481733266745242E-2</v>
      </c>
      <c r="O67" s="128">
        <v>508286</v>
      </c>
      <c r="P67" s="117">
        <f t="shared" si="12"/>
        <v>-0.21227111762016571</v>
      </c>
      <c r="Q67" s="116">
        <v>890587</v>
      </c>
      <c r="R67" s="158">
        <f t="shared" si="13"/>
        <v>-0.16278385482275881</v>
      </c>
    </row>
    <row r="68" spans="2:18" ht="15" hidden="1" customHeight="1" outlineLevel="1" x14ac:dyDescent="0.25">
      <c r="B68" s="58" t="s">
        <v>88</v>
      </c>
      <c r="C68" s="128">
        <v>8479</v>
      </c>
      <c r="D68" s="117">
        <f t="shared" si="20"/>
        <v>0.76462018730489079</v>
      </c>
      <c r="E68" s="116">
        <v>119515</v>
      </c>
      <c r="F68" s="158">
        <f t="shared" si="20"/>
        <v>-9.2190016103059547E-2</v>
      </c>
      <c r="G68" s="128">
        <v>300771</v>
      </c>
      <c r="H68" s="117">
        <f t="shared" si="8"/>
        <v>-4.0443709961460961E-2</v>
      </c>
      <c r="I68" s="128">
        <v>247709</v>
      </c>
      <c r="J68" s="117">
        <f t="shared" si="9"/>
        <v>-6.4786743635533051E-2</v>
      </c>
      <c r="K68" s="116">
        <v>53062</v>
      </c>
      <c r="L68" s="158">
        <f t="shared" si="10"/>
        <v>9.2282673583235608E-2</v>
      </c>
      <c r="M68" s="116">
        <v>428765</v>
      </c>
      <c r="N68" s="158">
        <f t="shared" si="11"/>
        <v>-4.6987697402785078E-2</v>
      </c>
      <c r="O68" s="128">
        <v>504591</v>
      </c>
      <c r="P68" s="117">
        <f t="shared" si="12"/>
        <v>-0.13078881546761845</v>
      </c>
      <c r="Q68" s="116">
        <v>933356</v>
      </c>
      <c r="R68" s="158">
        <f t="shared" si="13"/>
        <v>-9.4199361231962486E-2</v>
      </c>
    </row>
    <row r="69" spans="2:18" ht="15" hidden="1" customHeight="1" outlineLevel="1" x14ac:dyDescent="0.25">
      <c r="B69" s="58" t="s">
        <v>89</v>
      </c>
      <c r="C69" s="128">
        <v>6314</v>
      </c>
      <c r="D69" s="117">
        <f t="shared" si="20"/>
        <v>-0.22279665189561793</v>
      </c>
      <c r="E69" s="116">
        <v>104893</v>
      </c>
      <c r="F69" s="158">
        <f t="shared" si="20"/>
        <v>-0.13188886773870512</v>
      </c>
      <c r="G69" s="128">
        <v>283295</v>
      </c>
      <c r="H69" s="117">
        <f t="shared" si="8"/>
        <v>-4.1769831283570813E-2</v>
      </c>
      <c r="I69" s="128">
        <v>236996</v>
      </c>
      <c r="J69" s="117">
        <f t="shared" si="9"/>
        <v>-1.376589653106064E-2</v>
      </c>
      <c r="K69" s="116">
        <v>46299</v>
      </c>
      <c r="L69" s="158">
        <f t="shared" si="10"/>
        <v>-0.16337188290567406</v>
      </c>
      <c r="M69" s="116">
        <v>394502</v>
      </c>
      <c r="N69" s="158">
        <f t="shared" si="11"/>
        <v>-7.0878974651257587E-2</v>
      </c>
      <c r="O69" s="128">
        <v>453148</v>
      </c>
      <c r="P69" s="117">
        <f t="shared" si="12"/>
        <v>-0.12288220071114309</v>
      </c>
      <c r="Q69" s="116">
        <v>847650</v>
      </c>
      <c r="R69" s="158">
        <f t="shared" si="13"/>
        <v>-9.9423095311454213E-2</v>
      </c>
    </row>
    <row r="70" spans="2:18" ht="15" hidden="1" customHeight="1" outlineLevel="1" x14ac:dyDescent="0.25">
      <c r="B70" s="58" t="s">
        <v>90</v>
      </c>
      <c r="C70" s="128">
        <v>6891</v>
      </c>
      <c r="D70" s="117">
        <f t="shared" si="20"/>
        <v>0.12653261402648353</v>
      </c>
      <c r="E70" s="116">
        <v>140066</v>
      </c>
      <c r="F70" s="158">
        <f t="shared" si="20"/>
        <v>-8.8242569423650274E-2</v>
      </c>
      <c r="G70" s="128">
        <v>297143</v>
      </c>
      <c r="H70" s="117">
        <f t="shared" si="8"/>
        <v>-0.16230967221757064</v>
      </c>
      <c r="I70" s="128">
        <v>239653</v>
      </c>
      <c r="J70" s="117">
        <f t="shared" si="9"/>
        <v>-0.17472872968701036</v>
      </c>
      <c r="K70" s="116">
        <v>57490</v>
      </c>
      <c r="L70" s="158">
        <f t="shared" si="10"/>
        <v>-0.10624339282382933</v>
      </c>
      <c r="M70" s="116">
        <v>444100</v>
      </c>
      <c r="N70" s="158">
        <f t="shared" si="11"/>
        <v>-0.13675805122303952</v>
      </c>
      <c r="O70" s="128">
        <v>648509</v>
      </c>
      <c r="P70" s="117">
        <f t="shared" si="12"/>
        <v>-0.10013418013440212</v>
      </c>
      <c r="Q70" s="116">
        <v>1092609</v>
      </c>
      <c r="R70" s="158">
        <f t="shared" si="13"/>
        <v>-0.11538875696384754</v>
      </c>
    </row>
    <row r="71" spans="2:18" ht="15" hidden="1" customHeight="1" outlineLevel="1" x14ac:dyDescent="0.25">
      <c r="B71" s="58" t="s">
        <v>91</v>
      </c>
      <c r="C71" s="128">
        <v>7313</v>
      </c>
      <c r="D71" s="117">
        <f t="shared" si="20"/>
        <v>0.69753946146703805</v>
      </c>
      <c r="E71" s="116">
        <v>115785</v>
      </c>
      <c r="F71" s="158">
        <f t="shared" si="20"/>
        <v>-0.21091907805961807</v>
      </c>
      <c r="G71" s="128">
        <v>307277</v>
      </c>
      <c r="H71" s="117">
        <f t="shared" si="8"/>
        <v>-6.5680890786249058E-2</v>
      </c>
      <c r="I71" s="128">
        <v>248946</v>
      </c>
      <c r="J71" s="117">
        <f t="shared" si="9"/>
        <v>-0.10538288215444658</v>
      </c>
      <c r="K71" s="116">
        <v>58331</v>
      </c>
      <c r="L71" s="158">
        <f t="shared" si="10"/>
        <v>0.15262710692196735</v>
      </c>
      <c r="M71" s="116">
        <v>430375</v>
      </c>
      <c r="N71" s="158">
        <f t="shared" si="11"/>
        <v>-0.10323595599266544</v>
      </c>
      <c r="O71" s="128">
        <v>586441</v>
      </c>
      <c r="P71" s="117">
        <f t="shared" si="12"/>
        <v>-0.15407240080086315</v>
      </c>
      <c r="Q71" s="116">
        <v>1016816</v>
      </c>
      <c r="R71" s="158">
        <f t="shared" si="13"/>
        <v>-0.13327628003395919</v>
      </c>
    </row>
    <row r="72" spans="2:18" ht="15" hidden="1" customHeight="1" outlineLevel="1" x14ac:dyDescent="0.25">
      <c r="B72" s="58" t="s">
        <v>92</v>
      </c>
      <c r="C72" s="128">
        <v>4780</v>
      </c>
      <c r="D72" s="117">
        <f t="shared" si="20"/>
        <v>-0.32713963963963966</v>
      </c>
      <c r="E72" s="116">
        <v>101892</v>
      </c>
      <c r="F72" s="158">
        <f t="shared" si="20"/>
        <v>-0.18669880749030188</v>
      </c>
      <c r="G72" s="128">
        <v>271781</v>
      </c>
      <c r="H72" s="117">
        <f t="shared" si="8"/>
        <v>-5.4678070684971547E-2</v>
      </c>
      <c r="I72" s="128">
        <v>224987</v>
      </c>
      <c r="J72" s="117">
        <f t="shared" si="9"/>
        <v>-4.782319805998636E-2</v>
      </c>
      <c r="K72" s="116">
        <v>46794</v>
      </c>
      <c r="L72" s="158">
        <f t="shared" si="10"/>
        <v>-8.6304526106142809E-2</v>
      </c>
      <c r="M72" s="116">
        <v>378453</v>
      </c>
      <c r="N72" s="158">
        <f t="shared" si="11"/>
        <v>-9.8678930283623956E-2</v>
      </c>
      <c r="O72" s="128">
        <v>431074</v>
      </c>
      <c r="P72" s="117">
        <f t="shared" si="12"/>
        <v>-0.24225954219942558</v>
      </c>
      <c r="Q72" s="116">
        <v>809527</v>
      </c>
      <c r="R72" s="158">
        <f t="shared" si="13"/>
        <v>-0.18128786859779866</v>
      </c>
    </row>
    <row r="73" spans="2:18" ht="15" hidden="1" customHeight="1" outlineLevel="1" x14ac:dyDescent="0.25">
      <c r="B73" s="58" t="s">
        <v>93</v>
      </c>
      <c r="C73" s="128">
        <v>5664</v>
      </c>
      <c r="D73" s="117">
        <f t="shared" si="20"/>
        <v>-6.3027295285359775E-2</v>
      </c>
      <c r="E73" s="116">
        <v>86568</v>
      </c>
      <c r="F73" s="158">
        <f t="shared" si="20"/>
        <v>-0.26173054290538811</v>
      </c>
      <c r="G73" s="128">
        <v>255583</v>
      </c>
      <c r="H73" s="117">
        <f t="shared" si="8"/>
        <v>-0.1172212032978609</v>
      </c>
      <c r="I73" s="128">
        <v>209208</v>
      </c>
      <c r="J73" s="117">
        <f t="shared" si="9"/>
        <v>-0.10703630193994496</v>
      </c>
      <c r="K73" s="116">
        <v>46375</v>
      </c>
      <c r="L73" s="158">
        <f t="shared" si="10"/>
        <v>-0.16042074009703822</v>
      </c>
      <c r="M73" s="116">
        <v>347815</v>
      </c>
      <c r="N73" s="158">
        <f t="shared" si="11"/>
        <v>-0.15747388717710209</v>
      </c>
      <c r="O73" s="128">
        <v>399920</v>
      </c>
      <c r="P73" s="117">
        <f t="shared" si="12"/>
        <v>-0.14388407584135565</v>
      </c>
      <c r="Q73" s="116">
        <v>747735</v>
      </c>
      <c r="R73" s="158">
        <f t="shared" si="13"/>
        <v>-0.15025961495845819</v>
      </c>
    </row>
    <row r="74" spans="2:18" ht="15" hidden="1" customHeight="1" outlineLevel="1" x14ac:dyDescent="0.25">
      <c r="B74" s="58" t="s">
        <v>94</v>
      </c>
      <c r="C74" s="128">
        <v>7790</v>
      </c>
      <c r="D74" s="117">
        <f t="shared" si="20"/>
        <v>0.14089045108377274</v>
      </c>
      <c r="E74" s="116">
        <v>113260</v>
      </c>
      <c r="F74" s="158">
        <f t="shared" si="20"/>
        <v>-5.573387802742924E-2</v>
      </c>
      <c r="G74" s="128">
        <v>262276</v>
      </c>
      <c r="H74" s="117">
        <f t="shared" si="8"/>
        <v>-9.1096225087762495E-2</v>
      </c>
      <c r="I74" s="128">
        <v>215221</v>
      </c>
      <c r="J74" s="117">
        <f t="shared" si="9"/>
        <v>-6.1776347910999507E-2</v>
      </c>
      <c r="K74" s="116">
        <v>47055</v>
      </c>
      <c r="L74" s="158">
        <f t="shared" si="10"/>
        <v>-0.2047624681009278</v>
      </c>
      <c r="M74" s="116">
        <v>383326</v>
      </c>
      <c r="N74" s="158">
        <f t="shared" si="11"/>
        <v>-7.7070131170907441E-2</v>
      </c>
      <c r="O74" s="128">
        <v>514905</v>
      </c>
      <c r="P74" s="117">
        <f t="shared" si="12"/>
        <v>-8.8504003356340344E-2</v>
      </c>
      <c r="Q74" s="116">
        <v>898231</v>
      </c>
      <c r="R74" s="158">
        <f t="shared" si="13"/>
        <v>-8.3659359930302601E-2</v>
      </c>
    </row>
    <row r="75" spans="2:18" ht="15" hidden="1" customHeight="1" outlineLevel="1" x14ac:dyDescent="0.25">
      <c r="B75" s="58" t="s">
        <v>95</v>
      </c>
      <c r="C75" s="128">
        <v>11393</v>
      </c>
      <c r="D75" s="117">
        <f t="shared" si="20"/>
        <v>-0.14837793392136345</v>
      </c>
      <c r="E75" s="116">
        <v>134303</v>
      </c>
      <c r="F75" s="158">
        <f t="shared" si="20"/>
        <v>-8.3943796466816711E-2</v>
      </c>
      <c r="G75" s="128">
        <v>257404</v>
      </c>
      <c r="H75" s="117">
        <f t="shared" si="8"/>
        <v>-0.22813456757915695</v>
      </c>
      <c r="I75" s="128">
        <v>219735</v>
      </c>
      <c r="J75" s="117">
        <f t="shared" si="9"/>
        <v>-0.19349984401093756</v>
      </c>
      <c r="K75" s="116">
        <v>37669</v>
      </c>
      <c r="L75" s="158">
        <f t="shared" si="10"/>
        <v>-0.38275873369600844</v>
      </c>
      <c r="M75" s="116">
        <v>403100</v>
      </c>
      <c r="N75" s="158">
        <f t="shared" si="11"/>
        <v>-0.18313335535421538</v>
      </c>
      <c r="O75" s="128">
        <v>632543</v>
      </c>
      <c r="P75" s="117">
        <f t="shared" si="12"/>
        <v>-0.14812924391340998</v>
      </c>
      <c r="Q75" s="116">
        <v>1035643</v>
      </c>
      <c r="R75" s="158">
        <f t="shared" si="13"/>
        <v>-0.16210452223089711</v>
      </c>
    </row>
    <row r="76" spans="2:18" ht="15" hidden="1" customHeight="1" outlineLevel="1" x14ac:dyDescent="0.25">
      <c r="B76" s="58" t="s">
        <v>96</v>
      </c>
      <c r="C76" s="128">
        <v>9808</v>
      </c>
      <c r="D76" s="117">
        <f t="shared" si="20"/>
        <v>-0.15455564175502112</v>
      </c>
      <c r="E76" s="116">
        <v>126717</v>
      </c>
      <c r="F76" s="158">
        <f t="shared" si="20"/>
        <v>-7.5368854253316409E-2</v>
      </c>
      <c r="G76" s="128">
        <v>267967</v>
      </c>
      <c r="H76" s="117">
        <f t="shared" si="8"/>
        <v>-0.1681221148443296</v>
      </c>
      <c r="I76" s="128">
        <v>226442</v>
      </c>
      <c r="J76" s="117">
        <f t="shared" si="9"/>
        <v>-0.15002758895090673</v>
      </c>
      <c r="K76" s="116">
        <v>41525</v>
      </c>
      <c r="L76" s="158">
        <f t="shared" si="10"/>
        <v>-0.25464890867317636</v>
      </c>
      <c r="M76" s="116">
        <v>404492</v>
      </c>
      <c r="N76" s="158">
        <f t="shared" si="11"/>
        <v>-0.14078637126409921</v>
      </c>
      <c r="O76" s="128">
        <v>596743</v>
      </c>
      <c r="P76" s="117">
        <f t="shared" si="12"/>
        <v>-0.18229852517399059</v>
      </c>
      <c r="Q76" s="116">
        <v>1001235</v>
      </c>
      <c r="R76" s="158">
        <f t="shared" si="13"/>
        <v>-0.16602043561664603</v>
      </c>
    </row>
    <row r="77" spans="2:18" ht="15" hidden="1" customHeight="1" outlineLevel="1" x14ac:dyDescent="0.25">
      <c r="B77" s="58" t="s">
        <v>97</v>
      </c>
      <c r="C77" s="128">
        <v>12577</v>
      </c>
      <c r="D77" s="117">
        <f t="shared" si="20"/>
        <v>-4.4328346394364448E-3</v>
      </c>
      <c r="E77" s="116">
        <v>137110</v>
      </c>
      <c r="F77" s="158">
        <f t="shared" si="20"/>
        <v>-7.5293038563740144E-2</v>
      </c>
      <c r="G77" s="128">
        <v>289898</v>
      </c>
      <c r="H77" s="117">
        <f t="shared" si="8"/>
        <v>-0.12142803024563209</v>
      </c>
      <c r="I77" s="128">
        <v>248019</v>
      </c>
      <c r="J77" s="117">
        <f t="shared" si="9"/>
        <v>-9.7810904011523814E-2</v>
      </c>
      <c r="K77" s="116">
        <v>41879</v>
      </c>
      <c r="L77" s="158">
        <f t="shared" si="10"/>
        <v>-0.2393519443485842</v>
      </c>
      <c r="M77" s="116">
        <v>439585</v>
      </c>
      <c r="N77" s="158">
        <f t="shared" si="11"/>
        <v>-0.10448141266969801</v>
      </c>
      <c r="O77" s="128">
        <v>643093</v>
      </c>
      <c r="P77" s="117">
        <f t="shared" si="12"/>
        <v>-0.1042786446617574</v>
      </c>
      <c r="Q77" s="116">
        <v>1082678</v>
      </c>
      <c r="R77" s="158">
        <f t="shared" si="13"/>
        <v>-0.10436098286529238</v>
      </c>
    </row>
    <row r="78" spans="2:18" collapsed="1" x14ac:dyDescent="0.25">
      <c r="B78" s="160">
        <v>2009</v>
      </c>
      <c r="C78" s="118">
        <v>99619</v>
      </c>
      <c r="D78" s="127">
        <f t="shared" si="20"/>
        <v>-1.6215522264247828E-2</v>
      </c>
      <c r="E78" s="118">
        <v>1409258</v>
      </c>
      <c r="F78" s="127">
        <f t="shared" si="20"/>
        <v>-0.11793862001756283</v>
      </c>
      <c r="G78" s="118">
        <f>SUM(G66:G77)</f>
        <v>3314058</v>
      </c>
      <c r="H78" s="127">
        <f t="shared" ref="H78:H104" si="21">G78/G91-1</f>
        <v>-0.11111224358424165</v>
      </c>
      <c r="I78" s="118">
        <v>2728319</v>
      </c>
      <c r="J78" s="127">
        <f t="shared" ref="J78:J104" si="22">I78/I91-1</f>
        <v>-0.11508372314181203</v>
      </c>
      <c r="K78" s="118">
        <v>585739</v>
      </c>
      <c r="L78" s="127">
        <f t="shared" ref="L78:L104" si="23">K78/K91-1</f>
        <v>-9.2133692508470477E-2</v>
      </c>
      <c r="M78" s="118">
        <v>4822935</v>
      </c>
      <c r="N78" s="127">
        <f t="shared" ref="N78:N104" si="24">M78/M91-1</f>
        <v>-0.11135123601782704</v>
      </c>
      <c r="O78" s="118">
        <v>6449417</v>
      </c>
      <c r="P78" s="127">
        <f t="shared" ref="P78:P104" si="25">O78/O91-1</f>
        <v>-0.1460349932206263</v>
      </c>
      <c r="Q78" s="118">
        <v>11272352</v>
      </c>
      <c r="R78" s="127">
        <f t="shared" ref="R78:R104" si="26">Q78/Q91-1</f>
        <v>-0.13153237221397163</v>
      </c>
    </row>
    <row r="79" spans="2:18" ht="15" hidden="1" customHeight="1" outlineLevel="1" x14ac:dyDescent="0.25">
      <c r="B79" s="58" t="s">
        <v>86</v>
      </c>
      <c r="C79" s="128">
        <v>12796</v>
      </c>
      <c r="D79" s="117">
        <f t="shared" si="20"/>
        <v>0.16158315177923011</v>
      </c>
      <c r="E79" s="116">
        <v>120903</v>
      </c>
      <c r="F79" s="158">
        <f t="shared" si="20"/>
        <v>-6.7243228230429164E-2</v>
      </c>
      <c r="G79" s="128">
        <v>303038</v>
      </c>
      <c r="H79" s="117">
        <f t="shared" si="21"/>
        <v>5.0031358390015157E-2</v>
      </c>
      <c r="I79" s="128">
        <v>264755</v>
      </c>
      <c r="J79" s="117">
        <f t="shared" si="22"/>
        <v>0.11196277147549116</v>
      </c>
      <c r="K79" s="116">
        <v>38283</v>
      </c>
      <c r="L79" s="158">
        <f t="shared" si="23"/>
        <v>-0.24195081382915529</v>
      </c>
      <c r="M79" s="116">
        <v>436737</v>
      </c>
      <c r="N79" s="158">
        <f t="shared" si="24"/>
        <v>1.7479975957170213E-2</v>
      </c>
      <c r="O79" s="128">
        <v>604787</v>
      </c>
      <c r="P79" s="117">
        <f t="shared" si="25"/>
        <v>-0.13552582114662504</v>
      </c>
      <c r="Q79" s="116">
        <v>1041524</v>
      </c>
      <c r="R79" s="158">
        <f t="shared" si="26"/>
        <v>-7.734611347096787E-2</v>
      </c>
    </row>
    <row r="80" spans="2:18" ht="15" hidden="1" customHeight="1" outlineLevel="1" x14ac:dyDescent="0.25">
      <c r="B80" s="58" t="s">
        <v>87</v>
      </c>
      <c r="C80" s="128">
        <v>7522</v>
      </c>
      <c r="D80" s="117">
        <f t="shared" si="20"/>
        <v>-0.20920941968040374</v>
      </c>
      <c r="E80" s="116">
        <v>129532</v>
      </c>
      <c r="F80" s="158">
        <f t="shared" si="20"/>
        <v>-0.12784222894040498</v>
      </c>
      <c r="G80" s="128">
        <v>281439</v>
      </c>
      <c r="H80" s="117">
        <f t="shared" si="21"/>
        <v>-4.5743057674702436E-2</v>
      </c>
      <c r="I80" s="128">
        <v>230808</v>
      </c>
      <c r="J80" s="117">
        <f t="shared" si="22"/>
        <v>-2.3117619672408662E-2</v>
      </c>
      <c r="K80" s="116">
        <v>50631</v>
      </c>
      <c r="L80" s="158">
        <f t="shared" si="23"/>
        <v>-0.13687350835322198</v>
      </c>
      <c r="M80" s="116">
        <v>418493</v>
      </c>
      <c r="N80" s="158">
        <f t="shared" si="24"/>
        <v>-7.6094851433125554E-2</v>
      </c>
      <c r="O80" s="128">
        <v>645255</v>
      </c>
      <c r="P80" s="117">
        <f t="shared" si="25"/>
        <v>-4.5804010179983368E-2</v>
      </c>
      <c r="Q80" s="116">
        <v>1063748</v>
      </c>
      <c r="R80" s="158">
        <f t="shared" si="26"/>
        <v>-5.7954817169829753E-2</v>
      </c>
    </row>
    <row r="81" spans="2:18" ht="15" hidden="1" customHeight="1" outlineLevel="1" x14ac:dyDescent="0.25">
      <c r="B81" s="58" t="s">
        <v>88</v>
      </c>
      <c r="C81" s="128">
        <v>4805</v>
      </c>
      <c r="D81" s="117">
        <f t="shared" si="20"/>
        <v>-0.35993073131743702</v>
      </c>
      <c r="E81" s="116">
        <v>131652</v>
      </c>
      <c r="F81" s="158">
        <f t="shared" si="20"/>
        <v>-9.4534275122595379E-2</v>
      </c>
      <c r="G81" s="128">
        <v>313448</v>
      </c>
      <c r="H81" s="117">
        <f t="shared" si="21"/>
        <v>8.5361293092702129E-2</v>
      </c>
      <c r="I81" s="128">
        <v>264869</v>
      </c>
      <c r="J81" s="117">
        <f t="shared" si="22"/>
        <v>0.11766617155588555</v>
      </c>
      <c r="K81" s="116">
        <v>48579</v>
      </c>
      <c r="L81" s="158">
        <f t="shared" si="23"/>
        <v>-6.2398672122288223E-2</v>
      </c>
      <c r="M81" s="116">
        <v>449905</v>
      </c>
      <c r="N81" s="158">
        <f t="shared" si="24"/>
        <v>1.8575956531582616E-2</v>
      </c>
      <c r="O81" s="128">
        <v>580516</v>
      </c>
      <c r="P81" s="117">
        <f t="shared" si="25"/>
        <v>-2.5502427363741975E-2</v>
      </c>
      <c r="Q81" s="116">
        <v>1030421</v>
      </c>
      <c r="R81" s="158">
        <f t="shared" si="26"/>
        <v>-6.7350550603041404E-3</v>
      </c>
    </row>
    <row r="82" spans="2:18" ht="15" hidden="1" customHeight="1" outlineLevel="1" x14ac:dyDescent="0.25">
      <c r="B82" s="58" t="s">
        <v>89</v>
      </c>
      <c r="C82" s="128">
        <v>8124</v>
      </c>
      <c r="D82" s="117">
        <f t="shared" si="20"/>
        <v>0.35354881706097974</v>
      </c>
      <c r="E82" s="116">
        <v>120829</v>
      </c>
      <c r="F82" s="158">
        <f t="shared" si="20"/>
        <v>-0.10823357491844654</v>
      </c>
      <c r="G82" s="128">
        <v>295644</v>
      </c>
      <c r="H82" s="117">
        <f t="shared" si="21"/>
        <v>6.0640708904180496E-3</v>
      </c>
      <c r="I82" s="128">
        <v>240304</v>
      </c>
      <c r="J82" s="117">
        <f t="shared" si="22"/>
        <v>-2.3110789506847862E-2</v>
      </c>
      <c r="K82" s="116">
        <v>55340</v>
      </c>
      <c r="L82" s="158">
        <f t="shared" si="23"/>
        <v>0.1559751843419046</v>
      </c>
      <c r="M82" s="116">
        <v>424597</v>
      </c>
      <c r="N82" s="158">
        <f t="shared" si="24"/>
        <v>-2.4717588743057406E-2</v>
      </c>
      <c r="O82" s="128">
        <v>516633</v>
      </c>
      <c r="P82" s="117">
        <f t="shared" si="25"/>
        <v>8.6311917721568765E-3</v>
      </c>
      <c r="Q82" s="116">
        <v>941230</v>
      </c>
      <c r="R82" s="158">
        <f t="shared" si="26"/>
        <v>-6.6907985689711458E-3</v>
      </c>
    </row>
    <row r="83" spans="2:18" ht="15" hidden="1" customHeight="1" outlineLevel="1" x14ac:dyDescent="0.25">
      <c r="B83" s="58" t="s">
        <v>90</v>
      </c>
      <c r="C83" s="128">
        <v>6117</v>
      </c>
      <c r="D83" s="117">
        <f t="shared" si="20"/>
        <v>-0.29867002980967672</v>
      </c>
      <c r="E83" s="116">
        <v>153622</v>
      </c>
      <c r="F83" s="158">
        <f t="shared" si="20"/>
        <v>-7.0911477075483731E-2</v>
      </c>
      <c r="G83" s="128">
        <v>354717</v>
      </c>
      <c r="H83" s="117">
        <f t="shared" si="21"/>
        <v>2.7173771403254277E-2</v>
      </c>
      <c r="I83" s="128">
        <v>290393</v>
      </c>
      <c r="J83" s="117">
        <f t="shared" si="22"/>
        <v>7.1379027914080906E-2</v>
      </c>
      <c r="K83" s="116">
        <v>64324</v>
      </c>
      <c r="L83" s="158">
        <f t="shared" si="23"/>
        <v>-0.13411498647138798</v>
      </c>
      <c r="M83" s="116">
        <v>514456</v>
      </c>
      <c r="N83" s="158">
        <f t="shared" si="24"/>
        <v>-9.5224893242613629E-3</v>
      </c>
      <c r="O83" s="128">
        <v>720673</v>
      </c>
      <c r="P83" s="117">
        <f t="shared" si="25"/>
        <v>3.1851575039338442E-2</v>
      </c>
      <c r="Q83" s="116">
        <v>1235129</v>
      </c>
      <c r="R83" s="158">
        <f t="shared" si="26"/>
        <v>1.4205606862704112E-2</v>
      </c>
    </row>
    <row r="84" spans="2:18" ht="15" hidden="1" customHeight="1" outlineLevel="1" x14ac:dyDescent="0.25">
      <c r="B84" s="58" t="s">
        <v>91</v>
      </c>
      <c r="C84" s="128">
        <v>4308</v>
      </c>
      <c r="D84" s="117">
        <f t="shared" si="20"/>
        <v>-0.43884329816334511</v>
      </c>
      <c r="E84" s="116">
        <v>146734</v>
      </c>
      <c r="F84" s="158">
        <f t="shared" si="20"/>
        <v>7.1645584411790475E-2</v>
      </c>
      <c r="G84" s="128">
        <v>328878</v>
      </c>
      <c r="H84" s="117">
        <f t="shared" si="21"/>
        <v>-2.9142435424354241E-2</v>
      </c>
      <c r="I84" s="128">
        <v>278271</v>
      </c>
      <c r="J84" s="117">
        <f t="shared" si="22"/>
        <v>-8.5509368620199089E-3</v>
      </c>
      <c r="K84" s="116">
        <v>50607</v>
      </c>
      <c r="L84" s="158">
        <f t="shared" si="23"/>
        <v>-0.12865235282976639</v>
      </c>
      <c r="M84" s="116">
        <v>479920</v>
      </c>
      <c r="N84" s="158">
        <f t="shared" si="24"/>
        <v>-7.0983612323135548E-3</v>
      </c>
      <c r="O84" s="128">
        <v>693252</v>
      </c>
      <c r="P84" s="117">
        <f t="shared" si="25"/>
        <v>0.11131558867094582</v>
      </c>
      <c r="Q84" s="116">
        <v>1173172</v>
      </c>
      <c r="R84" s="158">
        <f t="shared" si="26"/>
        <v>5.9619947559663711E-2</v>
      </c>
    </row>
    <row r="85" spans="2:18" ht="15" hidden="1" customHeight="1" outlineLevel="1" x14ac:dyDescent="0.25">
      <c r="B85" s="58" t="s">
        <v>92</v>
      </c>
      <c r="C85" s="128">
        <v>7104</v>
      </c>
      <c r="D85" s="117">
        <f t="shared" si="20"/>
        <v>0.15175097276264582</v>
      </c>
      <c r="E85" s="116">
        <v>125282</v>
      </c>
      <c r="F85" s="158">
        <f t="shared" si="20"/>
        <v>0.10198085989726269</v>
      </c>
      <c r="G85" s="128">
        <v>287501</v>
      </c>
      <c r="H85" s="117">
        <f t="shared" si="21"/>
        <v>4.8582543138850909E-3</v>
      </c>
      <c r="I85" s="128">
        <v>236287</v>
      </c>
      <c r="J85" s="117">
        <f t="shared" si="22"/>
        <v>-3.6133716779864988E-2</v>
      </c>
      <c r="K85" s="116">
        <v>51214</v>
      </c>
      <c r="L85" s="158">
        <f t="shared" si="23"/>
        <v>0.25015866816384325</v>
      </c>
      <c r="M85" s="116">
        <v>419887</v>
      </c>
      <c r="N85" s="158">
        <f t="shared" si="24"/>
        <v>3.4288501282123907E-2</v>
      </c>
      <c r="O85" s="128">
        <v>568894</v>
      </c>
      <c r="P85" s="117">
        <f t="shared" si="25"/>
        <v>0.22367532361380582</v>
      </c>
      <c r="Q85" s="116">
        <v>988781</v>
      </c>
      <c r="R85" s="158">
        <f t="shared" si="26"/>
        <v>0.1353905793382042</v>
      </c>
    </row>
    <row r="86" spans="2:18" ht="15" hidden="1" customHeight="1" outlineLevel="1" x14ac:dyDescent="0.25">
      <c r="B86" s="58" t="s">
        <v>93</v>
      </c>
      <c r="C86" s="128">
        <v>6045</v>
      </c>
      <c r="D86" s="117">
        <f t="shared" si="20"/>
        <v>-0.10867000884694777</v>
      </c>
      <c r="E86" s="116">
        <v>117258</v>
      </c>
      <c r="F86" s="158">
        <f t="shared" si="20"/>
        <v>0.12008176755471078</v>
      </c>
      <c r="G86" s="128">
        <v>289521</v>
      </c>
      <c r="H86" s="117">
        <f t="shared" si="21"/>
        <v>5.4421694381924235E-2</v>
      </c>
      <c r="I86" s="128">
        <v>234285</v>
      </c>
      <c r="J86" s="117">
        <f t="shared" si="22"/>
        <v>8.0069183905275843E-3</v>
      </c>
      <c r="K86" s="116">
        <v>55236</v>
      </c>
      <c r="L86" s="158">
        <f t="shared" si="23"/>
        <v>0.31033828343692171</v>
      </c>
      <c r="M86" s="116">
        <v>412824</v>
      </c>
      <c r="N86" s="158">
        <f t="shared" si="24"/>
        <v>6.9362020686600356E-2</v>
      </c>
      <c r="O86" s="128">
        <v>467133</v>
      </c>
      <c r="P86" s="117">
        <f t="shared" si="25"/>
        <v>2.1107072049523889E-2</v>
      </c>
      <c r="Q86" s="116">
        <v>879957</v>
      </c>
      <c r="R86" s="158">
        <f t="shared" si="26"/>
        <v>4.3191420753884824E-2</v>
      </c>
    </row>
    <row r="87" spans="2:18" ht="30" hidden="1" customHeight="1" outlineLevel="1" x14ac:dyDescent="0.25">
      <c r="B87" s="58" t="s">
        <v>94</v>
      </c>
      <c r="C87" s="128">
        <v>6828</v>
      </c>
      <c r="D87" s="117">
        <f t="shared" si="20"/>
        <v>-0.23108108108108105</v>
      </c>
      <c r="E87" s="116">
        <v>119945</v>
      </c>
      <c r="F87" s="158">
        <f t="shared" si="20"/>
        <v>-8.169813036970841E-3</v>
      </c>
      <c r="G87" s="128">
        <v>288563</v>
      </c>
      <c r="H87" s="117">
        <f t="shared" si="21"/>
        <v>6.0043788434269496E-2</v>
      </c>
      <c r="I87" s="128">
        <v>229392</v>
      </c>
      <c r="J87" s="117">
        <f t="shared" si="22"/>
        <v>1.4573391066666108E-2</v>
      </c>
      <c r="K87" s="116">
        <v>59171</v>
      </c>
      <c r="L87" s="158">
        <f t="shared" si="23"/>
        <v>0.28295136705622159</v>
      </c>
      <c r="M87" s="116">
        <v>415336</v>
      </c>
      <c r="N87" s="158">
        <f t="shared" si="24"/>
        <v>3.3094462864803997E-2</v>
      </c>
      <c r="O87" s="128">
        <v>564901</v>
      </c>
      <c r="P87" s="117">
        <f t="shared" si="25"/>
        <v>8.7810345059994077E-2</v>
      </c>
      <c r="Q87" s="116">
        <v>980237</v>
      </c>
      <c r="R87" s="158">
        <f t="shared" si="26"/>
        <v>6.3934607720127046E-2</v>
      </c>
    </row>
    <row r="88" spans="2:18" ht="15" hidden="1" customHeight="1" outlineLevel="1" x14ac:dyDescent="0.25">
      <c r="B88" s="58" t="s">
        <v>95</v>
      </c>
      <c r="C88" s="128">
        <v>13378</v>
      </c>
      <c r="D88" s="117">
        <f t="shared" si="20"/>
        <v>-2.2004532495065399E-2</v>
      </c>
      <c r="E88" s="116">
        <v>146610</v>
      </c>
      <c r="F88" s="158">
        <f t="shared" si="20"/>
        <v>2.1871863499498101E-2</v>
      </c>
      <c r="G88" s="128">
        <v>333483</v>
      </c>
      <c r="H88" s="117">
        <f t="shared" si="21"/>
        <v>8.0428552136013742E-4</v>
      </c>
      <c r="I88" s="128">
        <v>272455</v>
      </c>
      <c r="J88" s="117">
        <f t="shared" si="22"/>
        <v>-1.0229747666223865E-3</v>
      </c>
      <c r="K88" s="116">
        <v>61028</v>
      </c>
      <c r="L88" s="158">
        <f t="shared" si="23"/>
        <v>9.0441626295860722E-3</v>
      </c>
      <c r="M88" s="116">
        <v>493471</v>
      </c>
      <c r="N88" s="158">
        <f t="shared" si="24"/>
        <v>6.3320050737611933E-3</v>
      </c>
      <c r="O88" s="128">
        <v>742534</v>
      </c>
      <c r="P88" s="117">
        <f t="shared" si="25"/>
        <v>0.10641182860267695</v>
      </c>
      <c r="Q88" s="116">
        <v>1236005</v>
      </c>
      <c r="R88" s="158">
        <f t="shared" si="26"/>
        <v>6.4159244415554317E-2</v>
      </c>
    </row>
    <row r="89" spans="2:18" ht="30" hidden="1" customHeight="1" outlineLevel="1" x14ac:dyDescent="0.25">
      <c r="B89" s="58" t="s">
        <v>96</v>
      </c>
      <c r="C89" s="128">
        <v>11601</v>
      </c>
      <c r="D89" s="117">
        <f t="shared" si="20"/>
        <v>0.25497620077888361</v>
      </c>
      <c r="E89" s="116">
        <v>137046</v>
      </c>
      <c r="F89" s="158">
        <f t="shared" si="20"/>
        <v>5.8646314520988119E-2</v>
      </c>
      <c r="G89" s="128">
        <v>322123</v>
      </c>
      <c r="H89" s="117">
        <f t="shared" si="21"/>
        <v>0.10566764376771998</v>
      </c>
      <c r="I89" s="128">
        <v>266411</v>
      </c>
      <c r="J89" s="117">
        <f t="shared" si="22"/>
        <v>0.14573549397051488</v>
      </c>
      <c r="K89" s="116">
        <v>55712</v>
      </c>
      <c r="L89" s="158">
        <f t="shared" si="23"/>
        <v>-5.2742544292175286E-2</v>
      </c>
      <c r="M89" s="116">
        <v>470770</v>
      </c>
      <c r="N89" s="158">
        <f t="shared" si="24"/>
        <v>9.4722302318875684E-2</v>
      </c>
      <c r="O89" s="128">
        <v>729781</v>
      </c>
      <c r="P89" s="117">
        <f t="shared" si="25"/>
        <v>0.11012724659065842</v>
      </c>
      <c r="Q89" s="116">
        <v>1200551</v>
      </c>
      <c r="R89" s="158">
        <f t="shared" si="26"/>
        <v>0.1040351437023932</v>
      </c>
    </row>
    <row r="90" spans="2:18" ht="15" hidden="1" customHeight="1" outlineLevel="1" x14ac:dyDescent="0.25">
      <c r="B90" s="58" t="s">
        <v>97</v>
      </c>
      <c r="C90" s="128">
        <v>12633</v>
      </c>
      <c r="D90" s="117">
        <f t="shared" si="20"/>
        <v>0.34982369911315314</v>
      </c>
      <c r="E90" s="116">
        <v>148274</v>
      </c>
      <c r="F90" s="158">
        <f t="shared" si="20"/>
        <v>1.5102554974395499E-2</v>
      </c>
      <c r="G90" s="128">
        <v>329965</v>
      </c>
      <c r="H90" s="117">
        <f t="shared" si="21"/>
        <v>1.3845061897197475E-2</v>
      </c>
      <c r="I90" s="128">
        <v>274908</v>
      </c>
      <c r="J90" s="117">
        <f t="shared" si="22"/>
        <v>1.8366364141507718E-2</v>
      </c>
      <c r="K90" s="116">
        <v>55057</v>
      </c>
      <c r="L90" s="158">
        <f t="shared" si="23"/>
        <v>-8.1428236862490788E-3</v>
      </c>
      <c r="M90" s="116">
        <v>490872</v>
      </c>
      <c r="N90" s="158">
        <f t="shared" si="24"/>
        <v>2.07658363936567E-2</v>
      </c>
      <c r="O90" s="128">
        <v>717961</v>
      </c>
      <c r="P90" s="117">
        <f t="shared" si="25"/>
        <v>9.5817504422428534E-2</v>
      </c>
      <c r="Q90" s="116">
        <v>1208833</v>
      </c>
      <c r="R90" s="158">
        <f t="shared" si="26"/>
        <v>6.4048926605690282E-2</v>
      </c>
    </row>
    <row r="91" spans="2:18" collapsed="1" x14ac:dyDescent="0.25">
      <c r="B91" s="160">
        <v>2008</v>
      </c>
      <c r="C91" s="118">
        <v>101261</v>
      </c>
      <c r="D91" s="127">
        <f t="shared" si="20"/>
        <v>-3.144010406703146E-2</v>
      </c>
      <c r="E91" s="118">
        <v>1597687</v>
      </c>
      <c r="F91" s="127">
        <f t="shared" si="20"/>
        <v>-1.3531102085574065E-2</v>
      </c>
      <c r="G91" s="118">
        <f>SUM(G79:G90)</f>
        <v>3728320</v>
      </c>
      <c r="H91" s="127">
        <f t="shared" si="21"/>
        <v>2.6183884185491113E-2</v>
      </c>
      <c r="I91" s="118">
        <v>3083138</v>
      </c>
      <c r="J91" s="127">
        <f t="shared" si="22"/>
        <v>3.1863854955151316E-2</v>
      </c>
      <c r="K91" s="118">
        <v>645182</v>
      </c>
      <c r="L91" s="127">
        <f t="shared" si="23"/>
        <v>-1.1778234442660906E-4</v>
      </c>
      <c r="M91" s="118">
        <v>5427268</v>
      </c>
      <c r="N91" s="127">
        <f t="shared" si="24"/>
        <v>1.3052935421857814E-2</v>
      </c>
      <c r="O91" s="118">
        <v>7552320</v>
      </c>
      <c r="P91" s="127">
        <f t="shared" si="25"/>
        <v>4.4384458801663973E-2</v>
      </c>
      <c r="Q91" s="118">
        <v>12979588</v>
      </c>
      <c r="R91" s="127">
        <f t="shared" si="26"/>
        <v>3.1050786105855765E-2</v>
      </c>
    </row>
    <row r="92" spans="2:18" ht="15" hidden="1" customHeight="1" outlineLevel="1" x14ac:dyDescent="0.25">
      <c r="B92" s="58" t="s">
        <v>86</v>
      </c>
      <c r="C92" s="128">
        <v>11016</v>
      </c>
      <c r="D92" s="117">
        <f t="shared" si="20"/>
        <v>-3.2573289902280145E-3</v>
      </c>
      <c r="E92" s="116">
        <v>129619</v>
      </c>
      <c r="F92" s="158">
        <f t="shared" si="20"/>
        <v>7.837900797018249E-2</v>
      </c>
      <c r="G92" s="128">
        <v>288599</v>
      </c>
      <c r="H92" s="117">
        <f t="shared" si="21"/>
        <v>-0.12397098105876636</v>
      </c>
      <c r="I92" s="128">
        <v>238097</v>
      </c>
      <c r="J92" s="117">
        <f t="shared" si="22"/>
        <v>-0.10726123342732019</v>
      </c>
      <c r="K92" s="116">
        <v>50502</v>
      </c>
      <c r="L92" s="158">
        <f t="shared" si="23"/>
        <v>-0.19500765110941087</v>
      </c>
      <c r="M92" s="116">
        <v>429234</v>
      </c>
      <c r="N92" s="158">
        <f t="shared" si="24"/>
        <v>-6.8280188413032628E-2</v>
      </c>
      <c r="O92" s="128">
        <v>699601</v>
      </c>
      <c r="P92" s="117">
        <f t="shared" si="25"/>
        <v>6.3005310460619857E-2</v>
      </c>
      <c r="Q92" s="116">
        <v>1128835</v>
      </c>
      <c r="R92" s="158">
        <f t="shared" si="26"/>
        <v>8.9468862422630302E-3</v>
      </c>
    </row>
    <row r="93" spans="2:18" ht="15" hidden="1" customHeight="1" outlineLevel="1" x14ac:dyDescent="0.25">
      <c r="B93" s="58" t="s">
        <v>87</v>
      </c>
      <c r="C93" s="128">
        <v>9512</v>
      </c>
      <c r="D93" s="117">
        <f t="shared" si="20"/>
        <v>-9.4527885726292116E-4</v>
      </c>
      <c r="E93" s="116">
        <v>148519</v>
      </c>
      <c r="F93" s="158">
        <f t="shared" si="20"/>
        <v>0.13140092938218939</v>
      </c>
      <c r="G93" s="128">
        <v>294930</v>
      </c>
      <c r="H93" s="117">
        <f t="shared" si="21"/>
        <v>-1.2095491071578146E-2</v>
      </c>
      <c r="I93" s="128">
        <v>236270</v>
      </c>
      <c r="J93" s="117">
        <f t="shared" si="22"/>
        <v>-1.5767220012080529E-2</v>
      </c>
      <c r="K93" s="116">
        <v>58660</v>
      </c>
      <c r="L93" s="158">
        <f t="shared" si="23"/>
        <v>2.9750709571521039E-3</v>
      </c>
      <c r="M93" s="116">
        <v>452961</v>
      </c>
      <c r="N93" s="158">
        <f t="shared" si="24"/>
        <v>3.1022097183906583E-2</v>
      </c>
      <c r="O93" s="128">
        <v>676229</v>
      </c>
      <c r="P93" s="117">
        <f t="shared" si="25"/>
        <v>3.1873482660172314E-2</v>
      </c>
      <c r="Q93" s="116">
        <v>1129190</v>
      </c>
      <c r="R93" s="158">
        <f t="shared" si="26"/>
        <v>3.1531790772221457E-2</v>
      </c>
    </row>
    <row r="94" spans="2:18" ht="15" hidden="1" customHeight="1" outlineLevel="1" x14ac:dyDescent="0.25">
      <c r="B94" s="58" t="s">
        <v>88</v>
      </c>
      <c r="C94" s="128">
        <v>7507</v>
      </c>
      <c r="D94" s="117">
        <f t="shared" si="20"/>
        <v>-0.10492428758793371</v>
      </c>
      <c r="E94" s="116">
        <v>145397</v>
      </c>
      <c r="F94" s="158">
        <f t="shared" si="20"/>
        <v>-3.1758187605716359E-2</v>
      </c>
      <c r="G94" s="128">
        <v>288796</v>
      </c>
      <c r="H94" s="117">
        <f t="shared" si="21"/>
        <v>-0.12357252325387313</v>
      </c>
      <c r="I94" s="128">
        <v>236984</v>
      </c>
      <c r="J94" s="117">
        <f t="shared" si="22"/>
        <v>-0.1421331557151545</v>
      </c>
      <c r="K94" s="116">
        <v>51812</v>
      </c>
      <c r="L94" s="158">
        <f t="shared" si="23"/>
        <v>-2.731522330899061E-2</v>
      </c>
      <c r="M94" s="116">
        <v>441700</v>
      </c>
      <c r="N94" s="158">
        <f t="shared" si="24"/>
        <v>-9.5003155298032271E-2</v>
      </c>
      <c r="O94" s="128">
        <v>595708</v>
      </c>
      <c r="P94" s="117">
        <f t="shared" si="25"/>
        <v>-0.11629528425181312</v>
      </c>
      <c r="Q94" s="116">
        <v>1037408</v>
      </c>
      <c r="R94" s="158">
        <f t="shared" si="26"/>
        <v>-0.10735339291722135</v>
      </c>
    </row>
    <row r="95" spans="2:18" ht="15" hidden="1" customHeight="1" outlineLevel="1" x14ac:dyDescent="0.25">
      <c r="B95" s="58" t="s">
        <v>89</v>
      </c>
      <c r="C95" s="128">
        <v>6002</v>
      </c>
      <c r="D95" s="117">
        <f t="shared" si="20"/>
        <v>-0.15950147038229945</v>
      </c>
      <c r="E95" s="116">
        <v>135494</v>
      </c>
      <c r="F95" s="158">
        <f t="shared" si="20"/>
        <v>-1.8152305451488826E-2</v>
      </c>
      <c r="G95" s="128">
        <v>293862</v>
      </c>
      <c r="H95" s="117">
        <f t="shared" si="21"/>
        <v>-7.8920891045351493E-2</v>
      </c>
      <c r="I95" s="128">
        <v>245989</v>
      </c>
      <c r="J95" s="117">
        <f t="shared" si="22"/>
        <v>-5.4455788065622124E-2</v>
      </c>
      <c r="K95" s="116">
        <v>47873</v>
      </c>
      <c r="L95" s="158">
        <f t="shared" si="23"/>
        <v>-0.18700857603804022</v>
      </c>
      <c r="M95" s="116">
        <v>435358</v>
      </c>
      <c r="N95" s="158">
        <f t="shared" si="24"/>
        <v>-6.2094312347984904E-2</v>
      </c>
      <c r="O95" s="128">
        <v>512212</v>
      </c>
      <c r="P95" s="117">
        <f t="shared" si="25"/>
        <v>-0.11367592653476521</v>
      </c>
      <c r="Q95" s="116">
        <v>947570</v>
      </c>
      <c r="R95" s="158">
        <f t="shared" si="26"/>
        <v>-9.0699720848643195E-2</v>
      </c>
    </row>
    <row r="96" spans="2:18" ht="15" hidden="1" customHeight="1" outlineLevel="1" x14ac:dyDescent="0.25">
      <c r="B96" s="58" t="s">
        <v>90</v>
      </c>
      <c r="C96" s="128">
        <v>8722</v>
      </c>
      <c r="D96" s="117">
        <f t="shared" si="20"/>
        <v>-0.36191381959177704</v>
      </c>
      <c r="E96" s="116">
        <v>165347</v>
      </c>
      <c r="F96" s="158">
        <f t="shared" si="20"/>
        <v>-4.7803602690500324E-2</v>
      </c>
      <c r="G96" s="128">
        <v>345333</v>
      </c>
      <c r="H96" s="117">
        <f t="shared" si="21"/>
        <v>-2.0434734510136554E-2</v>
      </c>
      <c r="I96" s="128">
        <v>271046</v>
      </c>
      <c r="J96" s="117">
        <f t="shared" si="22"/>
        <v>-3.139048708144232E-2</v>
      </c>
      <c r="K96" s="116">
        <v>74287</v>
      </c>
      <c r="L96" s="158">
        <f t="shared" si="23"/>
        <v>2.1731057532287101E-2</v>
      </c>
      <c r="M96" s="116">
        <v>519402</v>
      </c>
      <c r="N96" s="158">
        <f t="shared" si="24"/>
        <v>-3.7884316870857693E-2</v>
      </c>
      <c r="O96" s="128">
        <v>698427</v>
      </c>
      <c r="P96" s="117">
        <f t="shared" si="25"/>
        <v>-0.14061754037120344</v>
      </c>
      <c r="Q96" s="116">
        <v>1217829</v>
      </c>
      <c r="R96" s="158">
        <f t="shared" si="26"/>
        <v>-9.9613178545604586E-2</v>
      </c>
    </row>
    <row r="97" spans="2:18" ht="15" hidden="1" customHeight="1" outlineLevel="1" x14ac:dyDescent="0.25">
      <c r="B97" s="58" t="s">
        <v>91</v>
      </c>
      <c r="C97" s="128">
        <v>7677</v>
      </c>
      <c r="D97" s="117">
        <f t="shared" si="20"/>
        <v>-0.22116262554529775</v>
      </c>
      <c r="E97" s="116">
        <v>136924</v>
      </c>
      <c r="F97" s="158">
        <f t="shared" si="20"/>
        <v>-0.14592780643591841</v>
      </c>
      <c r="G97" s="128">
        <v>338750</v>
      </c>
      <c r="H97" s="117">
        <f t="shared" si="21"/>
        <v>2.8322506223058763E-2</v>
      </c>
      <c r="I97" s="128">
        <v>280671</v>
      </c>
      <c r="J97" s="117">
        <f t="shared" si="22"/>
        <v>6.9748562150542481E-2</v>
      </c>
      <c r="K97" s="116">
        <v>58079</v>
      </c>
      <c r="L97" s="158">
        <f t="shared" si="23"/>
        <v>-0.13378275589494248</v>
      </c>
      <c r="M97" s="116">
        <v>483351</v>
      </c>
      <c r="N97" s="158">
        <f t="shared" si="24"/>
        <v>-3.25162731487042E-2</v>
      </c>
      <c r="O97" s="128">
        <v>623812</v>
      </c>
      <c r="P97" s="117">
        <f t="shared" si="25"/>
        <v>-0.11593525108486458</v>
      </c>
      <c r="Q97" s="116">
        <v>1107163</v>
      </c>
      <c r="R97" s="158">
        <f t="shared" si="26"/>
        <v>-8.1355676253345832E-2</v>
      </c>
    </row>
    <row r="98" spans="2:18" ht="15" hidden="1" customHeight="1" outlineLevel="1" x14ac:dyDescent="0.25">
      <c r="B98" s="58" t="s">
        <v>92</v>
      </c>
      <c r="C98" s="128">
        <v>6168</v>
      </c>
      <c r="D98" s="117">
        <f t="shared" si="20"/>
        <v>-0.1143021252153934</v>
      </c>
      <c r="E98" s="116">
        <v>113688</v>
      </c>
      <c r="F98" s="158">
        <f t="shared" si="20"/>
        <v>-0.1105060557694113</v>
      </c>
      <c r="G98" s="128">
        <v>286111</v>
      </c>
      <c r="H98" s="117">
        <f t="shared" si="21"/>
        <v>-6.3257942848162552E-2</v>
      </c>
      <c r="I98" s="128">
        <v>245145</v>
      </c>
      <c r="J98" s="117">
        <f t="shared" si="22"/>
        <v>-1.9525891203750034E-2</v>
      </c>
      <c r="K98" s="116">
        <v>40966</v>
      </c>
      <c r="L98" s="158">
        <f t="shared" si="23"/>
        <v>-0.26060824835303675</v>
      </c>
      <c r="M98" s="116">
        <v>405967</v>
      </c>
      <c r="N98" s="158">
        <f t="shared" si="24"/>
        <v>-7.7783684076618287E-2</v>
      </c>
      <c r="O98" s="128">
        <v>464906</v>
      </c>
      <c r="P98" s="117">
        <f t="shared" si="25"/>
        <v>-0.1109985027335153</v>
      </c>
      <c r="Q98" s="116">
        <v>870873</v>
      </c>
      <c r="R98" s="158">
        <f t="shared" si="26"/>
        <v>-9.5817833155619869E-2</v>
      </c>
    </row>
    <row r="99" spans="2:18" ht="15" hidden="1" customHeight="1" outlineLevel="1" x14ac:dyDescent="0.25">
      <c r="B99" s="58" t="s">
        <v>93</v>
      </c>
      <c r="C99" s="128">
        <v>6782</v>
      </c>
      <c r="D99" s="117">
        <f t="shared" si="20"/>
        <v>-0.13605095541401269</v>
      </c>
      <c r="E99" s="116">
        <v>104687</v>
      </c>
      <c r="F99" s="158">
        <f t="shared" si="20"/>
        <v>-7.4958027745869016E-2</v>
      </c>
      <c r="G99" s="128">
        <v>274578</v>
      </c>
      <c r="H99" s="117">
        <f t="shared" si="21"/>
        <v>-6.1893991677314908E-2</v>
      </c>
      <c r="I99" s="128">
        <v>232424</v>
      </c>
      <c r="J99" s="117">
        <f t="shared" si="22"/>
        <v>-1.4584675914934064E-2</v>
      </c>
      <c r="K99" s="116">
        <v>42154</v>
      </c>
      <c r="L99" s="158">
        <f t="shared" si="23"/>
        <v>-0.25824388527186348</v>
      </c>
      <c r="M99" s="116">
        <v>386047</v>
      </c>
      <c r="N99" s="158">
        <f t="shared" si="24"/>
        <v>-6.6874700880318327E-2</v>
      </c>
      <c r="O99" s="128">
        <v>457477</v>
      </c>
      <c r="P99" s="117">
        <f t="shared" si="25"/>
        <v>-4.6468002442832113E-2</v>
      </c>
      <c r="Q99" s="116">
        <v>843524</v>
      </c>
      <c r="R99" s="158">
        <f t="shared" si="26"/>
        <v>-5.591699916618631E-2</v>
      </c>
    </row>
    <row r="100" spans="2:18" ht="15" hidden="1" customHeight="1" outlineLevel="1" x14ac:dyDescent="0.25">
      <c r="B100" s="58" t="s">
        <v>94</v>
      </c>
      <c r="C100" s="128">
        <v>8880</v>
      </c>
      <c r="D100" s="117">
        <f t="shared" si="20"/>
        <v>-0.13374304945858939</v>
      </c>
      <c r="E100" s="116">
        <v>120933</v>
      </c>
      <c r="F100" s="158">
        <f t="shared" si="20"/>
        <v>-9.5740146705848073E-2</v>
      </c>
      <c r="G100" s="128">
        <v>272218</v>
      </c>
      <c r="H100" s="117">
        <f t="shared" si="21"/>
        <v>-9.1461908671592873E-2</v>
      </c>
      <c r="I100" s="128">
        <v>226097</v>
      </c>
      <c r="J100" s="117">
        <f t="shared" si="22"/>
        <v>-2.6601973514267518E-2</v>
      </c>
      <c r="K100" s="116">
        <v>46121</v>
      </c>
      <c r="L100" s="158">
        <f t="shared" si="23"/>
        <v>-0.31516348409705108</v>
      </c>
      <c r="M100" s="116">
        <v>402031</v>
      </c>
      <c r="N100" s="158">
        <f t="shared" si="24"/>
        <v>-9.3728725682468816E-2</v>
      </c>
      <c r="O100" s="128">
        <v>519301</v>
      </c>
      <c r="P100" s="117">
        <f t="shared" si="25"/>
        <v>-0.14768086922268908</v>
      </c>
      <c r="Q100" s="116">
        <v>921332</v>
      </c>
      <c r="R100" s="158">
        <f t="shared" si="26"/>
        <v>-0.1249494249161831</v>
      </c>
    </row>
    <row r="101" spans="2:18" ht="15" hidden="1" customHeight="1" outlineLevel="1" x14ac:dyDescent="0.25">
      <c r="B101" s="58" t="s">
        <v>95</v>
      </c>
      <c r="C101" s="128">
        <v>13679</v>
      </c>
      <c r="D101" s="117">
        <f t="shared" si="20"/>
        <v>9.3532656487329113E-2</v>
      </c>
      <c r="E101" s="116">
        <v>143472</v>
      </c>
      <c r="F101" s="158">
        <f t="shared" si="20"/>
        <v>-2.8112340978986849E-2</v>
      </c>
      <c r="G101" s="128">
        <v>333215</v>
      </c>
      <c r="H101" s="117">
        <f t="shared" si="21"/>
        <v>8.2703517653251568E-2</v>
      </c>
      <c r="I101" s="128">
        <v>272734</v>
      </c>
      <c r="J101" s="117">
        <f t="shared" si="22"/>
        <v>8.6931743457103972E-2</v>
      </c>
      <c r="K101" s="116">
        <v>60481</v>
      </c>
      <c r="L101" s="158">
        <f t="shared" si="23"/>
        <v>6.4038282225858056E-2</v>
      </c>
      <c r="M101" s="116">
        <v>490366</v>
      </c>
      <c r="N101" s="158">
        <f t="shared" si="24"/>
        <v>4.8030212035657716E-2</v>
      </c>
      <c r="O101" s="128">
        <v>671119</v>
      </c>
      <c r="P101" s="117">
        <f t="shared" si="25"/>
        <v>-4.8961979395468092E-2</v>
      </c>
      <c r="Q101" s="116">
        <v>1161485</v>
      </c>
      <c r="R101" s="158">
        <f t="shared" si="26"/>
        <v>-1.0291735509725508E-2</v>
      </c>
    </row>
    <row r="102" spans="2:18" ht="15" hidden="1" customHeight="1" outlineLevel="1" x14ac:dyDescent="0.25">
      <c r="B102" s="58" t="s">
        <v>96</v>
      </c>
      <c r="C102" s="128">
        <v>9244</v>
      </c>
      <c r="D102" s="117">
        <f t="shared" si="20"/>
        <v>-0.15192660550458714</v>
      </c>
      <c r="E102" s="116">
        <v>129454</v>
      </c>
      <c r="F102" s="158">
        <f t="shared" si="20"/>
        <v>-2.562134007737582E-2</v>
      </c>
      <c r="G102" s="128">
        <v>291338</v>
      </c>
      <c r="H102" s="117">
        <f t="shared" si="21"/>
        <v>0.10307252522575383</v>
      </c>
      <c r="I102" s="128">
        <v>232524</v>
      </c>
      <c r="J102" s="117">
        <f t="shared" si="22"/>
        <v>0.10477403170017863</v>
      </c>
      <c r="K102" s="116">
        <v>58814</v>
      </c>
      <c r="L102" s="158">
        <f t="shared" si="23"/>
        <v>9.6396547545812172E-2</v>
      </c>
      <c r="M102" s="116">
        <v>430036</v>
      </c>
      <c r="N102" s="158">
        <f t="shared" si="24"/>
        <v>5.4337992463340257E-2</v>
      </c>
      <c r="O102" s="128">
        <v>657385</v>
      </c>
      <c r="P102" s="117">
        <f t="shared" si="25"/>
        <v>-3.5068019422378027E-2</v>
      </c>
      <c r="Q102" s="116">
        <v>1087421</v>
      </c>
      <c r="R102" s="158">
        <f t="shared" si="26"/>
        <v>-1.5865597819949562E-3</v>
      </c>
    </row>
    <row r="103" spans="2:18" ht="15" hidden="1" customHeight="1" outlineLevel="1" x14ac:dyDescent="0.25">
      <c r="B103" s="58" t="s">
        <v>97</v>
      </c>
      <c r="C103" s="128">
        <v>9359</v>
      </c>
      <c r="D103" s="117">
        <f t="shared" si="20"/>
        <v>-0.13028528947123874</v>
      </c>
      <c r="E103" s="116">
        <v>146068</v>
      </c>
      <c r="F103" s="158">
        <f t="shared" si="20"/>
        <v>-1.0158097677665068E-2</v>
      </c>
      <c r="G103" s="128">
        <v>325459</v>
      </c>
      <c r="H103" s="117">
        <f t="shared" si="21"/>
        <v>9.2056344455480055E-2</v>
      </c>
      <c r="I103" s="128">
        <v>269950</v>
      </c>
      <c r="J103" s="117">
        <f t="shared" si="22"/>
        <v>0.10020663262187046</v>
      </c>
      <c r="K103" s="116">
        <v>55509</v>
      </c>
      <c r="L103" s="158">
        <f t="shared" si="23"/>
        <v>5.4081768291525112E-2</v>
      </c>
      <c r="M103" s="116">
        <v>480886</v>
      </c>
      <c r="N103" s="158">
        <f t="shared" si="24"/>
        <v>5.3761131757941172E-2</v>
      </c>
      <c r="O103" s="128">
        <v>655183</v>
      </c>
      <c r="P103" s="117">
        <f t="shared" si="25"/>
        <v>-6.4541460649612303E-2</v>
      </c>
      <c r="Q103" s="116">
        <v>1136069</v>
      </c>
      <c r="R103" s="158">
        <f t="shared" si="26"/>
        <v>-1.7869199534207847E-2</v>
      </c>
    </row>
    <row r="104" spans="2:18" collapsed="1" x14ac:dyDescent="0.25">
      <c r="B104" s="160">
        <v>2007</v>
      </c>
      <c r="C104" s="118">
        <v>104548</v>
      </c>
      <c r="D104" s="127">
        <f t="shared" si="20"/>
        <v>-0.12042536723258901</v>
      </c>
      <c r="E104" s="118">
        <v>1619602</v>
      </c>
      <c r="F104" s="127">
        <f t="shared" si="20"/>
        <v>-3.3861340542578389E-2</v>
      </c>
      <c r="G104" s="118">
        <f>SUM(G92:G103)</f>
        <v>3633189</v>
      </c>
      <c r="H104" s="127">
        <f t="shared" si="21"/>
        <v>-2.4946439253673347E-2</v>
      </c>
      <c r="I104" s="118">
        <v>2987931</v>
      </c>
      <c r="J104" s="127">
        <f t="shared" si="22"/>
        <v>-7.4265344134961664E-3</v>
      </c>
      <c r="K104" s="118">
        <v>645258</v>
      </c>
      <c r="L104" s="127">
        <f t="shared" si="23"/>
        <v>-9.8620392928186695E-2</v>
      </c>
      <c r="M104" s="118">
        <v>5357339</v>
      </c>
      <c r="N104" s="127">
        <f t="shared" si="24"/>
        <v>-2.9708563326029003E-2</v>
      </c>
      <c r="O104" s="118">
        <v>7231360</v>
      </c>
      <c r="P104" s="127">
        <f t="shared" si="25"/>
        <v>-7.0895221316618962E-2</v>
      </c>
      <c r="Q104" s="118">
        <v>12588699</v>
      </c>
      <c r="R104" s="127">
        <f t="shared" si="26"/>
        <v>-5.3802771825121942E-2</v>
      </c>
    </row>
    <row r="105" spans="2:18" ht="15" hidden="1" customHeight="1" outlineLevel="1" x14ac:dyDescent="0.25">
      <c r="B105" s="58" t="s">
        <v>86</v>
      </c>
      <c r="C105" s="128">
        <v>11052</v>
      </c>
      <c r="D105" s="128"/>
      <c r="E105" s="116">
        <v>120198</v>
      </c>
      <c r="F105" s="116"/>
      <c r="G105" s="128">
        <v>329440</v>
      </c>
      <c r="H105" s="128"/>
      <c r="I105" s="128">
        <v>266704</v>
      </c>
      <c r="J105" s="128"/>
      <c r="K105" s="116">
        <v>62736</v>
      </c>
      <c r="L105" s="116"/>
      <c r="M105" s="116">
        <v>460690</v>
      </c>
      <c r="N105" s="116"/>
      <c r="O105" s="128">
        <v>658135</v>
      </c>
      <c r="P105" s="128"/>
      <c r="Q105" s="116">
        <v>1118825</v>
      </c>
      <c r="R105" s="116"/>
    </row>
    <row r="106" spans="2:18" ht="15" hidden="1" customHeight="1" outlineLevel="1" x14ac:dyDescent="0.25">
      <c r="B106" s="58" t="s">
        <v>87</v>
      </c>
      <c r="C106" s="128">
        <v>9521</v>
      </c>
      <c r="D106" s="128"/>
      <c r="E106" s="116">
        <v>131270</v>
      </c>
      <c r="F106" s="116"/>
      <c r="G106" s="128">
        <v>298541</v>
      </c>
      <c r="H106" s="128"/>
      <c r="I106" s="128">
        <v>240055</v>
      </c>
      <c r="J106" s="128"/>
      <c r="K106" s="116">
        <v>58486</v>
      </c>
      <c r="L106" s="116"/>
      <c r="M106" s="116">
        <v>439332</v>
      </c>
      <c r="N106" s="116"/>
      <c r="O106" s="128">
        <v>655341</v>
      </c>
      <c r="P106" s="128"/>
      <c r="Q106" s="116">
        <v>1094673</v>
      </c>
      <c r="R106" s="116"/>
    </row>
    <row r="107" spans="2:18" ht="15" hidden="1" customHeight="1" outlineLevel="1" x14ac:dyDescent="0.25">
      <c r="B107" s="58" t="s">
        <v>88</v>
      </c>
      <c r="C107" s="128">
        <v>8387</v>
      </c>
      <c r="D107" s="128"/>
      <c r="E107" s="116">
        <v>150166</v>
      </c>
      <c r="F107" s="116"/>
      <c r="G107" s="128">
        <v>329515</v>
      </c>
      <c r="H107" s="128"/>
      <c r="I107" s="128">
        <v>276248</v>
      </c>
      <c r="J107" s="128"/>
      <c r="K107" s="116">
        <v>53267</v>
      </c>
      <c r="L107" s="116"/>
      <c r="M107" s="116">
        <v>488068</v>
      </c>
      <c r="N107" s="116"/>
      <c r="O107" s="128">
        <v>674103</v>
      </c>
      <c r="P107" s="128"/>
      <c r="Q107" s="116">
        <v>1162171</v>
      </c>
      <c r="R107" s="116"/>
    </row>
    <row r="108" spans="2:18" ht="15" hidden="1" customHeight="1" outlineLevel="1" x14ac:dyDescent="0.25">
      <c r="B108" s="58" t="s">
        <v>89</v>
      </c>
      <c r="C108" s="128">
        <v>7141</v>
      </c>
      <c r="D108" s="128"/>
      <c r="E108" s="116">
        <v>137999</v>
      </c>
      <c r="F108" s="116"/>
      <c r="G108" s="128">
        <v>319041</v>
      </c>
      <c r="H108" s="128"/>
      <c r="I108" s="128">
        <v>260156</v>
      </c>
      <c r="J108" s="128"/>
      <c r="K108" s="116">
        <v>58885</v>
      </c>
      <c r="L108" s="116"/>
      <c r="M108" s="116">
        <v>464181</v>
      </c>
      <c r="N108" s="116"/>
      <c r="O108" s="128">
        <v>577906</v>
      </c>
      <c r="P108" s="128"/>
      <c r="Q108" s="116">
        <v>1042087</v>
      </c>
      <c r="R108" s="116"/>
    </row>
    <row r="109" spans="2:18" ht="15" hidden="1" customHeight="1" outlineLevel="1" x14ac:dyDescent="0.25">
      <c r="B109" s="58" t="s">
        <v>90</v>
      </c>
      <c r="C109" s="128">
        <v>13669</v>
      </c>
      <c r="D109" s="128"/>
      <c r="E109" s="116">
        <v>173648</v>
      </c>
      <c r="F109" s="116"/>
      <c r="G109" s="128">
        <v>352537</v>
      </c>
      <c r="H109" s="128"/>
      <c r="I109" s="128">
        <v>279830</v>
      </c>
      <c r="J109" s="128"/>
      <c r="K109" s="116">
        <v>72707</v>
      </c>
      <c r="L109" s="116"/>
      <c r="M109" s="116">
        <v>539854</v>
      </c>
      <c r="N109" s="116"/>
      <c r="O109" s="128">
        <v>812708</v>
      </c>
      <c r="P109" s="128"/>
      <c r="Q109" s="116">
        <v>1352562</v>
      </c>
      <c r="R109" s="116"/>
    </row>
    <row r="110" spans="2:18" ht="15" hidden="1" customHeight="1" outlineLevel="1" x14ac:dyDescent="0.25">
      <c r="B110" s="58" t="s">
        <v>91</v>
      </c>
      <c r="C110" s="128">
        <v>9857</v>
      </c>
      <c r="D110" s="128"/>
      <c r="E110" s="116">
        <v>160319</v>
      </c>
      <c r="F110" s="116"/>
      <c r="G110" s="128">
        <v>329420</v>
      </c>
      <c r="H110" s="128"/>
      <c r="I110" s="128">
        <v>262371</v>
      </c>
      <c r="J110" s="128"/>
      <c r="K110" s="116">
        <v>67049</v>
      </c>
      <c r="L110" s="116"/>
      <c r="M110" s="116">
        <v>499596</v>
      </c>
      <c r="N110" s="116"/>
      <c r="O110" s="128">
        <v>705618</v>
      </c>
      <c r="P110" s="128"/>
      <c r="Q110" s="116">
        <v>1205214</v>
      </c>
      <c r="R110" s="116"/>
    </row>
    <row r="111" spans="2:18" ht="15" hidden="1" customHeight="1" outlineLevel="1" x14ac:dyDescent="0.25">
      <c r="B111" s="58" t="s">
        <v>92</v>
      </c>
      <c r="C111" s="128">
        <v>6964</v>
      </c>
      <c r="D111" s="128"/>
      <c r="E111" s="116">
        <v>127812</v>
      </c>
      <c r="F111" s="116"/>
      <c r="G111" s="128">
        <v>305432</v>
      </c>
      <c r="H111" s="128"/>
      <c r="I111" s="128">
        <v>250027</v>
      </c>
      <c r="J111" s="128"/>
      <c r="K111" s="116">
        <v>55405</v>
      </c>
      <c r="L111" s="116"/>
      <c r="M111" s="116">
        <v>440208</v>
      </c>
      <c r="N111" s="116"/>
      <c r="O111" s="128">
        <v>522953</v>
      </c>
      <c r="P111" s="128"/>
      <c r="Q111" s="116">
        <v>963161</v>
      </c>
      <c r="R111" s="116"/>
    </row>
    <row r="112" spans="2:18" ht="15" hidden="1" customHeight="1" outlineLevel="1" x14ac:dyDescent="0.25">
      <c r="B112" s="58" t="s">
        <v>93</v>
      </c>
      <c r="C112" s="128">
        <v>7850</v>
      </c>
      <c r="D112" s="128"/>
      <c r="E112" s="116">
        <v>113170</v>
      </c>
      <c r="F112" s="116"/>
      <c r="G112" s="128">
        <v>292694</v>
      </c>
      <c r="H112" s="128"/>
      <c r="I112" s="128">
        <v>235864</v>
      </c>
      <c r="J112" s="128"/>
      <c r="K112" s="116">
        <v>56830</v>
      </c>
      <c r="L112" s="116"/>
      <c r="M112" s="116">
        <v>413714</v>
      </c>
      <c r="N112" s="116"/>
      <c r="O112" s="128">
        <v>479771</v>
      </c>
      <c r="P112" s="128"/>
      <c r="Q112" s="116">
        <v>893485</v>
      </c>
      <c r="R112" s="116"/>
    </row>
    <row r="113" spans="2:18" ht="15" hidden="1" customHeight="1" outlineLevel="1" x14ac:dyDescent="0.25">
      <c r="B113" s="58" t="s">
        <v>94</v>
      </c>
      <c r="C113" s="128">
        <v>10251</v>
      </c>
      <c r="D113" s="128"/>
      <c r="E113" s="116">
        <v>133737</v>
      </c>
      <c r="F113" s="116"/>
      <c r="G113" s="128">
        <v>299622</v>
      </c>
      <c r="H113" s="128"/>
      <c r="I113" s="128">
        <v>232276</v>
      </c>
      <c r="J113" s="128"/>
      <c r="K113" s="116">
        <v>67346</v>
      </c>
      <c r="L113" s="116"/>
      <c r="M113" s="116">
        <v>443610</v>
      </c>
      <c r="N113" s="116"/>
      <c r="O113" s="128">
        <v>609280</v>
      </c>
      <c r="P113" s="128"/>
      <c r="Q113" s="116">
        <v>1052890</v>
      </c>
      <c r="R113" s="116"/>
    </row>
    <row r="114" spans="2:18" ht="15" hidden="1" customHeight="1" outlineLevel="1" x14ac:dyDescent="0.25">
      <c r="B114" s="58" t="s">
        <v>95</v>
      </c>
      <c r="C114" s="128">
        <v>12509</v>
      </c>
      <c r="D114" s="128"/>
      <c r="E114" s="116">
        <v>147622</v>
      </c>
      <c r="F114" s="116"/>
      <c r="G114" s="128">
        <v>307762</v>
      </c>
      <c r="H114" s="128"/>
      <c r="I114" s="128">
        <v>250921</v>
      </c>
      <c r="J114" s="128"/>
      <c r="K114" s="116">
        <v>56841</v>
      </c>
      <c r="L114" s="116"/>
      <c r="M114" s="116">
        <v>467893</v>
      </c>
      <c r="N114" s="116"/>
      <c r="O114" s="128">
        <v>705670</v>
      </c>
      <c r="P114" s="128"/>
      <c r="Q114" s="116">
        <v>1173563</v>
      </c>
      <c r="R114" s="116"/>
    </row>
    <row r="115" spans="2:18" ht="15" hidden="1" customHeight="1" outlineLevel="1" x14ac:dyDescent="0.25">
      <c r="B115" s="58" t="s">
        <v>96</v>
      </c>
      <c r="C115" s="128">
        <v>10900</v>
      </c>
      <c r="D115" s="128"/>
      <c r="E115" s="116">
        <v>132858</v>
      </c>
      <c r="F115" s="116"/>
      <c r="G115" s="128">
        <v>264115</v>
      </c>
      <c r="H115" s="128"/>
      <c r="I115" s="128">
        <v>210472</v>
      </c>
      <c r="J115" s="128"/>
      <c r="K115" s="116">
        <v>53643</v>
      </c>
      <c r="L115" s="116"/>
      <c r="M115" s="116">
        <v>407873</v>
      </c>
      <c r="N115" s="116"/>
      <c r="O115" s="128">
        <v>681276</v>
      </c>
      <c r="P115" s="128"/>
      <c r="Q115" s="116">
        <v>1089149</v>
      </c>
      <c r="R115" s="116"/>
    </row>
    <row r="116" spans="2:18" ht="15" hidden="1" customHeight="1" outlineLevel="1" x14ac:dyDescent="0.25">
      <c r="B116" s="58" t="s">
        <v>97</v>
      </c>
      <c r="C116" s="128">
        <v>10761</v>
      </c>
      <c r="D116" s="128"/>
      <c r="E116" s="116">
        <v>147567</v>
      </c>
      <c r="F116" s="116"/>
      <c r="G116" s="128">
        <v>298024</v>
      </c>
      <c r="H116" s="128"/>
      <c r="I116" s="128">
        <v>245363</v>
      </c>
      <c r="J116" s="128"/>
      <c r="K116" s="116">
        <v>52661</v>
      </c>
      <c r="L116" s="116"/>
      <c r="M116" s="116">
        <v>456352</v>
      </c>
      <c r="N116" s="116"/>
      <c r="O116" s="128">
        <v>700387</v>
      </c>
      <c r="P116" s="128"/>
      <c r="Q116" s="116">
        <v>1156739</v>
      </c>
      <c r="R116" s="116"/>
    </row>
    <row r="117" spans="2:18" collapsed="1" x14ac:dyDescent="0.25">
      <c r="B117" s="160">
        <v>2006</v>
      </c>
      <c r="C117" s="118">
        <v>118862</v>
      </c>
      <c r="D117" s="118"/>
      <c r="E117" s="118">
        <v>1676366</v>
      </c>
      <c r="F117" s="118"/>
      <c r="G117" s="118">
        <f>SUM(G105:G116)</f>
        <v>3726143</v>
      </c>
      <c r="H117" s="118"/>
      <c r="I117" s="118">
        <v>3010287</v>
      </c>
      <c r="J117" s="118"/>
      <c r="K117" s="118">
        <v>715856</v>
      </c>
      <c r="L117" s="118"/>
      <c r="M117" s="118">
        <v>5521371</v>
      </c>
      <c r="N117" s="118"/>
      <c r="O117" s="118">
        <v>7783148</v>
      </c>
      <c r="P117" s="118"/>
      <c r="Q117" s="118">
        <v>13304519</v>
      </c>
      <c r="R117" s="118"/>
    </row>
    <row r="118" spans="2:18" ht="15" customHeight="1" x14ac:dyDescent="0.25">
      <c r="B118" s="378" t="s">
        <v>79</v>
      </c>
      <c r="C118" s="378"/>
      <c r="D118" s="378"/>
      <c r="E118" s="378"/>
      <c r="F118" s="378"/>
      <c r="G118" s="378"/>
      <c r="H118" s="378"/>
      <c r="I118" s="378"/>
      <c r="J118" s="378"/>
      <c r="K118" s="378"/>
      <c r="L118" s="378"/>
      <c r="M118" s="378"/>
      <c r="N118" s="378"/>
      <c r="O118" s="378"/>
      <c r="P118" s="378"/>
      <c r="Q118" s="378"/>
      <c r="R118" s="378"/>
    </row>
    <row r="120" spans="2:18" x14ac:dyDescent="0.25"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</row>
    <row r="121" spans="2:18" x14ac:dyDescent="0.25"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</row>
  </sheetData>
  <mergeCells count="2">
    <mergeCell ref="B5:R5"/>
    <mergeCell ref="B118:R11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J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  <col min="12" max="12" width="12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74" t="s">
        <v>270</v>
      </c>
      <c r="C5" s="374"/>
      <c r="D5" s="374"/>
      <c r="E5" s="374"/>
      <c r="F5" s="374"/>
      <c r="G5" s="374"/>
      <c r="H5" s="374"/>
      <c r="I5" s="374"/>
      <c r="J5" s="374"/>
    </row>
    <row r="6" spans="2:10" x14ac:dyDescent="0.25">
      <c r="B6" s="157"/>
      <c r="C6" s="131" t="s">
        <v>170</v>
      </c>
      <c r="D6" s="131" t="s">
        <v>178</v>
      </c>
      <c r="E6" s="131" t="s">
        <v>179</v>
      </c>
      <c r="F6" s="131" t="s">
        <v>180</v>
      </c>
      <c r="G6" s="131" t="s">
        <v>181</v>
      </c>
      <c r="H6" s="164" t="s">
        <v>81</v>
      </c>
      <c r="I6" s="162" t="s">
        <v>271</v>
      </c>
      <c r="J6" s="164" t="s">
        <v>83</v>
      </c>
    </row>
    <row r="7" spans="2:10" x14ac:dyDescent="0.25">
      <c r="B7" s="58" t="s">
        <v>92</v>
      </c>
      <c r="C7" s="60">
        <f>IFERROR('tablas pernocta cat ev anual'!C7/'tablas pernocta cat ev anual'!C20-1,"-")</f>
        <v>-3.4049040782619722E-2</v>
      </c>
      <c r="D7" s="60">
        <f>IFERROR('tablas pernocta cat ev anual'!E7/'tablas pernocta cat ev anual'!E20-1,"-")</f>
        <v>4.9474483475202558E-3</v>
      </c>
      <c r="E7" s="60">
        <f>IFERROR('tablas pernocta cat ev anual'!G7/'tablas pernocta cat ev anual'!G20-1,"-")</f>
        <v>0.11988582302568984</v>
      </c>
      <c r="F7" s="60">
        <f>IFERROR('tablas pernocta cat ev anual'!I7/'tablas pernocta cat ev anual'!I20-1,"-")</f>
        <v>0.20255832321948031</v>
      </c>
      <c r="G7" s="60">
        <f>IFERROR('tablas pernocta cat ev anual'!K7/'tablas pernocta cat ev anual'!K20-1,"-")</f>
        <v>-0.31404072883172562</v>
      </c>
      <c r="H7" s="62">
        <f>IFERROR('tablas pernocta cat ev anual'!M7/'tablas pernocta cat ev anual'!M20-1,"-")</f>
        <v>8.4607900809991365E-2</v>
      </c>
      <c r="I7" s="60">
        <f>IFERROR('tablas pernocta cat ev anual'!O7/'tablas pernocta cat ev anual'!O20-1,"-")</f>
        <v>6.5962528579793789E-2</v>
      </c>
      <c r="J7" s="62">
        <f>IFERROR('tablas pernocta cat ev anual'!Q7/'tablas pernocta cat ev anual'!Q20-1,"-")</f>
        <v>7.5617394238395752E-2</v>
      </c>
    </row>
    <row r="8" spans="2:10" x14ac:dyDescent="0.25">
      <c r="B8" s="58" t="s">
        <v>93</v>
      </c>
      <c r="C8" s="60">
        <f>IFERROR('tablas pernocta cat ev anual'!C8/'tablas pernocta cat ev anual'!C21-1,"-")</f>
        <v>4.0096910963052679E-2</v>
      </c>
      <c r="D8" s="60">
        <f>IFERROR('tablas pernocta cat ev anual'!E8/'tablas pernocta cat ev anual'!E21-1,"-")</f>
        <v>0.10091349156777008</v>
      </c>
      <c r="E8" s="60">
        <f>IFERROR('tablas pernocta cat ev anual'!G8/'tablas pernocta cat ev anual'!G21-1,"-")</f>
        <v>6.1670321037261777E-2</v>
      </c>
      <c r="F8" s="60">
        <f>IFERROR('tablas pernocta cat ev anual'!I8/'tablas pernocta cat ev anual'!I21-1,"-")</f>
        <v>0.1187017514733959</v>
      </c>
      <c r="G8" s="60">
        <f>IFERROR('tablas pernocta cat ev anual'!K8/'tablas pernocta cat ev anual'!K21-1,"-")</f>
        <v>-0.27014686189713077</v>
      </c>
      <c r="H8" s="62">
        <f>IFERROR('tablas pernocta cat ev anual'!M8/'tablas pernocta cat ev anual'!M21-1,"-")</f>
        <v>7.0791776048762634E-2</v>
      </c>
      <c r="I8" s="60">
        <f>IFERROR('tablas pernocta cat ev anual'!O8/'tablas pernocta cat ev anual'!O21-1,"-")</f>
        <v>-4.1983284146275279E-3</v>
      </c>
      <c r="J8" s="62">
        <f>IFERROR('tablas pernocta cat ev anual'!Q8/'tablas pernocta cat ev anual'!Q21-1,"-")</f>
        <v>3.4873726661909465E-2</v>
      </c>
    </row>
    <row r="9" spans="2:10" x14ac:dyDescent="0.25">
      <c r="B9" s="58" t="s">
        <v>94</v>
      </c>
      <c r="C9" s="60">
        <f>IFERROR('tablas pernocta cat ev anual'!C9/'tablas pernocta cat ev anual'!C22-1,"-")</f>
        <v>0.36465129766565174</v>
      </c>
      <c r="D9" s="60">
        <f>IFERROR('tablas pernocta cat ev anual'!E9/'tablas pernocta cat ev anual'!E22-1,"-")</f>
        <v>2.5160384100411548E-2</v>
      </c>
      <c r="E9" s="60">
        <f>IFERROR('tablas pernocta cat ev anual'!G9/'tablas pernocta cat ev anual'!G22-1,"-")</f>
        <v>0.12207961991613914</v>
      </c>
      <c r="F9" s="60">
        <f>IFERROR('tablas pernocta cat ev anual'!I9/'tablas pernocta cat ev anual'!I22-1,"-")</f>
        <v>0.21967069518589977</v>
      </c>
      <c r="G9" s="60">
        <f>IFERROR('tablas pernocta cat ev anual'!K9/'tablas pernocta cat ev anual'!K22-1,"-")</f>
        <v>-0.28897161470451371</v>
      </c>
      <c r="H9" s="62">
        <f>IFERROR('tablas pernocta cat ev anual'!M9/'tablas pernocta cat ev anual'!M22-1,"-")</f>
        <v>9.9183495345403383E-2</v>
      </c>
      <c r="I9" s="60">
        <f>IFERROR('tablas pernocta cat ev anual'!O9/'tablas pernocta cat ev anual'!O22-1,"-")</f>
        <v>0.10671079817311879</v>
      </c>
      <c r="J9" s="62">
        <f>IFERROR('tablas pernocta cat ev anual'!Q9/'tablas pernocta cat ev anual'!Q22-1,"-")</f>
        <v>0.10294355628132568</v>
      </c>
    </row>
    <row r="10" spans="2:10" x14ac:dyDescent="0.25">
      <c r="B10" s="58" t="s">
        <v>95</v>
      </c>
      <c r="C10" s="60">
        <f>IFERROR('tablas pernocta cat ev anual'!C10/'tablas pernocta cat ev anual'!C23-1,"-")</f>
        <v>2.6966292134831482E-2</v>
      </c>
      <c r="D10" s="60">
        <f>IFERROR('tablas pernocta cat ev anual'!E10/'tablas pernocta cat ev anual'!E23-1,"-")</f>
        <v>-7.7433779122871638E-2</v>
      </c>
      <c r="E10" s="60">
        <f>IFERROR('tablas pernocta cat ev anual'!G10/'tablas pernocta cat ev anual'!G23-1,"-")</f>
        <v>6.4246826052064776E-2</v>
      </c>
      <c r="F10" s="60">
        <f>IFERROR('tablas pernocta cat ev anual'!I10/'tablas pernocta cat ev anual'!I23-1,"-")</f>
        <v>0.12022398592817973</v>
      </c>
      <c r="G10" s="60">
        <f>IFERROR('tablas pernocta cat ev anual'!K10/'tablas pernocta cat ev anual'!K23-1,"-")</f>
        <v>-0.18073317606158434</v>
      </c>
      <c r="H10" s="62">
        <f>IFERROR('tablas pernocta cat ev anual'!M10/'tablas pernocta cat ev anual'!M23-1,"-")</f>
        <v>2.2195071073099593E-2</v>
      </c>
      <c r="I10" s="60">
        <f>IFERROR('tablas pernocta cat ev anual'!O10/'tablas pernocta cat ev anual'!O23-1,"-")</f>
        <v>-1.7831569101652178E-2</v>
      </c>
      <c r="J10" s="62">
        <f>IFERROR('tablas pernocta cat ev anual'!Q10/'tablas pernocta cat ev anual'!Q23-1,"-")</f>
        <v>1.3040348147852487E-3</v>
      </c>
    </row>
    <row r="11" spans="2:10" x14ac:dyDescent="0.25">
      <c r="B11" s="58" t="s">
        <v>96</v>
      </c>
      <c r="C11" s="60">
        <f>IFERROR('tablas pernocta cat ev anual'!C11/'tablas pernocta cat ev anual'!C24-1,"-")</f>
        <v>4.5166649361437106E-2</v>
      </c>
      <c r="D11" s="60">
        <f>IFERROR('tablas pernocta cat ev anual'!E11/'tablas pernocta cat ev anual'!E24-1,"-")</f>
        <v>-4.3142756927393888E-2</v>
      </c>
      <c r="E11" s="60">
        <f>IFERROR('tablas pernocta cat ev anual'!G11/'tablas pernocta cat ev anual'!G24-1,"-")</f>
        <v>8.4473819192833366E-2</v>
      </c>
      <c r="F11" s="60">
        <f>IFERROR('tablas pernocta cat ev anual'!I11/'tablas pernocta cat ev anual'!I24-1,"-")</f>
        <v>0.16270648184904046</v>
      </c>
      <c r="G11" s="60">
        <f>IFERROR('tablas pernocta cat ev anual'!K11/'tablas pernocta cat ev anual'!K24-1,"-")</f>
        <v>-0.24172000878244859</v>
      </c>
      <c r="H11" s="62">
        <f>IFERROR('tablas pernocta cat ev anual'!M11/'tablas pernocta cat ev anual'!M24-1,"-")</f>
        <v>4.560706765011302E-2</v>
      </c>
      <c r="I11" s="60">
        <f>IFERROR('tablas pernocta cat ev anual'!O11/'tablas pernocta cat ev anual'!O24-1,"-")</f>
        <v>1.3946633874021508E-2</v>
      </c>
      <c r="J11" s="62">
        <f>IFERROR('tablas pernocta cat ev anual'!Q11/'tablas pernocta cat ev anual'!Q24-1,"-")</f>
        <v>2.8746773719076746E-2</v>
      </c>
    </row>
    <row r="12" spans="2:10" x14ac:dyDescent="0.25">
      <c r="B12" s="58" t="s">
        <v>97</v>
      </c>
      <c r="C12" s="60">
        <f>IFERROR('tablas pernocta cat ev anual'!C12/'tablas pernocta cat ev anual'!C25-1,"-")</f>
        <v>-1.029098651525906E-2</v>
      </c>
      <c r="D12" s="60">
        <f>IFERROR('tablas pernocta cat ev anual'!E12/'tablas pernocta cat ev anual'!E25-1,"-")</f>
        <v>-3.1179344800808195E-2</v>
      </c>
      <c r="E12" s="60">
        <f>IFERROR('tablas pernocta cat ev anual'!G12/'tablas pernocta cat ev anual'!G25-1,"-")</f>
        <v>2.7526094100766008E-2</v>
      </c>
      <c r="F12" s="60">
        <f>IFERROR('tablas pernocta cat ev anual'!I12/'tablas pernocta cat ev anual'!I25-1,"-")</f>
        <v>9.8827794987327522E-2</v>
      </c>
      <c r="G12" s="60">
        <f>IFERROR('tablas pernocta cat ev anual'!K12/'tablas pernocta cat ev anual'!K25-1,"-")</f>
        <v>-0.30133783608260811</v>
      </c>
      <c r="H12" s="62">
        <f>IFERROR('tablas pernocta cat ev anual'!M12/'tablas pernocta cat ev anual'!M25-1,"-")</f>
        <v>9.6764499250681091E-3</v>
      </c>
      <c r="I12" s="60">
        <f>IFERROR('tablas pernocta cat ev anual'!O12/'tablas pernocta cat ev anual'!O25-1,"-")</f>
        <v>2.1010980241476629E-2</v>
      </c>
      <c r="J12" s="62">
        <f>IFERROR('tablas pernocta cat ev anual'!Q12/'tablas pernocta cat ev anual'!Q25-1,"-")</f>
        <v>1.5554808280952237E-2</v>
      </c>
    </row>
    <row r="13" spans="2:10" ht="30" customHeight="1" x14ac:dyDescent="0.25">
      <c r="B13" s="64" t="str">
        <f>actualizaciones!$A$2</f>
        <v xml:space="preserve">I semestre 2014 </v>
      </c>
      <c r="C13" s="261">
        <v>5.8584590387917412E-2</v>
      </c>
      <c r="D13" s="261">
        <v>-9.871907614624198E-3</v>
      </c>
      <c r="E13" s="261">
        <v>0.15201595516663535</v>
      </c>
      <c r="F13" s="261">
        <v>0.15201595516663535</v>
      </c>
      <c r="G13" s="261">
        <v>-0.26362560111866085</v>
      </c>
      <c r="H13" s="261">
        <v>5.3467871035037362E-2</v>
      </c>
      <c r="I13" s="261">
        <v>2.8607863197124273E-2</v>
      </c>
      <c r="J13" s="261">
        <v>4.0855140030999992E-2</v>
      </c>
    </row>
    <row r="14" spans="2:10" outlineLevel="1" x14ac:dyDescent="0.25">
      <c r="B14" s="58" t="s">
        <v>86</v>
      </c>
      <c r="C14" s="60">
        <f>IFERROR('tablas pernocta cat ev anual'!C14/'tablas pernocta cat ev anual'!C27-1,"-")</f>
        <v>0.12254047322540473</v>
      </c>
      <c r="D14" s="60">
        <f>IFERROR('tablas pernocta cat ev anual'!E14/'tablas pernocta cat ev anual'!E27-1,"-")</f>
        <v>0.10572947960290913</v>
      </c>
      <c r="E14" s="60">
        <f>IFERROR('tablas pernocta cat ev anual'!G14/'tablas pernocta cat ev anual'!G27-1,"-")</f>
        <v>5.2254892424703492E-2</v>
      </c>
      <c r="F14" s="60">
        <f>IFERROR('tablas pernocta cat ev anual'!I14/'tablas pernocta cat ev anual'!I27-1,"-")</f>
        <v>0.11920317945398295</v>
      </c>
      <c r="G14" s="60">
        <f>IFERROR('tablas pernocta cat ev anual'!K14/'tablas pernocta cat ev anual'!K27-1,"-")</f>
        <v>-0.28337201184883309</v>
      </c>
      <c r="H14" s="62">
        <f>IFERROR('tablas pernocta cat ev anual'!M14/'tablas pernocta cat ev anual'!M27-1,"-")</f>
        <v>6.7149194063635287E-2</v>
      </c>
      <c r="I14" s="60">
        <f>IFERROR('tablas pernocta cat ev anual'!O14/'tablas pernocta cat ev anual'!O27-1,"-")</f>
        <v>6.2637036226418141E-2</v>
      </c>
      <c r="J14" s="62">
        <f>IFERROR('tablas pernocta cat ev anual'!Q14/'tablas pernocta cat ev anual'!Q27-1,"-")</f>
        <v>6.4718613351523402E-2</v>
      </c>
    </row>
    <row r="15" spans="2:10" outlineLevel="1" x14ac:dyDescent="0.25">
      <c r="B15" s="58" t="s">
        <v>87</v>
      </c>
      <c r="C15" s="60">
        <f>IFERROR('tablas pernocta cat ev anual'!C15/'tablas pernocta cat ev anual'!C28-1,"-")</f>
        <v>0.11076493339063176</v>
      </c>
      <c r="D15" s="60">
        <f>IFERROR('tablas pernocta cat ev anual'!E15/'tablas pernocta cat ev anual'!E28-1,"-")</f>
        <v>-8.8420098612792652E-2</v>
      </c>
      <c r="E15" s="60">
        <f>IFERROR('tablas pernocta cat ev anual'!G15/'tablas pernocta cat ev anual'!G28-1,"-")</f>
        <v>5.3212148027973472E-2</v>
      </c>
      <c r="F15" s="60">
        <f>IFERROR('tablas pernocta cat ev anual'!I15/'tablas pernocta cat ev anual'!I28-1,"-")</f>
        <v>0.12113214177567255</v>
      </c>
      <c r="G15" s="60">
        <f>IFERROR('tablas pernocta cat ev anual'!K15/'tablas pernocta cat ev anual'!K28-1,"-")</f>
        <v>-0.26025293742128053</v>
      </c>
      <c r="H15" s="62">
        <f>IFERROR('tablas pernocta cat ev anual'!M15/'tablas pernocta cat ev anual'!M28-1,"-")</f>
        <v>1.0932200053459296E-2</v>
      </c>
      <c r="I15" s="60">
        <f>IFERROR('tablas pernocta cat ev anual'!O15/'tablas pernocta cat ev anual'!O28-1,"-")</f>
        <v>7.6986306301261465E-2</v>
      </c>
      <c r="J15" s="62">
        <f>IFERROR('tablas pernocta cat ev anual'!Q15/'tablas pernocta cat ev anual'!Q28-1,"-")</f>
        <v>4.4544087146430655E-2</v>
      </c>
    </row>
    <row r="16" spans="2:10" outlineLevel="1" x14ac:dyDescent="0.25">
      <c r="B16" s="58" t="s">
        <v>88</v>
      </c>
      <c r="C16" s="60">
        <f>IFERROR('tablas pernocta cat ev anual'!C16/'tablas pernocta cat ev anual'!C29-1,"-")</f>
        <v>6.8748077514610983E-2</v>
      </c>
      <c r="D16" s="60">
        <f>IFERROR('tablas pernocta cat ev anual'!E16/'tablas pernocta cat ev anual'!E29-1,"-")</f>
        <v>1.4023732470334505E-2</v>
      </c>
      <c r="E16" s="60">
        <f>IFERROR('tablas pernocta cat ev anual'!G16/'tablas pernocta cat ev anual'!G29-1,"-")</f>
        <v>6.1676551654472611E-3</v>
      </c>
      <c r="F16" s="60">
        <f>IFERROR('tablas pernocta cat ev anual'!I16/'tablas pernocta cat ev anual'!I29-1,"-")</f>
        <v>0.19201780051509365</v>
      </c>
      <c r="G16" s="60">
        <f>IFERROR('tablas pernocta cat ev anual'!K16/'tablas pernocta cat ev anual'!K29-1,"-")</f>
        <v>-0.86189852700490999</v>
      </c>
      <c r="H16" s="62">
        <f>IFERROR('tablas pernocta cat ev anual'!M16/'tablas pernocta cat ev anual'!M29-1,"-")</f>
        <v>9.2773496266995714E-3</v>
      </c>
      <c r="I16" s="60">
        <f>IFERROR('tablas pernocta cat ev anual'!O16/'tablas pernocta cat ev anual'!O29-1,"-")</f>
        <v>5.8758221541741484E-3</v>
      </c>
      <c r="J16" s="62">
        <f>IFERROR('tablas pernocta cat ev anual'!Q16/'tablas pernocta cat ev anual'!Q29-1,"-")</f>
        <v>7.5757879541262785E-3</v>
      </c>
    </row>
    <row r="17" spans="2:10" outlineLevel="1" x14ac:dyDescent="0.25">
      <c r="B17" s="58" t="s">
        <v>89</v>
      </c>
      <c r="C17" s="60">
        <f>IFERROR('tablas pernocta cat ev anual'!C17/'tablas pernocta cat ev anual'!C30-1,"-")</f>
        <v>-0.1791315832920588</v>
      </c>
      <c r="D17" s="60">
        <f>IFERROR('tablas pernocta cat ev anual'!E17/'tablas pernocta cat ev anual'!E30-1,"-")</f>
        <v>9.8530002044818765E-3</v>
      </c>
      <c r="E17" s="60">
        <f>IFERROR('tablas pernocta cat ev anual'!G17/'tablas pernocta cat ev anual'!G30-1,"-")</f>
        <v>2.3362038443194066E-2</v>
      </c>
      <c r="F17" s="60">
        <f>IFERROR('tablas pernocta cat ev anual'!I17/'tablas pernocta cat ev anual'!I30-1,"-")</f>
        <v>0.11348980164039735</v>
      </c>
      <c r="G17" s="60">
        <f>IFERROR('tablas pernocta cat ev anual'!K17/'tablas pernocta cat ev anual'!K30-1,"-")</f>
        <v>-0.39994999166527756</v>
      </c>
      <c r="H17" s="62">
        <f>IFERROR('tablas pernocta cat ev anual'!M17/'tablas pernocta cat ev anual'!M30-1,"-")</f>
        <v>1.7088709156422022E-2</v>
      </c>
      <c r="I17" s="60">
        <f>IFERROR('tablas pernocta cat ev anual'!O17/'tablas pernocta cat ev anual'!O30-1,"-")</f>
        <v>7.0087567702394438E-2</v>
      </c>
      <c r="J17" s="62">
        <f>IFERROR('tablas pernocta cat ev anual'!Q17/'tablas pernocta cat ev anual'!Q30-1,"-")</f>
        <v>4.2708744898387607E-2</v>
      </c>
    </row>
    <row r="18" spans="2:10" outlineLevel="1" x14ac:dyDescent="0.25">
      <c r="B18" s="58" t="s">
        <v>90</v>
      </c>
      <c r="C18" s="60">
        <f>IFERROR('tablas pernocta cat ev anual'!C18/'tablas pernocta cat ev anual'!C31-1,"-")</f>
        <v>0.40371747211895914</v>
      </c>
      <c r="D18" s="60">
        <f>IFERROR('tablas pernocta cat ev anual'!E18/'tablas pernocta cat ev anual'!E31-1,"-")</f>
        <v>-5.2051848597898021E-2</v>
      </c>
      <c r="E18" s="60">
        <f>IFERROR('tablas pernocta cat ev anual'!G18/'tablas pernocta cat ev anual'!G31-1,"-")</f>
        <v>2.1469962896568884E-2</v>
      </c>
      <c r="F18" s="60">
        <f>IFERROR('tablas pernocta cat ev anual'!I18/'tablas pernocta cat ev anual'!I31-1,"-")</f>
        <v>0.10960419478307037</v>
      </c>
      <c r="G18" s="60">
        <f>IFERROR('tablas pernocta cat ev anual'!K18/'tablas pernocta cat ev anual'!K31-1,"-")</f>
        <v>-0.39226101277467029</v>
      </c>
      <c r="H18" s="62">
        <f>IFERROR('tablas pernocta cat ev anual'!M18/'tablas pernocta cat ev anual'!M31-1,"-")</f>
        <v>5.5539391350145628E-3</v>
      </c>
      <c r="I18" s="60">
        <f>IFERROR('tablas pernocta cat ev anual'!O18/'tablas pernocta cat ev anual'!O31-1,"-")</f>
        <v>7.2051958595493737E-3</v>
      </c>
      <c r="J18" s="62">
        <f>IFERROR('tablas pernocta cat ev anual'!Q18/'tablas pernocta cat ev anual'!Q31-1,"-")</f>
        <v>6.4146531978932497E-3</v>
      </c>
    </row>
    <row r="19" spans="2:10" outlineLevel="1" x14ac:dyDescent="0.25">
      <c r="B19" s="58" t="s">
        <v>91</v>
      </c>
      <c r="C19" s="60">
        <f>IFERROR('tablas pernocta cat ev anual'!C19/'tablas pernocta cat ev anual'!C32-1,"-")</f>
        <v>0.24055816775367811</v>
      </c>
      <c r="D19" s="60">
        <f>IFERROR('tablas pernocta cat ev anual'!E19/'tablas pernocta cat ev anual'!E32-1,"-")</f>
        <v>6.8982390996164433E-2</v>
      </c>
      <c r="E19" s="60">
        <f>IFERROR('tablas pernocta cat ev anual'!G19/'tablas pernocta cat ev anual'!G32-1,"-")</f>
        <v>-4.2576237913350412E-2</v>
      </c>
      <c r="F19" s="60">
        <f>IFERROR('tablas pernocta cat ev anual'!I19/'tablas pernocta cat ev anual'!I32-1,"-")</f>
        <v>2.9420062790013635E-2</v>
      </c>
      <c r="G19" s="60">
        <f>IFERROR('tablas pernocta cat ev anual'!K19/'tablas pernocta cat ev anual'!K32-1,"-")</f>
        <v>-0.3839497915095279</v>
      </c>
      <c r="H19" s="62">
        <f>IFERROR('tablas pernocta cat ev anual'!M19/'tablas pernocta cat ev anual'!M32-1,"-")</f>
        <v>-1.0938128987954432E-2</v>
      </c>
      <c r="I19" s="60">
        <f>IFERROR('tablas pernocta cat ev anual'!O19/'tablas pernocta cat ev anual'!O32-1,"-")</f>
        <v>-7.433543800074327E-3</v>
      </c>
      <c r="J19" s="62">
        <f>IFERROR('tablas pernocta cat ev anual'!Q19/'tablas pernocta cat ev anual'!Q32-1,"-")</f>
        <v>-9.1600286071426007E-3</v>
      </c>
    </row>
    <row r="20" spans="2:10" outlineLevel="1" x14ac:dyDescent="0.25">
      <c r="B20" s="58" t="s">
        <v>92</v>
      </c>
      <c r="C20" s="60">
        <f>IFERROR('tablas pernocta cat ev anual'!C20/'tablas pernocta cat ev anual'!C33-1,"-")</f>
        <v>0.28527106466361851</v>
      </c>
      <c r="D20" s="60">
        <f>IFERROR('tablas pernocta cat ev anual'!E20/'tablas pernocta cat ev anual'!E33-1,"-")</f>
        <v>8.4664799868225948E-2</v>
      </c>
      <c r="E20" s="60">
        <f>IFERROR('tablas pernocta cat ev anual'!G20/'tablas pernocta cat ev anual'!G33-1,"-")</f>
        <v>-4.9193645166948241E-2</v>
      </c>
      <c r="F20" s="60">
        <f>IFERROR('tablas pernocta cat ev anual'!I20/'tablas pernocta cat ev anual'!I33-1,"-")</f>
        <v>-6.3933610317666423E-2</v>
      </c>
      <c r="G20" s="60">
        <f>IFERROR('tablas pernocta cat ev anual'!K20/'tablas pernocta cat ev anual'!K33-1,"-")</f>
        <v>3.6471106080613769E-2</v>
      </c>
      <c r="H20" s="62">
        <f>IFERROR('tablas pernocta cat ev anual'!M20/'tablas pernocta cat ev anual'!M33-1,"-")</f>
        <v>-1.0021189193063607E-2</v>
      </c>
      <c r="I20" s="60">
        <f>IFERROR('tablas pernocta cat ev anual'!O20/'tablas pernocta cat ev anual'!O33-1,"-")</f>
        <v>-4.7214801301966425E-2</v>
      </c>
      <c r="J20" s="62">
        <f>IFERROR('tablas pernocta cat ev anual'!Q20/'tablas pernocta cat ev anual'!Q33-1,"-")</f>
        <v>-2.8311187410065441E-2</v>
      </c>
    </row>
    <row r="21" spans="2:10" outlineLevel="1" x14ac:dyDescent="0.25">
      <c r="B21" s="58" t="s">
        <v>93</v>
      </c>
      <c r="C21" s="60">
        <f>IFERROR('tablas pernocta cat ev anual'!C21/'tablas pernocta cat ev anual'!C34-1,"-")</f>
        <v>0.14177040110650063</v>
      </c>
      <c r="D21" s="60">
        <f>IFERROR('tablas pernocta cat ev anual'!E21/'tablas pernocta cat ev anual'!E34-1,"-")</f>
        <v>8.5285768758208702E-2</v>
      </c>
      <c r="E21" s="60">
        <f>IFERROR('tablas pernocta cat ev anual'!G21/'tablas pernocta cat ev anual'!G34-1,"-")</f>
        <v>-1.1673902556681437E-3</v>
      </c>
      <c r="F21" s="60">
        <f>IFERROR('tablas pernocta cat ev anual'!I21/'tablas pernocta cat ev anual'!I34-1,"-")</f>
        <v>-4.2754309243646649E-3</v>
      </c>
      <c r="G21" s="60">
        <f>IFERROR('tablas pernocta cat ev anual'!K21/'tablas pernocta cat ev anual'!K34-1,"-")</f>
        <v>1.7307606413863974E-2</v>
      </c>
      <c r="H21" s="62">
        <f>IFERROR('tablas pernocta cat ev anual'!M21/'tablas pernocta cat ev anual'!M34-1,"-")</f>
        <v>2.1120138054058213E-2</v>
      </c>
      <c r="I21" s="60">
        <f>IFERROR('tablas pernocta cat ev anual'!O21/'tablas pernocta cat ev anual'!O34-1,"-")</f>
        <v>6.5395957350821377E-2</v>
      </c>
      <c r="J21" s="62">
        <f>IFERROR('tablas pernocta cat ev anual'!Q21/'tablas pernocta cat ev anual'!Q34-1,"-")</f>
        <v>4.1858433533131567E-2</v>
      </c>
    </row>
    <row r="22" spans="2:10" outlineLevel="1" x14ac:dyDescent="0.25">
      <c r="B22" s="58" t="s">
        <v>94</v>
      </c>
      <c r="C22" s="60">
        <f>IFERROR('tablas pernocta cat ev anual'!C22/'tablas pernocta cat ev anual'!C35-1,"-")</f>
        <v>-0.31208856971873133</v>
      </c>
      <c r="D22" s="60">
        <f>IFERROR('tablas pernocta cat ev anual'!E22/'tablas pernocta cat ev anual'!E35-1,"-")</f>
        <v>0.11189354084465886</v>
      </c>
      <c r="E22" s="60">
        <f>IFERROR('tablas pernocta cat ev anual'!G22/'tablas pernocta cat ev anual'!G35-1,"-")</f>
        <v>-3.8524622832108557E-2</v>
      </c>
      <c r="F22" s="60">
        <f>IFERROR('tablas pernocta cat ev anual'!I22/'tablas pernocta cat ev anual'!I35-1,"-")</f>
        <v>-7.6400833794933121E-2</v>
      </c>
      <c r="G22" s="60">
        <f>IFERROR('tablas pernocta cat ev anual'!K22/'tablas pernocta cat ev anual'!K35-1,"-")</f>
        <v>0.16222741583450828</v>
      </c>
      <c r="H22" s="62">
        <f>IFERROR('tablas pernocta cat ev anual'!M22/'tablas pernocta cat ev anual'!M35-1,"-")</f>
        <v>-7.727257429408052E-3</v>
      </c>
      <c r="I22" s="60">
        <f>IFERROR('tablas pernocta cat ev anual'!O22/'tablas pernocta cat ev anual'!O35-1,"-")</f>
        <v>-6.6407786703214455E-2</v>
      </c>
      <c r="J22" s="62">
        <f>IFERROR('tablas pernocta cat ev anual'!Q22/'tablas pernocta cat ev anual'!Q35-1,"-")</f>
        <v>-3.7933546071261759E-2</v>
      </c>
    </row>
    <row r="23" spans="2:10" outlineLevel="1" x14ac:dyDescent="0.25">
      <c r="B23" s="58" t="s">
        <v>95</v>
      </c>
      <c r="C23" s="60">
        <f>IFERROR('tablas pernocta cat ev anual'!C23/'tablas pernocta cat ev anual'!C36-1,"-")</f>
        <v>-5.0908753709198784E-2</v>
      </c>
      <c r="D23" s="60">
        <f>IFERROR('tablas pernocta cat ev anual'!E23/'tablas pernocta cat ev anual'!E36-1,"-")</f>
        <v>6.4320951828206629E-2</v>
      </c>
      <c r="E23" s="60">
        <f>IFERROR('tablas pernocta cat ev anual'!G23/'tablas pernocta cat ev anual'!G36-1,"-")</f>
        <v>8.3058202646256962E-2</v>
      </c>
      <c r="F23" s="60">
        <f>IFERROR('tablas pernocta cat ev anual'!I23/'tablas pernocta cat ev anual'!I36-1,"-")</f>
        <v>5.0345295121169809E-2</v>
      </c>
      <c r="G23" s="60">
        <f>IFERROR('tablas pernocta cat ev anual'!K23/'tablas pernocta cat ev anual'!K36-1,"-")</f>
        <v>0.25397999299365526</v>
      </c>
      <c r="H23" s="62">
        <f>IFERROR('tablas pernocta cat ev anual'!M23/'tablas pernocta cat ev anual'!M36-1,"-")</f>
        <v>7.4461227138441499E-2</v>
      </c>
      <c r="I23" s="60">
        <f>IFERROR('tablas pernocta cat ev anual'!O23/'tablas pernocta cat ev anual'!O36-1,"-")</f>
        <v>-2.6351691341663042E-2</v>
      </c>
      <c r="J23" s="62">
        <f>IFERROR('tablas pernocta cat ev anual'!Q23/'tablas pernocta cat ev anual'!Q36-1,"-")</f>
        <v>1.9373090283828942E-2</v>
      </c>
    </row>
    <row r="24" spans="2:10" outlineLevel="1" x14ac:dyDescent="0.25">
      <c r="B24" s="58" t="s">
        <v>96</v>
      </c>
      <c r="C24" s="60">
        <f>IFERROR('tablas pernocta cat ev anual'!C24/'tablas pernocta cat ev anual'!C37-1,"-")</f>
        <v>-6.7305829943831053E-2</v>
      </c>
      <c r="D24" s="60">
        <f>IFERROR('tablas pernocta cat ev anual'!E24/'tablas pernocta cat ev anual'!E37-1,"-")</f>
        <v>-4.5401439053928905E-2</v>
      </c>
      <c r="E24" s="60">
        <f>IFERROR('tablas pernocta cat ev anual'!G24/'tablas pernocta cat ev anual'!G37-1,"-")</f>
        <v>-8.1463498074897389E-2</v>
      </c>
      <c r="F24" s="60">
        <f>IFERROR('tablas pernocta cat ev anual'!I24/'tablas pernocta cat ev anual'!I37-1,"-")</f>
        <v>-0.11564143346372635</v>
      </c>
      <c r="G24" s="60">
        <f>IFERROR('tablas pernocta cat ev anual'!K24/'tablas pernocta cat ev anual'!K37-1,"-")</f>
        <v>9.4982708560649387E-2</v>
      </c>
      <c r="H24" s="62">
        <f>IFERROR('tablas pernocta cat ev anual'!M24/'tablas pernocta cat ev anual'!M37-1,"-")</f>
        <v>-7.0701038384047066E-2</v>
      </c>
      <c r="I24" s="60">
        <f>IFERROR('tablas pernocta cat ev anual'!O24/'tablas pernocta cat ev anual'!O37-1,"-")</f>
        <v>-0.11782634450077145</v>
      </c>
      <c r="J24" s="62">
        <f>IFERROR('tablas pernocta cat ev anual'!Q24/'tablas pernocta cat ev anual'!Q37-1,"-")</f>
        <v>-9.6406273921933794E-2</v>
      </c>
    </row>
    <row r="25" spans="2:10" outlineLevel="1" x14ac:dyDescent="0.25">
      <c r="B25" s="58" t="s">
        <v>97</v>
      </c>
      <c r="C25" s="60">
        <f>IFERROR('tablas pernocta cat ev anual'!C25/'tablas pernocta cat ev anual'!C38-1,"-")</f>
        <v>-0.10397456279809225</v>
      </c>
      <c r="D25" s="60">
        <f>IFERROR('tablas pernocta cat ev anual'!E25/'tablas pernocta cat ev anual'!E38-1,"-")</f>
        <v>4.2894616134395935E-2</v>
      </c>
      <c r="E25" s="60">
        <f>IFERROR('tablas pernocta cat ev anual'!G25/'tablas pernocta cat ev anual'!G38-1,"-")</f>
        <v>-4.7533498841352051E-2</v>
      </c>
      <c r="F25" s="60">
        <f>IFERROR('tablas pernocta cat ev anual'!I25/'tablas pernocta cat ev anual'!I38-1,"-")</f>
        <v>-6.8654289376796962E-2</v>
      </c>
      <c r="G25" s="60">
        <f>IFERROR('tablas pernocta cat ev anual'!K25/'tablas pernocta cat ev anual'!K38-1,"-")</f>
        <v>6.3728368622845588E-2</v>
      </c>
      <c r="H25" s="62">
        <f>IFERROR('tablas pernocta cat ev anual'!M25/'tablas pernocta cat ev anual'!M38-1,"-")</f>
        <v>-2.4414064396123702E-2</v>
      </c>
      <c r="I25" s="60">
        <f>IFERROR('tablas pernocta cat ev anual'!O25/'tablas pernocta cat ev anual'!O38-1,"-")</f>
        <v>-5.1269738341015447E-2</v>
      </c>
      <c r="J25" s="62">
        <f>IFERROR('tablas pernocta cat ev anual'!Q25/'tablas pernocta cat ev anual'!Q38-1,"-")</f>
        <v>-3.8529099934507482E-2</v>
      </c>
    </row>
    <row r="26" spans="2:10" ht="15" customHeight="1" x14ac:dyDescent="0.25">
      <c r="B26" s="159">
        <v>2013</v>
      </c>
      <c r="C26" s="71">
        <f>IFERROR('tablas pernocta cat ev anual'!C26/'tablas pernocta cat ev anual'!C39-1,"-")</f>
        <v>2.7611307772847482E-2</v>
      </c>
      <c r="D26" s="71">
        <f>IFERROR('tablas pernocta cat ev anual'!E26/'tablas pernocta cat ev anual'!E39-1,"-")</f>
        <v>2.6991599022111012E-2</v>
      </c>
      <c r="E26" s="71">
        <f>IFERROR('tablas pernocta cat ev anual'!G26/'tablas pernocta cat ev anual'!G39-1,"-")</f>
        <v>-2.8286323680858372E-3</v>
      </c>
      <c r="F26" s="71">
        <f>IFERROR('tablas pernocta cat ev anual'!I26/'tablas pernocta cat ev anual'!I39-1,"-")</f>
        <v>3.3853865928820781E-2</v>
      </c>
      <c r="G26" s="71">
        <f>IFERROR('tablas pernocta cat ev anual'!K26/'tablas pernocta cat ev anual'!K39-1,"-")</f>
        <v>-0.18806849806520576</v>
      </c>
      <c r="H26" s="71">
        <f>IFERROR('tablas pernocta cat ev anual'!M26/'tablas pernocta cat ev anual'!M39-1,"-")</f>
        <v>5.8005308636963626E-3</v>
      </c>
      <c r="I26" s="71">
        <f>IFERROR('tablas pernocta cat ev anual'!O26/'tablas pernocta cat ev anual'!O39-1,"-")</f>
        <v>-5.8300836974198855E-3</v>
      </c>
      <c r="J26" s="71">
        <f>IFERROR('tablas pernocta cat ev anual'!Q26/'tablas pernocta cat ev anual'!Q39-1,"-")</f>
        <v>-1.7995821766347841E-4</v>
      </c>
    </row>
    <row r="27" spans="2:10" hidden="1" outlineLevel="1" x14ac:dyDescent="0.25">
      <c r="B27" s="58" t="s">
        <v>86</v>
      </c>
      <c r="C27" s="60">
        <f>IFERROR('tablas pernocta cat ev anual'!C27/'tablas pernocta cat ev anual'!C40-1,"-")</f>
        <v>-0.21551387260648691</v>
      </c>
      <c r="D27" s="60">
        <f>IFERROR('tablas pernocta cat ev anual'!E27/'tablas pernocta cat ev anual'!E40-1,"-")</f>
        <v>-7.2534766118836913E-2</v>
      </c>
      <c r="E27" s="60">
        <f>IFERROR('tablas pernocta cat ev anual'!G27/'tablas pernocta cat ev anual'!G40-1,"-")</f>
        <v>-3.5661874835473117E-2</v>
      </c>
      <c r="F27" s="60">
        <f>IFERROR('tablas pernocta cat ev anual'!I27/'tablas pernocta cat ev anual'!I40-1,"-")</f>
        <v>-5.8788106354188074E-2</v>
      </c>
      <c r="G27" s="60">
        <f>IFERROR('tablas pernocta cat ev anual'!K27/'tablas pernocta cat ev anual'!K40-1,"-")</f>
        <v>9.9811168060426114E-2</v>
      </c>
      <c r="H27" s="62">
        <f>IFERROR('tablas pernocta cat ev anual'!M27/'tablas pernocta cat ev anual'!M40-1,"-")</f>
        <v>-4.927314892149226E-2</v>
      </c>
      <c r="I27" s="60">
        <f>IFERROR('tablas pernocta cat ev anual'!O27/'tablas pernocta cat ev anual'!O40-1,"-")</f>
        <v>-0.11059549011224312</v>
      </c>
      <c r="J27" s="62">
        <f>IFERROR('tablas pernocta cat ev anual'!Q27/'tablas pernocta cat ev anual'!Q40-1,"-")</f>
        <v>-8.3318939438531969E-2</v>
      </c>
    </row>
    <row r="28" spans="2:10" hidden="1" outlineLevel="1" x14ac:dyDescent="0.25">
      <c r="B28" s="58" t="s">
        <v>87</v>
      </c>
      <c r="C28" s="60">
        <f>IFERROR('tablas pernocta cat ev anual'!C28/'tablas pernocta cat ev anual'!C41-1,"-")</f>
        <v>-0.16045819428159103</v>
      </c>
      <c r="D28" s="60">
        <f>IFERROR('tablas pernocta cat ev anual'!E28/'tablas pernocta cat ev anual'!E41-1,"-")</f>
        <v>-7.4249615660895163E-3</v>
      </c>
      <c r="E28" s="60">
        <f>IFERROR('tablas pernocta cat ev anual'!G28/'tablas pernocta cat ev anual'!G41-1,"-")</f>
        <v>-7.9171783133484608E-2</v>
      </c>
      <c r="F28" s="60">
        <f>IFERROR('tablas pernocta cat ev anual'!I28/'tablas pernocta cat ev anual'!I41-1,"-")</f>
        <v>-9.6749902919178066E-2</v>
      </c>
      <c r="G28" s="60">
        <f>IFERROR('tablas pernocta cat ev anual'!K28/'tablas pernocta cat ev anual'!K41-1,"-")</f>
        <v>1.1695089807816528E-2</v>
      </c>
      <c r="H28" s="62">
        <f>IFERROR('tablas pernocta cat ev anual'!M28/'tablas pernocta cat ev anual'!M41-1,"-")</f>
        <v>-6.0113578381157495E-2</v>
      </c>
      <c r="I28" s="60">
        <f>IFERROR('tablas pernocta cat ev anual'!O28/'tablas pernocta cat ev anual'!O41-1,"-")</f>
        <v>-0.14685974512142475</v>
      </c>
      <c r="J28" s="62">
        <f>IFERROR('tablas pernocta cat ev anual'!Q28/'tablas pernocta cat ev anual'!Q41-1,"-")</f>
        <v>-0.10635062538594953</v>
      </c>
    </row>
    <row r="29" spans="2:10" hidden="1" outlineLevel="1" x14ac:dyDescent="0.25">
      <c r="B29" s="58" t="s">
        <v>88</v>
      </c>
      <c r="C29" s="60">
        <f>IFERROR('tablas pernocta cat ev anual'!C29/'tablas pernocta cat ev anual'!C42-1,"-")</f>
        <v>-0.16243720211258539</v>
      </c>
      <c r="D29" s="60">
        <f>IFERROR('tablas pernocta cat ev anual'!E29/'tablas pernocta cat ev anual'!E42-1,"-")</f>
        <v>1.5957780988879788E-2</v>
      </c>
      <c r="E29" s="60">
        <f>IFERROR('tablas pernocta cat ev anual'!G29/'tablas pernocta cat ev anual'!G42-1,"-")</f>
        <v>-1.30347717348267E-2</v>
      </c>
      <c r="F29" s="60">
        <f>IFERROR('tablas pernocta cat ev anual'!I29/'tablas pernocta cat ev anual'!I42-1,"-")</f>
        <v>-2.7039097764867903E-2</v>
      </c>
      <c r="G29" s="60">
        <f>IFERROR('tablas pernocta cat ev anual'!K29/'tablas pernocta cat ev anual'!K42-1,"-")</f>
        <v>5.8100268421508394E-2</v>
      </c>
      <c r="H29" s="62">
        <f>IFERROR('tablas pernocta cat ev anual'!M29/'tablas pernocta cat ev anual'!M42-1,"-")</f>
        <v>-7.0726203351278993E-3</v>
      </c>
      <c r="I29" s="60">
        <f>IFERROR('tablas pernocta cat ev anual'!O29/'tablas pernocta cat ev anual'!O42-1,"-")</f>
        <v>-0.13153186393951632</v>
      </c>
      <c r="J29" s="62">
        <f>IFERROR('tablas pernocta cat ev anual'!Q29/'tablas pernocta cat ev anual'!Q42-1,"-")</f>
        <v>-7.3492191019323916E-2</v>
      </c>
    </row>
    <row r="30" spans="2:10" hidden="1" outlineLevel="1" x14ac:dyDescent="0.25">
      <c r="B30" s="58" t="s">
        <v>89</v>
      </c>
      <c r="C30" s="60">
        <f>IFERROR('tablas pernocta cat ev anual'!C30/'tablas pernocta cat ev anual'!C43-1,"-")</f>
        <v>-0.29863362667901805</v>
      </c>
      <c r="D30" s="60">
        <f>IFERROR('tablas pernocta cat ev anual'!E30/'tablas pernocta cat ev anual'!E43-1,"-")</f>
        <v>1.2933911242376528E-2</v>
      </c>
      <c r="E30" s="60">
        <f>IFERROR('tablas pernocta cat ev anual'!G30/'tablas pernocta cat ev anual'!G43-1,"-")</f>
        <v>-2.7763079286506787E-2</v>
      </c>
      <c r="F30" s="60">
        <f>IFERROR('tablas pernocta cat ev anual'!I30/'tablas pernocta cat ev anual'!I43-1,"-")</f>
        <v>-3.8643815658831682E-2</v>
      </c>
      <c r="G30" s="60">
        <f>IFERROR('tablas pernocta cat ev anual'!K30/'tablas pernocta cat ev anual'!K43-1,"-")</f>
        <v>2.6821628468240322E-2</v>
      </c>
      <c r="H30" s="62">
        <f>IFERROR('tablas pernocta cat ev anual'!M30/'tablas pernocta cat ev anual'!M43-1,"-")</f>
        <v>-2.1716571423911479E-2</v>
      </c>
      <c r="I30" s="60">
        <f>IFERROR('tablas pernocta cat ev anual'!O30/'tablas pernocta cat ev anual'!O43-1,"-")</f>
        <v>-0.14702653004623667</v>
      </c>
      <c r="J30" s="62">
        <f>IFERROR('tablas pernocta cat ev anual'!Q30/'tablas pernocta cat ev anual'!Q43-1,"-")</f>
        <v>-8.6584726670554168E-2</v>
      </c>
    </row>
    <row r="31" spans="2:10" hidden="1" outlineLevel="1" x14ac:dyDescent="0.25">
      <c r="B31" s="58" t="s">
        <v>90</v>
      </c>
      <c r="C31" s="60">
        <f>IFERROR('tablas pernocta cat ev anual'!C31/'tablas pernocta cat ev anual'!C44-1,"-")</f>
        <v>-0.32675943537891683</v>
      </c>
      <c r="D31" s="60">
        <f>IFERROR('tablas pernocta cat ev anual'!E31/'tablas pernocta cat ev anual'!E44-1,"-")</f>
        <v>5.2514991960582735E-2</v>
      </c>
      <c r="E31" s="60">
        <f>IFERROR('tablas pernocta cat ev anual'!G31/'tablas pernocta cat ev anual'!G44-1,"-")</f>
        <v>-2.4936040263511594E-2</v>
      </c>
      <c r="F31" s="60">
        <f>IFERROR('tablas pernocta cat ev anual'!I31/'tablas pernocta cat ev anual'!I44-1,"-")</f>
        <v>-3.5534217344916907E-2</v>
      </c>
      <c r="G31" s="60">
        <f>IFERROR('tablas pernocta cat ev anual'!K31/'tablas pernocta cat ev anual'!K44-1,"-")</f>
        <v>2.809768598319029E-2</v>
      </c>
      <c r="H31" s="62">
        <f>IFERROR('tablas pernocta cat ev anual'!M31/'tablas pernocta cat ev anual'!M44-1,"-")</f>
        <v>-9.9707022882115082E-3</v>
      </c>
      <c r="I31" s="60">
        <f>IFERROR('tablas pernocta cat ev anual'!O31/'tablas pernocta cat ev anual'!O44-1,"-")</f>
        <v>-0.12125085461193186</v>
      </c>
      <c r="J31" s="62">
        <f>IFERROR('tablas pernocta cat ev anual'!Q31/'tablas pernocta cat ev anual'!Q44-1,"-")</f>
        <v>-7.1274114139784017E-2</v>
      </c>
    </row>
    <row r="32" spans="2:10" hidden="1" outlineLevel="1" x14ac:dyDescent="0.25">
      <c r="B32" s="58" t="s">
        <v>91</v>
      </c>
      <c r="C32" s="60">
        <f>IFERROR('tablas pernocta cat ev anual'!C32/'tablas pernocta cat ev anual'!C45-1,"-")</f>
        <v>-2.3114535486738808E-2</v>
      </c>
      <c r="D32" s="60">
        <f>IFERROR('tablas pernocta cat ev anual'!E32/'tablas pernocta cat ev anual'!E45-1,"-")</f>
        <v>6.3611731929094084E-2</v>
      </c>
      <c r="E32" s="60">
        <f>IFERROR('tablas pernocta cat ev anual'!G32/'tablas pernocta cat ev anual'!G45-1,"-")</f>
        <v>6.2679608581701407E-2</v>
      </c>
      <c r="F32" s="60">
        <f>IFERROR('tablas pernocta cat ev anual'!I32/'tablas pernocta cat ev anual'!I45-1,"-")</f>
        <v>4.7954253793311752E-2</v>
      </c>
      <c r="G32" s="60">
        <f>IFERROR('tablas pernocta cat ev anual'!K32/'tablas pernocta cat ev anual'!K45-1,"-")</f>
        <v>0.13853557366689895</v>
      </c>
      <c r="H32" s="62">
        <f>IFERROR('tablas pernocta cat ev anual'!M32/'tablas pernocta cat ev anual'!M45-1,"-")</f>
        <v>6.1795275468720323E-2</v>
      </c>
      <c r="I32" s="60">
        <f>IFERROR('tablas pernocta cat ev anual'!O32/'tablas pernocta cat ev anual'!O45-1,"-")</f>
        <v>-0.10182380236025224</v>
      </c>
      <c r="J32" s="62">
        <f>IFERROR('tablas pernocta cat ev anual'!Q32/'tablas pernocta cat ev anual'!Q45-1,"-")</f>
        <v>-2.8038777032065587E-2</v>
      </c>
    </row>
    <row r="33" spans="2:10" hidden="1" outlineLevel="1" x14ac:dyDescent="0.25">
      <c r="B33" s="58" t="s">
        <v>92</v>
      </c>
      <c r="C33" s="60">
        <f>IFERROR('tablas pernocta cat ev anual'!C33/'tablas pernocta cat ev anual'!C46-1,"-")</f>
        <v>-7.8543484802888974E-2</v>
      </c>
      <c r="D33" s="60">
        <f>IFERROR('tablas pernocta cat ev anual'!E33/'tablas pernocta cat ev anual'!E46-1,"-")</f>
        <v>1.7509967891041311E-2</v>
      </c>
      <c r="E33" s="60">
        <f>IFERROR('tablas pernocta cat ev anual'!G33/'tablas pernocta cat ev anual'!G46-1,"-")</f>
        <v>-2.6842743565557159E-2</v>
      </c>
      <c r="F33" s="60">
        <f>IFERROR('tablas pernocta cat ev anual'!I33/'tablas pernocta cat ev anual'!I46-1,"-")</f>
        <v>-2.2006200817604959E-2</v>
      </c>
      <c r="G33" s="60">
        <f>IFERROR('tablas pernocta cat ev anual'!K33/'tablas pernocta cat ev anual'!K46-1,"-")</f>
        <v>-5.4031010826030013E-2</v>
      </c>
      <c r="H33" s="62">
        <f>IFERROR('tablas pernocta cat ev anual'!M33/'tablas pernocta cat ev anual'!M46-1,"-")</f>
        <v>-1.6523664239847524E-2</v>
      </c>
      <c r="I33" s="60">
        <f>IFERROR('tablas pernocta cat ev anual'!O33/'tablas pernocta cat ev anual'!O46-1,"-")</f>
        <v>-0.11817495151577018</v>
      </c>
      <c r="J33" s="62">
        <f>IFERROR('tablas pernocta cat ev anual'!Q33/'tablas pernocta cat ev anual'!Q46-1,"-")</f>
        <v>-6.9282319970756623E-2</v>
      </c>
    </row>
    <row r="34" spans="2:10" hidden="1" outlineLevel="1" x14ac:dyDescent="0.25">
      <c r="B34" s="58" t="s">
        <v>93</v>
      </c>
      <c r="C34" s="60">
        <f>IFERROR('tablas pernocta cat ev anual'!C34/'tablas pernocta cat ev anual'!C47-1,"-")</f>
        <v>-0.11796998902037326</v>
      </c>
      <c r="D34" s="60">
        <f>IFERROR('tablas pernocta cat ev anual'!E34/'tablas pernocta cat ev anual'!E47-1,"-")</f>
        <v>-5.320437856232263E-3</v>
      </c>
      <c r="E34" s="60">
        <f>IFERROR('tablas pernocta cat ev anual'!G34/'tablas pernocta cat ev anual'!G47-1,"-")</f>
        <v>1.6787872446176744E-2</v>
      </c>
      <c r="F34" s="60">
        <f>IFERROR('tablas pernocta cat ev anual'!I34/'tablas pernocta cat ev anual'!I47-1,"-")</f>
        <v>1.2110864795598308E-2</v>
      </c>
      <c r="G34" s="60">
        <f>IFERROR('tablas pernocta cat ev anual'!K34/'tablas pernocta cat ev anual'!K47-1,"-")</f>
        <v>4.5506549300707411E-2</v>
      </c>
      <c r="H34" s="62">
        <f>IFERROR('tablas pernocta cat ev anual'!M34/'tablas pernocta cat ev anual'!M47-1,"-")</f>
        <v>8.9550778861908764E-3</v>
      </c>
      <c r="I34" s="60">
        <f>IFERROR('tablas pernocta cat ev anual'!O34/'tablas pernocta cat ev anual'!O47-1,"-")</f>
        <v>-0.11167695033294645</v>
      </c>
      <c r="J34" s="62">
        <f>IFERROR('tablas pernocta cat ev anual'!Q34/'tablas pernocta cat ev anual'!Q47-1,"-")</f>
        <v>-5.1382684210204643E-2</v>
      </c>
    </row>
    <row r="35" spans="2:10" hidden="1" outlineLevel="1" x14ac:dyDescent="0.25">
      <c r="B35" s="58" t="s">
        <v>94</v>
      </c>
      <c r="C35" s="60">
        <f>IFERROR('tablas pernocta cat ev anual'!C35/'tablas pernocta cat ev anual'!C48-1,"-")</f>
        <v>0.14334587752309269</v>
      </c>
      <c r="D35" s="60">
        <f>IFERROR('tablas pernocta cat ev anual'!E35/'tablas pernocta cat ev anual'!E48-1,"-")</f>
        <v>-0.16985996011858273</v>
      </c>
      <c r="E35" s="60">
        <f>IFERROR('tablas pernocta cat ev anual'!G35/'tablas pernocta cat ev anual'!G48-1,"-")</f>
        <v>-9.2408846051108551E-2</v>
      </c>
      <c r="F35" s="60">
        <f>IFERROR('tablas pernocta cat ev anual'!I35/'tablas pernocta cat ev anual'!I48-1,"-")</f>
        <v>-8.849995515709963E-2</v>
      </c>
      <c r="G35" s="60">
        <f>IFERROR('tablas pernocta cat ev anual'!K35/'tablas pernocta cat ev anual'!K48-1,"-")</f>
        <v>-0.11257948955280161</v>
      </c>
      <c r="H35" s="62">
        <f>IFERROR('tablas pernocta cat ev anual'!M35/'tablas pernocta cat ev anual'!M48-1,"-")</f>
        <v>-0.10870269491972839</v>
      </c>
      <c r="I35" s="60">
        <f>IFERROR('tablas pernocta cat ev anual'!O35/'tablas pernocta cat ev anual'!O48-1,"-")</f>
        <v>-0.16346837745356491</v>
      </c>
      <c r="J35" s="62">
        <f>IFERROR('tablas pernocta cat ev anual'!Q35/'tablas pernocta cat ev anual'!Q48-1,"-")</f>
        <v>-0.13776015019948373</v>
      </c>
    </row>
    <row r="36" spans="2:10" hidden="1" outlineLevel="1" x14ac:dyDescent="0.25">
      <c r="B36" s="58" t="s">
        <v>95</v>
      </c>
      <c r="C36" s="60">
        <f>IFERROR('tablas pernocta cat ev anual'!C36/'tablas pernocta cat ev anual'!C49-1,"-")</f>
        <v>6.2044514477053392E-2</v>
      </c>
      <c r="D36" s="60">
        <f>IFERROR('tablas pernocta cat ev anual'!E36/'tablas pernocta cat ev anual'!E49-1,"-")</f>
        <v>-9.685366460929612E-2</v>
      </c>
      <c r="E36" s="60">
        <f>IFERROR('tablas pernocta cat ev anual'!G36/'tablas pernocta cat ev anual'!G49-1,"-")</f>
        <v>-7.3827835433654565E-2</v>
      </c>
      <c r="F36" s="60">
        <f>IFERROR('tablas pernocta cat ev anual'!I36/'tablas pernocta cat ev anual'!I49-1,"-")</f>
        <v>-8.1218899513343712E-2</v>
      </c>
      <c r="G36" s="60">
        <f>IFERROR('tablas pernocta cat ev anual'!K36/'tablas pernocta cat ev anual'!K49-1,"-")</f>
        <v>-3.3191585443871574E-2</v>
      </c>
      <c r="H36" s="62">
        <f>IFERROR('tablas pernocta cat ev anual'!M36/'tablas pernocta cat ev anual'!M49-1,"-")</f>
        <v>-7.8028812091631927E-2</v>
      </c>
      <c r="I36" s="60">
        <f>IFERROR('tablas pernocta cat ev anual'!O36/'tablas pernocta cat ev anual'!O49-1,"-")</f>
        <v>-0.13337141312893086</v>
      </c>
      <c r="J36" s="62">
        <f>IFERROR('tablas pernocta cat ev anual'!Q36/'tablas pernocta cat ev anual'!Q49-1,"-")</f>
        <v>-0.10911656534849545</v>
      </c>
    </row>
    <row r="37" spans="2:10" hidden="1" outlineLevel="1" x14ac:dyDescent="0.25">
      <c r="B37" s="58" t="s">
        <v>96</v>
      </c>
      <c r="C37" s="60">
        <f>IFERROR('tablas pernocta cat ev anual'!C37/'tablas pernocta cat ev anual'!C50-1,"-")</f>
        <v>0.14695101632789065</v>
      </c>
      <c r="D37" s="60">
        <f>IFERROR('tablas pernocta cat ev anual'!E37/'tablas pernocta cat ev anual'!E50-1,"-")</f>
        <v>-9.6985448322890244E-2</v>
      </c>
      <c r="E37" s="60">
        <f>IFERROR('tablas pernocta cat ev anual'!G37/'tablas pernocta cat ev anual'!G50-1,"-")</f>
        <v>-1.341777173800407E-2</v>
      </c>
      <c r="F37" s="60">
        <f>IFERROR('tablas pernocta cat ev anual'!I37/'tablas pernocta cat ev anual'!I50-1,"-")</f>
        <v>-6.4031606485024373E-3</v>
      </c>
      <c r="G37" s="60">
        <f>IFERROR('tablas pernocta cat ev anual'!K37/'tablas pernocta cat ev anual'!K50-1,"-")</f>
        <v>-4.811111502306098E-2</v>
      </c>
      <c r="H37" s="62">
        <f>IFERROR('tablas pernocta cat ev anual'!M37/'tablas pernocta cat ev anual'!M50-1,"-")</f>
        <v>-3.6409071902192336E-2</v>
      </c>
      <c r="I37" s="60">
        <f>IFERROR('tablas pernocta cat ev anual'!O37/'tablas pernocta cat ev anual'!O50-1,"-")</f>
        <v>-6.4935232222070205E-2</v>
      </c>
      <c r="J37" s="62">
        <f>IFERROR('tablas pernocta cat ev anual'!Q37/'tablas pernocta cat ev anual'!Q50-1,"-")</f>
        <v>-5.2181344728583823E-2</v>
      </c>
    </row>
    <row r="38" spans="2:10" hidden="1" outlineLevel="1" x14ac:dyDescent="0.25">
      <c r="B38" s="58" t="s">
        <v>97</v>
      </c>
      <c r="C38" s="60">
        <f>IFERROR('tablas pernocta cat ev anual'!C38/'tablas pernocta cat ev anual'!C51-1,"-")</f>
        <v>0.29972104556255807</v>
      </c>
      <c r="D38" s="60">
        <f>IFERROR('tablas pernocta cat ev anual'!E38/'tablas pernocta cat ev anual'!E51-1,"-")</f>
        <v>-6.2708665014140519E-2</v>
      </c>
      <c r="E38" s="60">
        <f>IFERROR('tablas pernocta cat ev anual'!G38/'tablas pernocta cat ev anual'!G51-1,"-")</f>
        <v>1.4486834916307423E-3</v>
      </c>
      <c r="F38" s="60">
        <f>IFERROR('tablas pernocta cat ev anual'!I38/'tablas pernocta cat ev anual'!I51-1,"-")</f>
        <v>5.184007614108177E-2</v>
      </c>
      <c r="G38" s="60">
        <f>IFERROR('tablas pernocta cat ev anual'!K38/'tablas pernocta cat ev anual'!K51-1,"-")</f>
        <v>-0.20035906642728907</v>
      </c>
      <c r="H38" s="62">
        <f>IFERROR('tablas pernocta cat ev anual'!M38/'tablas pernocta cat ev anual'!M51-1,"-")</f>
        <v>-1.1342956962414052E-2</v>
      </c>
      <c r="I38" s="60">
        <f>IFERROR('tablas pernocta cat ev anual'!O38/'tablas pernocta cat ev anual'!O51-1,"-")</f>
        <v>-4.1717750197336367E-2</v>
      </c>
      <c r="J38" s="62">
        <f>IFERROR('tablas pernocta cat ev anual'!Q38/'tablas pernocta cat ev anual'!Q51-1,"-")</f>
        <v>-2.7543735499879096E-2</v>
      </c>
    </row>
    <row r="39" spans="2:10" ht="15" customHeight="1" collapsed="1" x14ac:dyDescent="0.25">
      <c r="B39" s="160">
        <v>2012</v>
      </c>
      <c r="C39" s="74">
        <f>IFERROR('tablas pernocta cat ev anual'!C39/'tablas pernocta cat ev anual'!C52-1,"-")</f>
        <v>-6.1950462079545021E-2</v>
      </c>
      <c r="D39" s="74">
        <f>IFERROR('tablas pernocta cat ev anual'!E39/'tablas pernocta cat ev anual'!E52-1,"-")</f>
        <v>-3.0981829976916786E-2</v>
      </c>
      <c r="E39" s="74">
        <f>IFERROR('tablas pernocta cat ev anual'!G39/'tablas pernocta cat ev anual'!G52-1,"-")</f>
        <v>-2.537005227373379E-2</v>
      </c>
      <c r="F39" s="74">
        <f>IFERROR('tablas pernocta cat ev anual'!I39/'tablas pernocta cat ev anual'!I52-1,"-")</f>
        <v>-2.871233371517623E-2</v>
      </c>
      <c r="G39" s="74">
        <f>IFERROR('tablas pernocta cat ev anual'!K39/'tablas pernocta cat ev anual'!K52-1,"-")</f>
        <v>-8.1345696512459265E-3</v>
      </c>
      <c r="H39" s="74">
        <f>IFERROR('tablas pernocta cat ev anual'!M39/'tablas pernocta cat ev anual'!M52-1,"-")</f>
        <v>-2.7559498189319465E-2</v>
      </c>
      <c r="I39" s="74">
        <f>IFERROR('tablas pernocta cat ev anual'!O39/'tablas pernocta cat ev anual'!O52-1,"-")</f>
        <v>-0.11546890206345206</v>
      </c>
      <c r="J39" s="74">
        <f>IFERROR('tablas pernocta cat ev anual'!Q39/'tablas pernocta cat ev anual'!Q52-1,"-")</f>
        <v>-7.4839071712407002E-2</v>
      </c>
    </row>
    <row r="40" spans="2:10" hidden="1" outlineLevel="1" x14ac:dyDescent="0.25">
      <c r="B40" s="58" t="s">
        <v>86</v>
      </c>
      <c r="C40" s="60">
        <f>IFERROR('tablas pernocta cat ev anual'!C40/'tablas pernocta cat ev anual'!C53-1,"-")</f>
        <v>0.35936254980079685</v>
      </c>
      <c r="D40" s="60">
        <f>IFERROR('tablas pernocta cat ev anual'!E40/'tablas pernocta cat ev anual'!E53-1,"-")</f>
        <v>3.5973702577181799E-2</v>
      </c>
      <c r="E40" s="60">
        <f>IFERROR('tablas pernocta cat ev anual'!G40/'tablas pernocta cat ev anual'!G53-1,"-")</f>
        <v>6.446168661970697E-2</v>
      </c>
      <c r="F40" s="60">
        <f>IFERROR('tablas pernocta cat ev anual'!I40/'tablas pernocta cat ev anual'!I53-1,"-")</f>
        <v>7.0895593161186987E-2</v>
      </c>
      <c r="G40" s="60">
        <f>IFERROR('tablas pernocta cat ev anual'!K40/'tablas pernocta cat ev anual'!K53-1,"-")</f>
        <v>2.8272094908889267E-2</v>
      </c>
      <c r="H40" s="62">
        <f>IFERROR('tablas pernocta cat ev anual'!M40/'tablas pernocta cat ev anual'!M53-1,"-")</f>
        <v>6.1960623499652145E-2</v>
      </c>
      <c r="I40" s="60">
        <f>IFERROR('tablas pernocta cat ev anual'!O40/'tablas pernocta cat ev anual'!O53-1,"-")</f>
        <v>6.9110774576570444E-2</v>
      </c>
      <c r="J40" s="62">
        <f>IFERROR('tablas pernocta cat ev anual'!Q40/'tablas pernocta cat ev anual'!Q53-1,"-")</f>
        <v>6.5918490564485177E-2</v>
      </c>
    </row>
    <row r="41" spans="2:10" hidden="1" outlineLevel="1" x14ac:dyDescent="0.25">
      <c r="B41" s="58" t="s">
        <v>87</v>
      </c>
      <c r="C41" s="60">
        <f>IFERROR('tablas pernocta cat ev anual'!C41/'tablas pernocta cat ev anual'!C54-1,"-")</f>
        <v>8.2397735038562958E-2</v>
      </c>
      <c r="D41" s="60">
        <f>IFERROR('tablas pernocta cat ev anual'!E41/'tablas pernocta cat ev anual'!E54-1,"-")</f>
        <v>0.1182202403741488</v>
      </c>
      <c r="E41" s="60">
        <f>IFERROR('tablas pernocta cat ev anual'!G41/'tablas pernocta cat ev anual'!G54-1,"-")</f>
        <v>0.14463653027780832</v>
      </c>
      <c r="F41" s="60">
        <f>IFERROR('tablas pernocta cat ev anual'!I41/'tablas pernocta cat ev anual'!I54-1,"-")</f>
        <v>0.11591548818123232</v>
      </c>
      <c r="G41" s="60">
        <f>IFERROR('tablas pernocta cat ev anual'!K41/'tablas pernocta cat ev anual'!K54-1,"-")</f>
        <v>0.32029683574934897</v>
      </c>
      <c r="H41" s="62">
        <f>IFERROR('tablas pernocta cat ev anual'!M41/'tablas pernocta cat ev anual'!M54-1,"-")</f>
        <v>0.13544555156050286</v>
      </c>
      <c r="I41" s="60">
        <f>IFERROR('tablas pernocta cat ev anual'!O41/'tablas pernocta cat ev anual'!O54-1,"-")</f>
        <v>5.847160342969282E-3</v>
      </c>
      <c r="J41" s="62">
        <f>IFERROR('tablas pernocta cat ev anual'!Q41/'tablas pernocta cat ev anual'!Q54-1,"-")</f>
        <v>6.2478379595362732E-2</v>
      </c>
    </row>
    <row r="42" spans="2:10" hidden="1" outlineLevel="1" x14ac:dyDescent="0.25">
      <c r="B42" s="58" t="s">
        <v>88</v>
      </c>
      <c r="C42" s="60">
        <f>IFERROR('tablas pernocta cat ev anual'!C42/'tablas pernocta cat ev anual'!C55-1,"-")</f>
        <v>4.1314553990610348E-2</v>
      </c>
      <c r="D42" s="60">
        <f>IFERROR('tablas pernocta cat ev anual'!E42/'tablas pernocta cat ev anual'!E55-1,"-")</f>
        <v>7.5440677457133454E-2</v>
      </c>
      <c r="E42" s="60">
        <f>IFERROR('tablas pernocta cat ev anual'!G42/'tablas pernocta cat ev anual'!G55-1,"-")</f>
        <v>-2.3422656552084864E-2</v>
      </c>
      <c r="F42" s="60">
        <f>IFERROR('tablas pernocta cat ev anual'!I42/'tablas pernocta cat ev anual'!I55-1,"-")</f>
        <v>2.2869457870399401E-2</v>
      </c>
      <c r="G42" s="60">
        <f>IFERROR('tablas pernocta cat ev anual'!K42/'tablas pernocta cat ev anual'!K55-1,"-")</f>
        <v>-0.20595960012650738</v>
      </c>
      <c r="H42" s="62">
        <f>IFERROR('tablas pernocta cat ev anual'!M42/'tablas pernocta cat ev anual'!M55-1,"-")</f>
        <v>3.8729155836365603E-3</v>
      </c>
      <c r="I42" s="60">
        <f>IFERROR('tablas pernocta cat ev anual'!O42/'tablas pernocta cat ev anual'!O55-1,"-")</f>
        <v>4.1952436737669352E-2</v>
      </c>
      <c r="J42" s="62">
        <f>IFERROR('tablas pernocta cat ev anual'!Q42/'tablas pernocta cat ev anual'!Q55-1,"-")</f>
        <v>2.38414034580543E-2</v>
      </c>
    </row>
    <row r="43" spans="2:10" hidden="1" outlineLevel="1" x14ac:dyDescent="0.25">
      <c r="B43" s="58" t="s">
        <v>89</v>
      </c>
      <c r="C43" s="60">
        <f>IFERROR('tablas pernocta cat ev anual'!C43/'tablas pernocta cat ev anual'!C56-1,"-")</f>
        <v>0.30394081232070058</v>
      </c>
      <c r="D43" s="60">
        <f>IFERROR('tablas pernocta cat ev anual'!E43/'tablas pernocta cat ev anual'!E56-1,"-")</f>
        <v>0.1438060474176508</v>
      </c>
      <c r="E43" s="60">
        <f>IFERROR('tablas pernocta cat ev anual'!G43/'tablas pernocta cat ev anual'!G56-1,"-")</f>
        <v>9.9633674423842855E-2</v>
      </c>
      <c r="F43" s="60">
        <f>IFERROR('tablas pernocta cat ev anual'!I43/'tablas pernocta cat ev anual'!I56-1,"-")</f>
        <v>7.0418471472502464E-2</v>
      </c>
      <c r="G43" s="60">
        <f>IFERROR('tablas pernocta cat ev anual'!K43/'tablas pernocta cat ev anual'!K56-1,"-")</f>
        <v>0.27408134336495471</v>
      </c>
      <c r="H43" s="62">
        <f>IFERROR('tablas pernocta cat ev anual'!M43/'tablas pernocta cat ev anual'!M56-1,"-")</f>
        <v>0.11414196479273131</v>
      </c>
      <c r="I43" s="60">
        <f>IFERROR('tablas pernocta cat ev anual'!O43/'tablas pernocta cat ev anual'!O56-1,"-")</f>
        <v>0.15914450607402442</v>
      </c>
      <c r="J43" s="62">
        <f>IFERROR('tablas pernocta cat ev anual'!Q43/'tablas pernocta cat ev anual'!Q56-1,"-")</f>
        <v>0.13699285663972494</v>
      </c>
    </row>
    <row r="44" spans="2:10" hidden="1" outlineLevel="1" x14ac:dyDescent="0.25">
      <c r="B44" s="58" t="s">
        <v>90</v>
      </c>
      <c r="C44" s="60">
        <f>IFERROR('tablas pernocta cat ev anual'!C44/'tablas pernocta cat ev anual'!C57-1,"-")</f>
        <v>0.29693586081537271</v>
      </c>
      <c r="D44" s="60">
        <f>IFERROR('tablas pernocta cat ev anual'!E44/'tablas pernocta cat ev anual'!E57-1,"-")</f>
        <v>6.0205440365227236E-2</v>
      </c>
      <c r="E44" s="60">
        <f>IFERROR('tablas pernocta cat ev anual'!G44/'tablas pernocta cat ev anual'!G57-1,"-")</f>
        <v>6.5594052704817329E-2</v>
      </c>
      <c r="F44" s="60">
        <f>IFERROR('tablas pernocta cat ev anual'!I44/'tablas pernocta cat ev anual'!I57-1,"-")</f>
        <v>6.8493686099647899E-2</v>
      </c>
      <c r="G44" s="60">
        <f>IFERROR('tablas pernocta cat ev anual'!K44/'tablas pernocta cat ev anual'!K57-1,"-")</f>
        <v>5.1317414243789772E-2</v>
      </c>
      <c r="H44" s="62">
        <f>IFERROR('tablas pernocta cat ev anual'!M44/'tablas pernocta cat ev anual'!M57-1,"-")</f>
        <v>6.7628590670388178E-2</v>
      </c>
      <c r="I44" s="60">
        <f>IFERROR('tablas pernocta cat ev anual'!O44/'tablas pernocta cat ev anual'!O57-1,"-")</f>
        <v>3.3040022969410554E-2</v>
      </c>
      <c r="J44" s="62">
        <f>IFERROR('tablas pernocta cat ev anual'!Q44/'tablas pernocta cat ev anual'!Q57-1,"-")</f>
        <v>4.8292667435151593E-2</v>
      </c>
    </row>
    <row r="45" spans="2:10" hidden="1" outlineLevel="1" x14ac:dyDescent="0.25">
      <c r="B45" s="58" t="s">
        <v>91</v>
      </c>
      <c r="C45" s="60">
        <f>IFERROR('tablas pernocta cat ev anual'!C45/'tablas pernocta cat ev anual'!C58-1,"-")</f>
        <v>4.5708088007437198E-2</v>
      </c>
      <c r="D45" s="60">
        <f>IFERROR('tablas pernocta cat ev anual'!E45/'tablas pernocta cat ev anual'!E58-1,"-")</f>
        <v>0.11129823845126618</v>
      </c>
      <c r="E45" s="60">
        <f>IFERROR('tablas pernocta cat ev anual'!G45/'tablas pernocta cat ev anual'!G58-1,"-")</f>
        <v>8.1440230163364769E-2</v>
      </c>
      <c r="F45" s="60">
        <f>IFERROR('tablas pernocta cat ev anual'!I45/'tablas pernocta cat ev anual'!I58-1,"-")</f>
        <v>6.1866034301364392E-2</v>
      </c>
      <c r="G45" s="60">
        <f>IFERROR('tablas pernocta cat ev anual'!K45/'tablas pernocta cat ev anual'!K58-1,"-")</f>
        <v>0.19490803484995167</v>
      </c>
      <c r="H45" s="62">
        <f>IFERROR('tablas pernocta cat ev anual'!M45/'tablas pernocta cat ev anual'!M58-1,"-")</f>
        <v>8.8343759735284522E-2</v>
      </c>
      <c r="I45" s="60">
        <f>IFERROR('tablas pernocta cat ev anual'!O45/'tablas pernocta cat ev anual'!O58-1,"-")</f>
        <v>4.4476300930972545E-2</v>
      </c>
      <c r="J45" s="62">
        <f>IFERROR('tablas pernocta cat ev anual'!Q45/'tablas pernocta cat ev anual'!Q58-1,"-")</f>
        <v>6.3812711140224465E-2</v>
      </c>
    </row>
    <row r="46" spans="2:10" hidden="1" outlineLevel="1" x14ac:dyDescent="0.25">
      <c r="B46" s="58" t="s">
        <v>92</v>
      </c>
      <c r="C46" s="60">
        <f>IFERROR('tablas pernocta cat ev anual'!C46/'tablas pernocta cat ev anual'!C59-1,"-")</f>
        <v>1.6578749058024922E-3</v>
      </c>
      <c r="D46" s="60">
        <f>IFERROR('tablas pernocta cat ev anual'!E46/'tablas pernocta cat ev anual'!E59-1,"-")</f>
        <v>0.29515931862582678</v>
      </c>
      <c r="E46" s="60">
        <f>IFERROR('tablas pernocta cat ev anual'!G46/'tablas pernocta cat ev anual'!G59-1,"-")</f>
        <v>0.14407040960355211</v>
      </c>
      <c r="F46" s="60">
        <f>IFERROR('tablas pernocta cat ev anual'!I46/'tablas pernocta cat ev anual'!I59-1,"-")</f>
        <v>0.14720473269345935</v>
      </c>
      <c r="G46" s="60">
        <f>IFERROR('tablas pernocta cat ev anual'!K46/'tablas pernocta cat ev anual'!K59-1,"-")</f>
        <v>0.12676496872207332</v>
      </c>
      <c r="H46" s="62">
        <f>IFERROR('tablas pernocta cat ev anual'!M46/'tablas pernocta cat ev anual'!M59-1,"-")</f>
        <v>0.17587862900719076</v>
      </c>
      <c r="I46" s="60">
        <f>IFERROR('tablas pernocta cat ev anual'!O46/'tablas pernocta cat ev anual'!O59-1,"-")</f>
        <v>7.4840589631853138E-2</v>
      </c>
      <c r="J46" s="62">
        <f>IFERROR('tablas pernocta cat ev anual'!Q46/'tablas pernocta cat ev anual'!Q59-1,"-")</f>
        <v>0.1211775271502189</v>
      </c>
    </row>
    <row r="47" spans="2:10" hidden="1" outlineLevel="1" x14ac:dyDescent="0.25">
      <c r="B47" s="58" t="s">
        <v>93</v>
      </c>
      <c r="C47" s="60">
        <f>IFERROR('tablas pernocta cat ev anual'!C47/'tablas pernocta cat ev anual'!C60-1,"-")</f>
        <v>0.94011834319526622</v>
      </c>
      <c r="D47" s="60">
        <f>IFERROR('tablas pernocta cat ev anual'!E47/'tablas pernocta cat ev anual'!E60-1,"-")</f>
        <v>-2.715085173113585E-2</v>
      </c>
      <c r="E47" s="60">
        <f>IFERROR('tablas pernocta cat ev anual'!G47/'tablas pernocta cat ev anual'!G60-1,"-")</f>
        <v>0.14988738611709596</v>
      </c>
      <c r="F47" s="60">
        <f>IFERROR('tablas pernocta cat ev anual'!I47/'tablas pernocta cat ev anual'!I60-1,"-")</f>
        <v>0.1713821210636497</v>
      </c>
      <c r="G47" s="60">
        <f>IFERROR('tablas pernocta cat ev anual'!K47/'tablas pernocta cat ev anual'!K60-1,"-")</f>
        <v>3.3443524841348271E-2</v>
      </c>
      <c r="H47" s="62">
        <f>IFERROR('tablas pernocta cat ev anual'!M47/'tablas pernocta cat ev anual'!M60-1,"-")</f>
        <v>0.11199638879220331</v>
      </c>
      <c r="I47" s="60">
        <f>IFERROR('tablas pernocta cat ev anual'!O47/'tablas pernocta cat ev anual'!O60-1,"-")</f>
        <v>4.8308386723262986E-2</v>
      </c>
      <c r="J47" s="62">
        <f>IFERROR('tablas pernocta cat ev anual'!Q47/'tablas pernocta cat ev anual'!Q60-1,"-")</f>
        <v>7.9202122116682094E-2</v>
      </c>
    </row>
    <row r="48" spans="2:10" hidden="1" outlineLevel="1" x14ac:dyDescent="0.25">
      <c r="B48" s="58" t="s">
        <v>94</v>
      </c>
      <c r="C48" s="60">
        <f>IFERROR('tablas pernocta cat ev anual'!C48/'tablas pernocta cat ev anual'!C61-1,"-")</f>
        <v>1.2559945192966993E-3</v>
      </c>
      <c r="D48" s="60">
        <f>IFERROR('tablas pernocta cat ev anual'!E48/'tablas pernocta cat ev anual'!E61-1,"-")</f>
        <v>0.4008752084461864</v>
      </c>
      <c r="E48" s="60">
        <f>IFERROR('tablas pernocta cat ev anual'!G48/'tablas pernocta cat ev anual'!G61-1,"-")</f>
        <v>0.31683044972556251</v>
      </c>
      <c r="F48" s="60">
        <f>IFERROR('tablas pernocta cat ev anual'!I48/'tablas pernocta cat ev anual'!I61-1,"-")</f>
        <v>0.37281913777850728</v>
      </c>
      <c r="G48" s="60">
        <f>IFERROR('tablas pernocta cat ev anual'!K48/'tablas pernocta cat ev anual'!K61-1,"-")</f>
        <v>8.7883195345714871E-2</v>
      </c>
      <c r="H48" s="62">
        <f>IFERROR('tablas pernocta cat ev anual'!M48/'tablas pernocta cat ev anual'!M61-1,"-")</f>
        <v>0.33053064026458845</v>
      </c>
      <c r="I48" s="60">
        <f>IFERROR('tablas pernocta cat ev anual'!O48/'tablas pernocta cat ev anual'!O61-1,"-")</f>
        <v>0.26668354986407539</v>
      </c>
      <c r="J48" s="62">
        <f>IFERROR('tablas pernocta cat ev anual'!Q48/'tablas pernocta cat ev anual'!Q61-1,"-")</f>
        <v>0.29587412655468404</v>
      </c>
    </row>
    <row r="49" spans="2:10" hidden="1" outlineLevel="1" x14ac:dyDescent="0.25">
      <c r="B49" s="58" t="s">
        <v>95</v>
      </c>
      <c r="C49" s="60">
        <f>IFERROR('tablas pernocta cat ev anual'!C49/'tablas pernocta cat ev anual'!C62-1,"-")</f>
        <v>0.11313308484981355</v>
      </c>
      <c r="D49" s="60">
        <f>IFERROR('tablas pernocta cat ev anual'!E49/'tablas pernocta cat ev anual'!E62-1,"-")</f>
        <v>0.13481199485467421</v>
      </c>
      <c r="E49" s="60">
        <f>IFERROR('tablas pernocta cat ev anual'!G49/'tablas pernocta cat ev anual'!G62-1,"-")</f>
        <v>0.20519567538894279</v>
      </c>
      <c r="F49" s="60">
        <f>IFERROR('tablas pernocta cat ev anual'!I49/'tablas pernocta cat ev anual'!I62-1,"-")</f>
        <v>0.25078335017036801</v>
      </c>
      <c r="G49" s="60">
        <f>IFERROR('tablas pernocta cat ev anual'!K49/'tablas pernocta cat ev anual'!K62-1,"-")</f>
        <v>4.0049873427285831E-3</v>
      </c>
      <c r="H49" s="62">
        <f>IFERROR('tablas pernocta cat ev anual'!M49/'tablas pernocta cat ev anual'!M62-1,"-")</f>
        <v>0.18123763538598525</v>
      </c>
      <c r="I49" s="60">
        <f>IFERROR('tablas pernocta cat ev anual'!O49/'tablas pernocta cat ev anual'!O62-1,"-")</f>
        <v>0.11730938811362779</v>
      </c>
      <c r="J49" s="62">
        <f>IFERROR('tablas pernocta cat ev anual'!Q49/'tablas pernocta cat ev anual'!Q62-1,"-")</f>
        <v>0.14445458987507953</v>
      </c>
    </row>
    <row r="50" spans="2:10" hidden="1" outlineLevel="1" x14ac:dyDescent="0.25">
      <c r="B50" s="58" t="s">
        <v>96</v>
      </c>
      <c r="C50" s="60">
        <f>IFERROR('tablas pernocta cat ev anual'!C50/'tablas pernocta cat ev anual'!C63-1,"-")</f>
        <v>0.11949763740363095</v>
      </c>
      <c r="D50" s="60">
        <f>IFERROR('tablas pernocta cat ev anual'!E50/'tablas pernocta cat ev anual'!E63-1,"-")</f>
        <v>0.26327509142624939</v>
      </c>
      <c r="E50" s="60">
        <f>IFERROR('tablas pernocta cat ev anual'!G50/'tablas pernocta cat ev anual'!G63-1,"-")</f>
        <v>0.29095766637618681</v>
      </c>
      <c r="F50" s="60">
        <f>IFERROR('tablas pernocta cat ev anual'!I50/'tablas pernocta cat ev anual'!I63-1,"-")</f>
        <v>0.30648791421370314</v>
      </c>
      <c r="G50" s="60">
        <f>IFERROR('tablas pernocta cat ev anual'!K50/'tablas pernocta cat ev anual'!K63-1,"-")</f>
        <v>0.21927452242970591</v>
      </c>
      <c r="H50" s="62">
        <f>IFERROR('tablas pernocta cat ev anual'!M50/'tablas pernocta cat ev anual'!M63-1,"-")</f>
        <v>0.27877309486463919</v>
      </c>
      <c r="I50" s="60">
        <f>IFERROR('tablas pernocta cat ev anual'!O50/'tablas pernocta cat ev anual'!O63-1,"-")</f>
        <v>0.13296021919847356</v>
      </c>
      <c r="J50" s="62">
        <f>IFERROR('tablas pernocta cat ev anual'!Q50/'tablas pernocta cat ev anual'!Q63-1,"-")</f>
        <v>0.19382149351636246</v>
      </c>
    </row>
    <row r="51" spans="2:10" hidden="1" outlineLevel="1" x14ac:dyDescent="0.25">
      <c r="B51" s="58" t="s">
        <v>97</v>
      </c>
      <c r="C51" s="60">
        <f>IFERROR('tablas pernocta cat ev anual'!C51/'tablas pernocta cat ev anual'!C64-1,"-")</f>
        <v>-2.0839656044511878E-2</v>
      </c>
      <c r="D51" s="60">
        <f>IFERROR('tablas pernocta cat ev anual'!E51/'tablas pernocta cat ev anual'!E64-1,"-")</f>
        <v>-6.0360426529209033E-3</v>
      </c>
      <c r="E51" s="60">
        <f>IFERROR('tablas pernocta cat ev anual'!G51/'tablas pernocta cat ev anual'!G64-1,"-")</f>
        <v>0.25372070657099965</v>
      </c>
      <c r="F51" s="60">
        <f>IFERROR('tablas pernocta cat ev anual'!I51/'tablas pernocta cat ev anual'!I64-1,"-")</f>
        <v>0.22485459529551899</v>
      </c>
      <c r="G51" s="60">
        <f>IFERROR('tablas pernocta cat ev anual'!K51/'tablas pernocta cat ev anual'!K64-1,"-")</f>
        <v>0.38438007838638755</v>
      </c>
      <c r="H51" s="62">
        <f>IFERROR('tablas pernocta cat ev anual'!M51/'tablas pernocta cat ev anual'!M64-1,"-")</f>
        <v>0.16097256579973696</v>
      </c>
      <c r="I51" s="60">
        <f>IFERROR('tablas pernocta cat ev anual'!O51/'tablas pernocta cat ev anual'!O64-1,"-")</f>
        <v>3.7506207473362307E-2</v>
      </c>
      <c r="J51" s="62">
        <f>IFERROR('tablas pernocta cat ev anual'!Q51/'tablas pernocta cat ev anual'!Q64-1,"-")</f>
        <v>9.1681620160079857E-2</v>
      </c>
    </row>
    <row r="52" spans="2:10" ht="15" customHeight="1" collapsed="1" x14ac:dyDescent="0.25">
      <c r="B52" s="160">
        <v>2011</v>
      </c>
      <c r="C52" s="74">
        <f>IFERROR('tablas pernocta cat ev anual'!C52/'tablas pernocta cat ev anual'!C65-1,"-")</f>
        <v>0.15359216177137069</v>
      </c>
      <c r="D52" s="74">
        <f>IFERROR('tablas pernocta cat ev anual'!E52/'tablas pernocta cat ev anual'!E65-1,"-")</f>
        <v>0.12400599205280693</v>
      </c>
      <c r="E52" s="74">
        <f>IFERROR('tablas pernocta cat ev anual'!G52/'tablas pernocta cat ev anual'!G65-1,"-")</f>
        <v>0.14038355391548585</v>
      </c>
      <c r="F52" s="74">
        <f>IFERROR('tablas pernocta cat ev anual'!I52/'tablas pernocta cat ev anual'!I65-1,"-")</f>
        <v>0.14620322731943447</v>
      </c>
      <c r="G52" s="74">
        <f>IFERROR('tablas pernocta cat ev anual'!K52/'tablas pernocta cat ev anual'!K65-1,"-")</f>
        <v>0.11128686318352088</v>
      </c>
      <c r="H52" s="74">
        <f>IFERROR('tablas pernocta cat ev anual'!M52/'tablas pernocta cat ev anual'!M65-1,"-")</f>
        <v>0.13610610905725529</v>
      </c>
      <c r="I52" s="74">
        <f>IFERROR('tablas pernocta cat ev anual'!O52/'tablas pernocta cat ev anual'!O65-1,"-")</f>
        <v>8.1390367824930143E-2</v>
      </c>
      <c r="J52" s="74">
        <f>IFERROR('tablas pernocta cat ev anual'!Q52/'tablas pernocta cat ev anual'!Q65-1,"-")</f>
        <v>0.10600887286283589</v>
      </c>
    </row>
    <row r="53" spans="2:10" hidden="1" outlineLevel="1" x14ac:dyDescent="0.25">
      <c r="B53" s="58" t="s">
        <v>86</v>
      </c>
      <c r="C53" s="60">
        <f>IFERROR('tablas pernocta cat ev anual'!C53/'tablas pernocta cat ev anual'!C66-1,"-")</f>
        <v>-0.12523234200743494</v>
      </c>
      <c r="D53" s="60">
        <f>IFERROR('tablas pernocta cat ev anual'!E53/'tablas pernocta cat ev anual'!E66-1,"-")</f>
        <v>-6.6929706690402879E-3</v>
      </c>
      <c r="E53" s="60">
        <f>IFERROR('tablas pernocta cat ev anual'!G53/'tablas pernocta cat ev anual'!G66-1,"-")</f>
        <v>0.19106239977903439</v>
      </c>
      <c r="F53" s="60">
        <f>IFERROR('tablas pernocta cat ev anual'!I53/'tablas pernocta cat ev anual'!I66-1,"-")</f>
        <v>0.24861101243339245</v>
      </c>
      <c r="G53" s="60">
        <f>IFERROR('tablas pernocta cat ev anual'!K53/'tablas pernocta cat ev anual'!K66-1,"-")</f>
        <v>-5.414841873700782E-2</v>
      </c>
      <c r="H53" s="62">
        <f>IFERROR('tablas pernocta cat ev anual'!M53/'tablas pernocta cat ev anual'!M66-1,"-")</f>
        <v>0.12417092051455381</v>
      </c>
      <c r="I53" s="60">
        <f>IFERROR('tablas pernocta cat ev anual'!O53/'tablas pernocta cat ev anual'!O66-1,"-")</f>
        <v>1.5091556574946541E-2</v>
      </c>
      <c r="J53" s="62">
        <f>IFERROR('tablas pernocta cat ev anual'!Q53/'tablas pernocta cat ev anual'!Q66-1,"-")</f>
        <v>6.1057422090288416E-2</v>
      </c>
    </row>
    <row r="54" spans="2:10" hidden="1" outlineLevel="1" x14ac:dyDescent="0.25">
      <c r="B54" s="58" t="s">
        <v>87</v>
      </c>
      <c r="C54" s="60">
        <f>IFERROR('tablas pernocta cat ev anual'!C54/'tablas pernocta cat ev anual'!C67-1,"-")</f>
        <v>2.409518096380725E-2</v>
      </c>
      <c r="D54" s="60">
        <f>IFERROR('tablas pernocta cat ev anual'!E54/'tablas pernocta cat ev anual'!E67-1,"-")</f>
        <v>0.18608316267473946</v>
      </c>
      <c r="E54" s="60">
        <f>IFERROR('tablas pernocta cat ev anual'!G54/'tablas pernocta cat ev anual'!G67-1,"-")</f>
        <v>0.18764255410805841</v>
      </c>
      <c r="F54" s="60">
        <f>IFERROR('tablas pernocta cat ev anual'!I54/'tablas pernocta cat ev anual'!I67-1,"-")</f>
        <v>0.32507314832382983</v>
      </c>
      <c r="G54" s="60">
        <f>IFERROR('tablas pernocta cat ev anual'!K54/'tablas pernocta cat ev anual'!K67-1,"-")</f>
        <v>-0.27331647435145956</v>
      </c>
      <c r="H54" s="62">
        <f>IFERROR('tablas pernocta cat ev anual'!M54/'tablas pernocta cat ev anual'!M67-1,"-")</f>
        <v>0.18290561625525448</v>
      </c>
      <c r="I54" s="60">
        <f>IFERROR('tablas pernocta cat ev anual'!O54/'tablas pernocta cat ev anual'!O67-1,"-")</f>
        <v>0.14635461138020722</v>
      </c>
      <c r="J54" s="62">
        <f>IFERROR('tablas pernocta cat ev anual'!Q54/'tablas pernocta cat ev anual'!Q67-1,"-")</f>
        <v>0.16204480864867787</v>
      </c>
    </row>
    <row r="55" spans="2:10" hidden="1" outlineLevel="1" x14ac:dyDescent="0.25">
      <c r="B55" s="58" t="s">
        <v>88</v>
      </c>
      <c r="C55" s="60">
        <f>IFERROR('tablas pernocta cat ev anual'!C55/'tablas pernocta cat ev anual'!C68-1,"-")</f>
        <v>-0.12076895860360892</v>
      </c>
      <c r="D55" s="60">
        <f>IFERROR('tablas pernocta cat ev anual'!E55/'tablas pernocta cat ev anual'!E68-1,"-")</f>
        <v>0.11453792410994446</v>
      </c>
      <c r="E55" s="60">
        <f>IFERROR('tablas pernocta cat ev anual'!G55/'tablas pernocta cat ev anual'!G68-1,"-")</f>
        <v>0.19519834026551752</v>
      </c>
      <c r="F55" s="60">
        <f>IFERROR('tablas pernocta cat ev anual'!I55/'tablas pernocta cat ev anual'!I68-1,"-")</f>
        <v>0.15764061862911727</v>
      </c>
      <c r="G55" s="60">
        <f>IFERROR('tablas pernocta cat ev anual'!K55/'tablas pernocta cat ev anual'!K68-1,"-")</f>
        <v>0.37052881534808346</v>
      </c>
      <c r="H55" s="62">
        <f>IFERROR('tablas pernocta cat ev anual'!M55/'tablas pernocta cat ev anual'!M68-1,"-")</f>
        <v>0.16646647930684644</v>
      </c>
      <c r="I55" s="60">
        <f>IFERROR('tablas pernocta cat ev anual'!O55/'tablas pernocta cat ev anual'!O68-1,"-")</f>
        <v>9.2833601867651216E-2</v>
      </c>
      <c r="J55" s="62">
        <f>IFERROR('tablas pernocta cat ev anual'!Q55/'tablas pernocta cat ev anual'!Q68-1,"-")</f>
        <v>0.12665906685123351</v>
      </c>
    </row>
    <row r="56" spans="2:10" hidden="1" outlineLevel="1" x14ac:dyDescent="0.25">
      <c r="B56" s="58" t="s">
        <v>89</v>
      </c>
      <c r="C56" s="60">
        <f>IFERROR('tablas pernocta cat ev anual'!C56/'tablas pernocta cat ev anual'!C69-1,"-")</f>
        <v>4.8938866012036675E-2</v>
      </c>
      <c r="D56" s="60">
        <f>IFERROR('tablas pernocta cat ev anual'!E56/'tablas pernocta cat ev anual'!E69-1,"-")</f>
        <v>8.6497669053225756E-2</v>
      </c>
      <c r="E56" s="60">
        <f>IFERROR('tablas pernocta cat ev anual'!G56/'tablas pernocta cat ev anual'!G69-1,"-")</f>
        <v>0.12836795566458981</v>
      </c>
      <c r="F56" s="60">
        <f>IFERROR('tablas pernocta cat ev anual'!I56/'tablas pernocta cat ev anual'!I69-1,"-")</f>
        <v>0.15531907711522552</v>
      </c>
      <c r="G56" s="60">
        <f>IFERROR('tablas pernocta cat ev anual'!K56/'tablas pernocta cat ev anual'!K69-1,"-")</f>
        <v>-9.5898399533467238E-3</v>
      </c>
      <c r="H56" s="62">
        <f>IFERROR('tablas pernocta cat ev anual'!M56/'tablas pernocta cat ev anual'!M69-1,"-")</f>
        <v>0.11596392413726675</v>
      </c>
      <c r="I56" s="60">
        <f>IFERROR('tablas pernocta cat ev anual'!O56/'tablas pernocta cat ev anual'!O69-1,"-")</f>
        <v>2.2045777538464151E-3</v>
      </c>
      <c r="J56" s="62">
        <f>IFERROR('tablas pernocta cat ev anual'!Q56/'tablas pernocta cat ev anual'!Q69-1,"-")</f>
        <v>5.5148941190349854E-2</v>
      </c>
    </row>
    <row r="57" spans="2:10" hidden="1" outlineLevel="1" x14ac:dyDescent="0.25">
      <c r="B57" s="58" t="s">
        <v>90</v>
      </c>
      <c r="C57" s="60">
        <f>IFERROR('tablas pernocta cat ev anual'!C57/'tablas pernocta cat ev anual'!C70-1,"-")</f>
        <v>0.11768974024089385</v>
      </c>
      <c r="D57" s="60">
        <f>IFERROR('tablas pernocta cat ev anual'!E57/'tablas pernocta cat ev anual'!E70-1,"-")</f>
        <v>-2.4160038838833109E-2</v>
      </c>
      <c r="E57" s="60">
        <f>IFERROR('tablas pernocta cat ev anual'!G57/'tablas pernocta cat ev anual'!G70-1,"-")</f>
        <v>0.2430984408180572</v>
      </c>
      <c r="F57" s="60">
        <f>IFERROR('tablas pernocta cat ev anual'!I57/'tablas pernocta cat ev anual'!I70-1,"-")</f>
        <v>0.28110643305111971</v>
      </c>
      <c r="G57" s="60">
        <f>IFERROR('tablas pernocta cat ev anual'!K57/'tablas pernocta cat ev anual'!K70-1,"-")</f>
        <v>8.4658201426335067E-2</v>
      </c>
      <c r="H57" s="62">
        <f>IFERROR('tablas pernocta cat ev anual'!M57/'tablas pernocta cat ev anual'!M70-1,"-")</f>
        <v>0.15686106732717864</v>
      </c>
      <c r="I57" s="60">
        <f>IFERROR('tablas pernocta cat ev anual'!O57/'tablas pernocta cat ev anual'!O70-1,"-")</f>
        <v>4.3052602199815659E-3</v>
      </c>
      <c r="J57" s="62">
        <f>IFERROR('tablas pernocta cat ev anual'!Q57/'tablas pernocta cat ev anual'!Q70-1,"-")</f>
        <v>6.6312834692007883E-2</v>
      </c>
    </row>
    <row r="58" spans="2:10" hidden="1" outlineLevel="1" x14ac:dyDescent="0.25">
      <c r="B58" s="58" t="s">
        <v>91</v>
      </c>
      <c r="C58" s="60">
        <f>IFERROR('tablas pernocta cat ev anual'!C58/'tablas pernocta cat ev anual'!C71-1,"-")</f>
        <v>-0.11746205387665798</v>
      </c>
      <c r="D58" s="60">
        <f>IFERROR('tablas pernocta cat ev anual'!E58/'tablas pernocta cat ev anual'!E71-1,"-")</f>
        <v>1.5390594636610855E-2</v>
      </c>
      <c r="E58" s="60">
        <f>IFERROR('tablas pernocta cat ev anual'!G58/'tablas pernocta cat ev anual'!G71-1,"-")</f>
        <v>0.14247079996224898</v>
      </c>
      <c r="F58" s="60">
        <f>IFERROR('tablas pernocta cat ev anual'!I58/'tablas pernocta cat ev anual'!I71-1,"-")</f>
        <v>0.20269054333068226</v>
      </c>
      <c r="G58" s="60">
        <f>IFERROR('tablas pernocta cat ev anual'!K58/'tablas pernocta cat ev anual'!K71-1,"-")</f>
        <v>-0.114536010011829</v>
      </c>
      <c r="H58" s="62">
        <f>IFERROR('tablas pernocta cat ev anual'!M58/'tablas pernocta cat ev anual'!M71-1,"-")</f>
        <v>0.10386523380772572</v>
      </c>
      <c r="I58" s="60">
        <f>IFERROR('tablas pernocta cat ev anual'!O58/'tablas pernocta cat ev anual'!O71-1,"-")</f>
        <v>2.7729984772551619E-2</v>
      </c>
      <c r="J58" s="62">
        <f>IFERROR('tablas pernocta cat ev anual'!Q58/'tablas pernocta cat ev anual'!Q71-1,"-")</f>
        <v>5.9954800081823967E-2</v>
      </c>
    </row>
    <row r="59" spans="2:10" hidden="1" outlineLevel="1" x14ac:dyDescent="0.25">
      <c r="B59" s="58" t="s">
        <v>92</v>
      </c>
      <c r="C59" s="60">
        <f>IFERROR('tablas pernocta cat ev anual'!C59/'tablas pernocta cat ev anual'!C72-1,"-")</f>
        <v>0.38807531380753146</v>
      </c>
      <c r="D59" s="60">
        <f>IFERROR('tablas pernocta cat ev anual'!E59/'tablas pernocta cat ev anual'!E72-1,"-")</f>
        <v>-0.14096298041063082</v>
      </c>
      <c r="E59" s="60">
        <f>IFERROR('tablas pernocta cat ev anual'!G59/'tablas pernocta cat ev anual'!G72-1,"-")</f>
        <v>7.3997078530140037E-2</v>
      </c>
      <c r="F59" s="60">
        <f>IFERROR('tablas pernocta cat ev anual'!I59/'tablas pernocta cat ev anual'!I72-1,"-")</f>
        <v>9.8427909168085304E-2</v>
      </c>
      <c r="G59" s="60">
        <f>IFERROR('tablas pernocta cat ev anual'!K59/'tablas pernocta cat ev anual'!K72-1,"-")</f>
        <v>-4.3467111168098427E-2</v>
      </c>
      <c r="H59" s="62">
        <f>IFERROR('tablas pernocta cat ev anual'!M59/'tablas pernocta cat ev anual'!M72-1,"-")</f>
        <v>2.0089680885076788E-2</v>
      </c>
      <c r="I59" s="60">
        <f>IFERROR('tablas pernocta cat ev anual'!O59/'tablas pernocta cat ev anual'!O72-1,"-")</f>
        <v>5.7224513656587872E-2</v>
      </c>
      <c r="J59" s="62">
        <f>IFERROR('tablas pernocta cat ev anual'!Q59/'tablas pernocta cat ev anual'!Q72-1,"-")</f>
        <v>3.9864019359453051E-2</v>
      </c>
    </row>
    <row r="60" spans="2:10" hidden="1" outlineLevel="1" x14ac:dyDescent="0.25">
      <c r="B60" s="58" t="s">
        <v>93</v>
      </c>
      <c r="C60" s="60">
        <f>IFERROR('tablas pernocta cat ev anual'!C60/'tablas pernocta cat ev anual'!C73-1,"-")</f>
        <v>-0.25406073446327682</v>
      </c>
      <c r="D60" s="60">
        <f>IFERROR('tablas pernocta cat ev anual'!E60/'tablas pernocta cat ev anual'!E73-1,"-")</f>
        <v>0.12704463543110611</v>
      </c>
      <c r="E60" s="60">
        <f>IFERROR('tablas pernocta cat ev anual'!G60/'tablas pernocta cat ev anual'!G73-1,"-")</f>
        <v>4.0573903585136684E-2</v>
      </c>
      <c r="F60" s="60">
        <f>IFERROR('tablas pernocta cat ev anual'!I60/'tablas pernocta cat ev anual'!I73-1,"-")</f>
        <v>7.3142518450537208E-2</v>
      </c>
      <c r="G60" s="60">
        <f>IFERROR('tablas pernocta cat ev anual'!K60/'tablas pernocta cat ev anual'!K73-1,"-")</f>
        <v>-0.10635040431266851</v>
      </c>
      <c r="H60" s="62">
        <f>IFERROR('tablas pernocta cat ev anual'!M60/'tablas pernocta cat ev anual'!M73-1,"-")</f>
        <v>5.7297701364231068E-2</v>
      </c>
      <c r="I60" s="60">
        <f>IFERROR('tablas pernocta cat ev anual'!O60/'tablas pernocta cat ev anual'!O73-1,"-")</f>
        <v>-2.3887277455491129E-2</v>
      </c>
      <c r="J60" s="62">
        <f>IFERROR('tablas pernocta cat ev anual'!Q60/'tablas pernocta cat ev anual'!Q73-1,"-")</f>
        <v>1.3876573919904711E-2</v>
      </c>
    </row>
    <row r="61" spans="2:10" hidden="1" outlineLevel="1" x14ac:dyDescent="0.25">
      <c r="B61" s="58" t="s">
        <v>94</v>
      </c>
      <c r="C61" s="60">
        <f>IFERROR('tablas pernocta cat ev anual'!C61/'tablas pernocta cat ev anual'!C74-1,"-")</f>
        <v>0.1242618741976893</v>
      </c>
      <c r="D61" s="60">
        <f>IFERROR('tablas pernocta cat ev anual'!E61/'tablas pernocta cat ev anual'!E74-1,"-")</f>
        <v>-0.16873565248101707</v>
      </c>
      <c r="E61" s="60">
        <f>IFERROR('tablas pernocta cat ev anual'!G61/'tablas pernocta cat ev anual'!G74-1,"-")</f>
        <v>4.0590827982735833E-2</v>
      </c>
      <c r="F61" s="60">
        <f>IFERROR('tablas pernocta cat ev anual'!I61/'tablas pernocta cat ev anual'!I74-1,"-")</f>
        <v>1.892473318124166E-2</v>
      </c>
      <c r="G61" s="60">
        <f>IFERROR('tablas pernocta cat ev anual'!K61/'tablas pernocta cat ev anual'!K74-1,"-")</f>
        <v>0.1396875996174689</v>
      </c>
      <c r="H61" s="62">
        <f>IFERROR('tablas pernocta cat ev anual'!M61/'tablas pernocta cat ev anual'!M74-1,"-")</f>
        <v>-1.955776545290433E-2</v>
      </c>
      <c r="I61" s="60">
        <f>IFERROR('tablas pernocta cat ev anual'!O61/'tablas pernocta cat ev anual'!O74-1,"-")</f>
        <v>-0.13342655441294993</v>
      </c>
      <c r="J61" s="62">
        <f>IFERROR('tablas pernocta cat ev anual'!Q61/'tablas pernocta cat ev anual'!Q74-1,"-")</f>
        <v>-8.4832298150475771E-2</v>
      </c>
    </row>
    <row r="62" spans="2:10" hidden="1" outlineLevel="1" x14ac:dyDescent="0.25">
      <c r="B62" s="58" t="s">
        <v>95</v>
      </c>
      <c r="C62" s="60">
        <f>IFERROR('tablas pernocta cat ev anual'!C62/'tablas pernocta cat ev anual'!C75-1,"-")</f>
        <v>-0.19933292372509437</v>
      </c>
      <c r="D62" s="60">
        <f>IFERROR('tablas pernocta cat ev anual'!E62/'tablas pernocta cat ev anual'!E75-1,"-")</f>
        <v>1.3998198104285819E-3</v>
      </c>
      <c r="E62" s="60">
        <f>IFERROR('tablas pernocta cat ev anual'!G62/'tablas pernocta cat ev anual'!G75-1,"-")</f>
        <v>0.1132150238535532</v>
      </c>
      <c r="F62" s="60">
        <f>IFERROR('tablas pernocta cat ev anual'!I62/'tablas pernocta cat ev anual'!I75-1,"-")</f>
        <v>6.3153343800486983E-2</v>
      </c>
      <c r="G62" s="60">
        <f>IFERROR('tablas pernocta cat ev anual'!K62/'tablas pernocta cat ev anual'!K75-1,"-")</f>
        <v>0.40524038333908519</v>
      </c>
      <c r="H62" s="62">
        <f>IFERROR('tablas pernocta cat ev anual'!M62/'tablas pernocta cat ev anual'!M75-1,"-")</f>
        <v>6.7127263706276308E-2</v>
      </c>
      <c r="I62" s="60">
        <f>IFERROR('tablas pernocta cat ev anual'!O62/'tablas pernocta cat ev anual'!O75-1,"-")</f>
        <v>-7.850375389499209E-2</v>
      </c>
      <c r="J62" s="62">
        <f>IFERROR('tablas pernocta cat ev anual'!Q62/'tablas pernocta cat ev anual'!Q75-1,"-")</f>
        <v>-2.182026045654728E-2</v>
      </c>
    </row>
    <row r="63" spans="2:10" hidden="1" outlineLevel="1" x14ac:dyDescent="0.25">
      <c r="B63" s="58" t="s">
        <v>96</v>
      </c>
      <c r="C63" s="60">
        <f>IFERROR('tablas pernocta cat ev anual'!C63/'tablas pernocta cat ev anual'!C76-1,"-")</f>
        <v>-0.18005709624796085</v>
      </c>
      <c r="D63" s="60">
        <f>IFERROR('tablas pernocta cat ev anual'!E63/'tablas pernocta cat ev anual'!E76-1,"-")</f>
        <v>-2.89385007536479E-2</v>
      </c>
      <c r="E63" s="60">
        <f>IFERROR('tablas pernocta cat ev anual'!G63/'tablas pernocta cat ev anual'!G76-1,"-")</f>
        <v>-2.3626043505357019E-2</v>
      </c>
      <c r="F63" s="60">
        <f>IFERROR('tablas pernocta cat ev anual'!I63/'tablas pernocta cat ev anual'!I76-1,"-")</f>
        <v>-5.0326352885065484E-2</v>
      </c>
      <c r="G63" s="60">
        <f>IFERROR('tablas pernocta cat ev anual'!K63/'tablas pernocta cat ev anual'!K76-1,"-")</f>
        <v>0.12197471402769411</v>
      </c>
      <c r="H63" s="62">
        <f>IFERROR('tablas pernocta cat ev anual'!M63/'tablas pernocta cat ev anual'!M76-1,"-")</f>
        <v>-2.9083393491095011E-2</v>
      </c>
      <c r="I63" s="60">
        <f>IFERROR('tablas pernocta cat ev anual'!O63/'tablas pernocta cat ev anual'!O76-1,"-")</f>
        <v>-8.1381767360488522E-2</v>
      </c>
      <c r="J63" s="62">
        <f>IFERROR('tablas pernocta cat ev anual'!Q63/'tablas pernocta cat ev anual'!Q76-1,"-")</f>
        <v>-6.0253586820276928E-2</v>
      </c>
    </row>
    <row r="64" spans="2:10" hidden="1" outlineLevel="1" x14ac:dyDescent="0.25">
      <c r="B64" s="58" t="s">
        <v>97</v>
      </c>
      <c r="C64" s="60">
        <f>IFERROR('tablas pernocta cat ev anual'!C64/'tablas pernocta cat ev anual'!C77-1,"-")</f>
        <v>-0.21404150433330682</v>
      </c>
      <c r="D64" s="60">
        <f>IFERROR('tablas pernocta cat ev anual'!E64/'tablas pernocta cat ev anual'!E77-1,"-")</f>
        <v>9.2312741594340331E-2</v>
      </c>
      <c r="E64" s="60">
        <f>IFERROR('tablas pernocta cat ev anual'!G64/'tablas pernocta cat ev anual'!G77-1,"-")</f>
        <v>-2.8975708697541736E-3</v>
      </c>
      <c r="F64" s="60">
        <f>IFERROR('tablas pernocta cat ev anual'!I64/'tablas pernocta cat ev anual'!I77-1,"-")</f>
        <v>-4.5423939294973348E-2</v>
      </c>
      <c r="G64" s="60">
        <f>IFERROR('tablas pernocta cat ev anual'!K64/'tablas pernocta cat ev anual'!K77-1,"-")</f>
        <v>0.24895532367057482</v>
      </c>
      <c r="H64" s="62">
        <f>IFERROR('tablas pernocta cat ev anual'!M64/'tablas pernocta cat ev anual'!M77-1,"-")</f>
        <v>2.0758215134729419E-2</v>
      </c>
      <c r="I64" s="60">
        <f>IFERROR('tablas pernocta cat ev anual'!O64/'tablas pernocta cat ev anual'!O77-1,"-")</f>
        <v>-0.10758630555767201</v>
      </c>
      <c r="J64" s="62">
        <f>IFERROR('tablas pernocta cat ev anual'!Q64/'tablas pernocta cat ev anual'!Q77-1,"-")</f>
        <v>-5.5476328141885189E-2</v>
      </c>
    </row>
    <row r="65" spans="2:10" collapsed="1" x14ac:dyDescent="0.25">
      <c r="B65" s="160">
        <v>2010</v>
      </c>
      <c r="C65" s="74">
        <f>IFERROR('tablas pernocta cat ev anual'!C65/'tablas pernocta cat ev anual'!C78-1,"-")</f>
        <v>-6.9715616498860711E-2</v>
      </c>
      <c r="D65" s="74">
        <f>IFERROR('tablas pernocta cat ev anual'!E65/'tablas pernocta cat ev anual'!E78-1,"-")</f>
        <v>1.9853710250358647E-2</v>
      </c>
      <c r="E65" s="74">
        <f>IFERROR('tablas pernocta cat ev anual'!G65/'tablas pernocta cat ev anual'!G78-1,"-")</f>
        <v>0.11248354736096955</v>
      </c>
      <c r="F65" s="74">
        <f>IFERROR('tablas pernocta cat ev anual'!I65/'tablas pernocta cat ev anual'!I78-1,"-")</f>
        <v>0.12609009430348861</v>
      </c>
      <c r="G65" s="74">
        <f>IFERROR('tablas pernocta cat ev anual'!K65/'tablas pernocta cat ev anual'!K78-1,"-")</f>
        <v>4.9105488963514521E-2</v>
      </c>
      <c r="H65" s="74">
        <f>IFERROR('tablas pernocta cat ev anual'!M65/'tablas pernocta cat ev anual'!M78-1,"-")</f>
        <v>8.1653806240390869E-2</v>
      </c>
      <c r="I65" s="74">
        <f>IFERROR('tablas pernocta cat ev anual'!O65/'tablas pernocta cat ev anual'!O78-1,"-")</f>
        <v>-1.11186794093171E-2</v>
      </c>
      <c r="J65" s="74">
        <f>IFERROR('tablas pernocta cat ev anual'!Q65/'tablas pernocta cat ev anual'!Q78-1,"-")</f>
        <v>2.8574515770976694E-2</v>
      </c>
    </row>
    <row r="66" spans="2:10" hidden="1" outlineLevel="1" x14ac:dyDescent="0.25">
      <c r="B66" s="58" t="s">
        <v>86</v>
      </c>
      <c r="C66" s="60">
        <f>IFERROR('tablas pernocta cat ev anual'!C66/'tablas pernocta cat ev anual'!C79-1,"-")</f>
        <v>-0.32728977805564241</v>
      </c>
      <c r="D66" s="60">
        <f>IFERROR('tablas pernocta cat ev anual'!E66/'tablas pernocta cat ev anual'!E79-1,"-")</f>
        <v>-3.3613723398095985E-2</v>
      </c>
      <c r="E66" s="60">
        <f>IFERROR('tablas pernocta cat ev anual'!G66/'tablas pernocta cat ev anual'!G79-1,"-")</f>
        <v>-0.13979764913971182</v>
      </c>
      <c r="F66" s="60">
        <f>IFERROR('tablas pernocta cat ev anual'!I66/'tablas pernocta cat ev anual'!I79-1,"-")</f>
        <v>-0.20256463522879642</v>
      </c>
      <c r="G66" s="60">
        <f>IFERROR('tablas pernocta cat ev anual'!K66/'tablas pernocta cat ev anual'!K79-1,"-")</f>
        <v>0.2942820573100331</v>
      </c>
      <c r="H66" s="62">
        <f>IFERROR('tablas pernocta cat ev anual'!M66/'tablas pernocta cat ev anual'!M79-1,"-")</f>
        <v>-0.11589583662478786</v>
      </c>
      <c r="I66" s="60">
        <f>IFERROR('tablas pernocta cat ev anual'!O66/'tablas pernocta cat ev anual'!O79-1,"-")</f>
        <v>-0.123387242119953</v>
      </c>
      <c r="J66" s="62">
        <f>IFERROR('tablas pernocta cat ev anual'!Q66/'tablas pernocta cat ev anual'!Q79-1,"-")</f>
        <v>-0.12024590887968012</v>
      </c>
    </row>
    <row r="67" spans="2:10" hidden="1" outlineLevel="1" x14ac:dyDescent="0.25">
      <c r="B67" s="58" t="s">
        <v>87</v>
      </c>
      <c r="C67" s="60">
        <f>IFERROR('tablas pernocta cat ev anual'!C67/'tablas pernocta cat ev anual'!C80-1,"-")</f>
        <v>0.32969954799255508</v>
      </c>
      <c r="D67" s="60">
        <f>IFERROR('tablas pernocta cat ev anual'!E67/'tablas pernocta cat ev anual'!E80-1,"-")</f>
        <v>-0.13295556310409784</v>
      </c>
      <c r="E67" s="60">
        <f>IFERROR('tablas pernocta cat ev anual'!G67/'tablas pernocta cat ev anual'!G80-1,"-")</f>
        <v>-7.6215449884344366E-2</v>
      </c>
      <c r="F67" s="60">
        <f>IFERROR('tablas pernocta cat ev anual'!I67/'tablas pernocta cat ev anual'!I80-1,"-")</f>
        <v>-0.13227444455998061</v>
      </c>
      <c r="G67" s="60">
        <f>IFERROR('tablas pernocta cat ev anual'!K67/'tablas pernocta cat ev anual'!K80-1,"-")</f>
        <v>0.17933676996306613</v>
      </c>
      <c r="H67" s="62">
        <f>IFERROR('tablas pernocta cat ev anual'!M67/'tablas pernocta cat ev anual'!M80-1,"-")</f>
        <v>-8.6481733266745242E-2</v>
      </c>
      <c r="I67" s="60">
        <f>IFERROR('tablas pernocta cat ev anual'!O67/'tablas pernocta cat ev anual'!O80-1,"-")</f>
        <v>-0.21227111762016571</v>
      </c>
      <c r="J67" s="62">
        <f>IFERROR('tablas pernocta cat ev anual'!Q67/'tablas pernocta cat ev anual'!Q80-1,"-")</f>
        <v>-0.16278385482275881</v>
      </c>
    </row>
    <row r="68" spans="2:10" hidden="1" outlineLevel="1" x14ac:dyDescent="0.25">
      <c r="B68" s="58" t="s">
        <v>88</v>
      </c>
      <c r="C68" s="60">
        <f>IFERROR('tablas pernocta cat ev anual'!C68/'tablas pernocta cat ev anual'!C81-1,"-")</f>
        <v>0.76462018730489079</v>
      </c>
      <c r="D68" s="60">
        <f>IFERROR('tablas pernocta cat ev anual'!E68/'tablas pernocta cat ev anual'!E81-1,"-")</f>
        <v>-9.2190016103059547E-2</v>
      </c>
      <c r="E68" s="60">
        <f>IFERROR('tablas pernocta cat ev anual'!G68/'tablas pernocta cat ev anual'!G81-1,"-")</f>
        <v>-4.0443709961460961E-2</v>
      </c>
      <c r="F68" s="60">
        <f>IFERROR('tablas pernocta cat ev anual'!I68/'tablas pernocta cat ev anual'!I81-1,"-")</f>
        <v>-6.4786743635533051E-2</v>
      </c>
      <c r="G68" s="60">
        <f>IFERROR('tablas pernocta cat ev anual'!K68/'tablas pernocta cat ev anual'!K81-1,"-")</f>
        <v>9.2282673583235608E-2</v>
      </c>
      <c r="H68" s="62">
        <f>IFERROR('tablas pernocta cat ev anual'!M68/'tablas pernocta cat ev anual'!M81-1,"-")</f>
        <v>-4.6987697402785078E-2</v>
      </c>
      <c r="I68" s="60">
        <f>IFERROR('tablas pernocta cat ev anual'!O68/'tablas pernocta cat ev anual'!O81-1,"-")</f>
        <v>-0.13078881546761845</v>
      </c>
      <c r="J68" s="62">
        <f>IFERROR('tablas pernocta cat ev anual'!Q68/'tablas pernocta cat ev anual'!Q81-1,"-")</f>
        <v>-9.4199361231962486E-2</v>
      </c>
    </row>
    <row r="69" spans="2:10" hidden="1" outlineLevel="1" x14ac:dyDescent="0.25">
      <c r="B69" s="58" t="s">
        <v>89</v>
      </c>
      <c r="C69" s="60">
        <f>IFERROR('tablas pernocta cat ev anual'!C69/'tablas pernocta cat ev anual'!C82-1,"-")</f>
        <v>-0.22279665189561793</v>
      </c>
      <c r="D69" s="60">
        <f>IFERROR('tablas pernocta cat ev anual'!E69/'tablas pernocta cat ev anual'!E82-1,"-")</f>
        <v>-0.13188886773870512</v>
      </c>
      <c r="E69" s="60">
        <f>IFERROR('tablas pernocta cat ev anual'!G69/'tablas pernocta cat ev anual'!G82-1,"-")</f>
        <v>-4.1769831283570813E-2</v>
      </c>
      <c r="F69" s="60">
        <f>IFERROR('tablas pernocta cat ev anual'!I69/'tablas pernocta cat ev anual'!I82-1,"-")</f>
        <v>-1.376589653106064E-2</v>
      </c>
      <c r="G69" s="60">
        <f>IFERROR('tablas pernocta cat ev anual'!K69/'tablas pernocta cat ev anual'!K82-1,"-")</f>
        <v>-0.16337188290567406</v>
      </c>
      <c r="H69" s="62">
        <f>IFERROR('tablas pernocta cat ev anual'!M69/'tablas pernocta cat ev anual'!M82-1,"-")</f>
        <v>-7.0878974651257587E-2</v>
      </c>
      <c r="I69" s="60">
        <f>IFERROR('tablas pernocta cat ev anual'!O69/'tablas pernocta cat ev anual'!O82-1,"-")</f>
        <v>-0.12288220071114309</v>
      </c>
      <c r="J69" s="62">
        <f>IFERROR('tablas pernocta cat ev anual'!Q69/'tablas pernocta cat ev anual'!Q82-1,"-")</f>
        <v>-9.9423095311454213E-2</v>
      </c>
    </row>
    <row r="70" spans="2:10" hidden="1" outlineLevel="1" x14ac:dyDescent="0.25">
      <c r="B70" s="58" t="s">
        <v>90</v>
      </c>
      <c r="C70" s="60">
        <f>IFERROR('tablas pernocta cat ev anual'!C70/'tablas pernocta cat ev anual'!C83-1,"-")</f>
        <v>0.12653261402648353</v>
      </c>
      <c r="D70" s="60">
        <f>IFERROR('tablas pernocta cat ev anual'!E70/'tablas pernocta cat ev anual'!E83-1,"-")</f>
        <v>-8.8242569423650274E-2</v>
      </c>
      <c r="E70" s="60">
        <f>IFERROR('tablas pernocta cat ev anual'!G70/'tablas pernocta cat ev anual'!G83-1,"-")</f>
        <v>-0.16230967221757064</v>
      </c>
      <c r="F70" s="60">
        <f>IFERROR('tablas pernocta cat ev anual'!I70/'tablas pernocta cat ev anual'!I83-1,"-")</f>
        <v>-0.17472872968701036</v>
      </c>
      <c r="G70" s="60">
        <f>IFERROR('tablas pernocta cat ev anual'!K70/'tablas pernocta cat ev anual'!K83-1,"-")</f>
        <v>-0.10624339282382933</v>
      </c>
      <c r="H70" s="62">
        <f>IFERROR('tablas pernocta cat ev anual'!M70/'tablas pernocta cat ev anual'!M83-1,"-")</f>
        <v>-0.13675805122303952</v>
      </c>
      <c r="I70" s="60">
        <f>IFERROR('tablas pernocta cat ev anual'!O70/'tablas pernocta cat ev anual'!O83-1,"-")</f>
        <v>-0.10013418013440212</v>
      </c>
      <c r="J70" s="62">
        <f>IFERROR('tablas pernocta cat ev anual'!Q70/'tablas pernocta cat ev anual'!Q83-1,"-")</f>
        <v>-0.11538875696384754</v>
      </c>
    </row>
    <row r="71" spans="2:10" hidden="1" outlineLevel="1" x14ac:dyDescent="0.25">
      <c r="B71" s="58" t="s">
        <v>91</v>
      </c>
      <c r="C71" s="60">
        <f>IFERROR('tablas pernocta cat ev anual'!C71/'tablas pernocta cat ev anual'!C84-1,"-")</f>
        <v>0.69753946146703805</v>
      </c>
      <c r="D71" s="60">
        <f>IFERROR('tablas pernocta cat ev anual'!E71/'tablas pernocta cat ev anual'!E84-1,"-")</f>
        <v>-0.21091907805961807</v>
      </c>
      <c r="E71" s="60">
        <f>IFERROR('tablas pernocta cat ev anual'!G71/'tablas pernocta cat ev anual'!G84-1,"-")</f>
        <v>-6.5680890786249058E-2</v>
      </c>
      <c r="F71" s="60">
        <f>IFERROR('tablas pernocta cat ev anual'!I71/'tablas pernocta cat ev anual'!I84-1,"-")</f>
        <v>-0.10538288215444658</v>
      </c>
      <c r="G71" s="60">
        <f>IFERROR('tablas pernocta cat ev anual'!K71/'tablas pernocta cat ev anual'!K84-1,"-")</f>
        <v>0.15262710692196735</v>
      </c>
      <c r="H71" s="62">
        <f>IFERROR('tablas pernocta cat ev anual'!M71/'tablas pernocta cat ev anual'!M84-1,"-")</f>
        <v>-0.10323595599266544</v>
      </c>
      <c r="I71" s="60">
        <f>IFERROR('tablas pernocta cat ev anual'!O71/'tablas pernocta cat ev anual'!O84-1,"-")</f>
        <v>-0.15407240080086315</v>
      </c>
      <c r="J71" s="62">
        <f>IFERROR('tablas pernocta cat ev anual'!Q71/'tablas pernocta cat ev anual'!Q84-1,"-")</f>
        <v>-0.13327628003395919</v>
      </c>
    </row>
    <row r="72" spans="2:10" hidden="1" outlineLevel="1" x14ac:dyDescent="0.25">
      <c r="B72" s="58" t="s">
        <v>92</v>
      </c>
      <c r="C72" s="60">
        <f>IFERROR('tablas pernocta cat ev anual'!C72/'tablas pernocta cat ev anual'!C85-1,"-")</f>
        <v>-0.32713963963963966</v>
      </c>
      <c r="D72" s="60">
        <f>IFERROR('tablas pernocta cat ev anual'!E72/'tablas pernocta cat ev anual'!E85-1,"-")</f>
        <v>-0.18669880749030188</v>
      </c>
      <c r="E72" s="60">
        <f>IFERROR('tablas pernocta cat ev anual'!G72/'tablas pernocta cat ev anual'!G85-1,"-")</f>
        <v>-5.4678070684971547E-2</v>
      </c>
      <c r="F72" s="60">
        <f>IFERROR('tablas pernocta cat ev anual'!I72/'tablas pernocta cat ev anual'!I85-1,"-")</f>
        <v>-4.782319805998636E-2</v>
      </c>
      <c r="G72" s="60">
        <f>IFERROR('tablas pernocta cat ev anual'!K72/'tablas pernocta cat ev anual'!K85-1,"-")</f>
        <v>-8.6304526106142809E-2</v>
      </c>
      <c r="H72" s="62">
        <f>IFERROR('tablas pernocta cat ev anual'!M72/'tablas pernocta cat ev anual'!M85-1,"-")</f>
        <v>-9.8678930283623956E-2</v>
      </c>
      <c r="I72" s="60">
        <f>IFERROR('tablas pernocta cat ev anual'!O72/'tablas pernocta cat ev anual'!O85-1,"-")</f>
        <v>-0.24225954219942558</v>
      </c>
      <c r="J72" s="62">
        <f>IFERROR('tablas pernocta cat ev anual'!Q72/'tablas pernocta cat ev anual'!Q85-1,"-")</f>
        <v>-0.18128786859779866</v>
      </c>
    </row>
    <row r="73" spans="2:10" hidden="1" outlineLevel="1" x14ac:dyDescent="0.25">
      <c r="B73" s="58" t="s">
        <v>93</v>
      </c>
      <c r="C73" s="60">
        <f>IFERROR('tablas pernocta cat ev anual'!C73/'tablas pernocta cat ev anual'!C86-1,"-")</f>
        <v>-6.3027295285359775E-2</v>
      </c>
      <c r="D73" s="60">
        <f>IFERROR('tablas pernocta cat ev anual'!E73/'tablas pernocta cat ev anual'!E86-1,"-")</f>
        <v>-0.26173054290538811</v>
      </c>
      <c r="E73" s="60">
        <f>IFERROR('tablas pernocta cat ev anual'!G73/'tablas pernocta cat ev anual'!G86-1,"-")</f>
        <v>-0.1172212032978609</v>
      </c>
      <c r="F73" s="60">
        <f>IFERROR('tablas pernocta cat ev anual'!I73/'tablas pernocta cat ev anual'!I86-1,"-")</f>
        <v>-0.10703630193994496</v>
      </c>
      <c r="G73" s="60">
        <f>IFERROR('tablas pernocta cat ev anual'!K73/'tablas pernocta cat ev anual'!K86-1,"-")</f>
        <v>-0.16042074009703822</v>
      </c>
      <c r="H73" s="62">
        <f>IFERROR('tablas pernocta cat ev anual'!M73/'tablas pernocta cat ev anual'!M86-1,"-")</f>
        <v>-0.15747388717710209</v>
      </c>
      <c r="I73" s="60">
        <f>IFERROR('tablas pernocta cat ev anual'!O73/'tablas pernocta cat ev anual'!O86-1,"-")</f>
        <v>-0.14388407584135565</v>
      </c>
      <c r="J73" s="62">
        <f>IFERROR('tablas pernocta cat ev anual'!Q73/'tablas pernocta cat ev anual'!Q86-1,"-")</f>
        <v>-0.15025961495845819</v>
      </c>
    </row>
    <row r="74" spans="2:10" hidden="1" outlineLevel="1" x14ac:dyDescent="0.25">
      <c r="B74" s="58" t="s">
        <v>94</v>
      </c>
      <c r="C74" s="60">
        <f>IFERROR('tablas pernocta cat ev anual'!C74/'tablas pernocta cat ev anual'!C87-1,"-")</f>
        <v>0.14089045108377274</v>
      </c>
      <c r="D74" s="60">
        <f>IFERROR('tablas pernocta cat ev anual'!E74/'tablas pernocta cat ev anual'!E87-1,"-")</f>
        <v>-5.573387802742924E-2</v>
      </c>
      <c r="E74" s="60">
        <f>IFERROR('tablas pernocta cat ev anual'!G74/'tablas pernocta cat ev anual'!G87-1,"-")</f>
        <v>-9.1096225087762495E-2</v>
      </c>
      <c r="F74" s="60">
        <f>IFERROR('tablas pernocta cat ev anual'!I74/'tablas pernocta cat ev anual'!I87-1,"-")</f>
        <v>-6.1776347910999507E-2</v>
      </c>
      <c r="G74" s="60">
        <f>IFERROR('tablas pernocta cat ev anual'!K74/'tablas pernocta cat ev anual'!K87-1,"-")</f>
        <v>-0.2047624681009278</v>
      </c>
      <c r="H74" s="62">
        <f>IFERROR('tablas pernocta cat ev anual'!M74/'tablas pernocta cat ev anual'!M87-1,"-")</f>
        <v>-7.7070131170907441E-2</v>
      </c>
      <c r="I74" s="60">
        <f>IFERROR('tablas pernocta cat ev anual'!O74/'tablas pernocta cat ev anual'!O87-1,"-")</f>
        <v>-8.8504003356340344E-2</v>
      </c>
      <c r="J74" s="62">
        <f>IFERROR('tablas pernocta cat ev anual'!Q74/'tablas pernocta cat ev anual'!Q87-1,"-")</f>
        <v>-8.3659359930302601E-2</v>
      </c>
    </row>
    <row r="75" spans="2:10" hidden="1" outlineLevel="1" x14ac:dyDescent="0.25">
      <c r="B75" s="58" t="s">
        <v>95</v>
      </c>
      <c r="C75" s="60">
        <f>IFERROR('tablas pernocta cat ev anual'!C75/'tablas pernocta cat ev anual'!C88-1,"-")</f>
        <v>-0.14837793392136345</v>
      </c>
      <c r="D75" s="60">
        <f>IFERROR('tablas pernocta cat ev anual'!E75/'tablas pernocta cat ev anual'!E88-1,"-")</f>
        <v>-8.3943796466816711E-2</v>
      </c>
      <c r="E75" s="60">
        <f>IFERROR('tablas pernocta cat ev anual'!G75/'tablas pernocta cat ev anual'!G88-1,"-")</f>
        <v>-0.22813456757915695</v>
      </c>
      <c r="F75" s="60">
        <f>IFERROR('tablas pernocta cat ev anual'!I75/'tablas pernocta cat ev anual'!I88-1,"-")</f>
        <v>-0.19349984401093756</v>
      </c>
      <c r="G75" s="60">
        <f>IFERROR('tablas pernocta cat ev anual'!K75/'tablas pernocta cat ev anual'!K88-1,"-")</f>
        <v>-0.38275873369600844</v>
      </c>
      <c r="H75" s="62">
        <f>IFERROR('tablas pernocta cat ev anual'!M75/'tablas pernocta cat ev anual'!M88-1,"-")</f>
        <v>-0.18313335535421538</v>
      </c>
      <c r="I75" s="60">
        <f>IFERROR('tablas pernocta cat ev anual'!O75/'tablas pernocta cat ev anual'!O88-1,"-")</f>
        <v>-0.14812924391340998</v>
      </c>
      <c r="J75" s="62">
        <f>IFERROR('tablas pernocta cat ev anual'!Q75/'tablas pernocta cat ev anual'!Q88-1,"-")</f>
        <v>-0.16210452223089711</v>
      </c>
    </row>
    <row r="76" spans="2:10" hidden="1" outlineLevel="1" x14ac:dyDescent="0.25">
      <c r="B76" s="58" t="s">
        <v>96</v>
      </c>
      <c r="C76" s="60">
        <f>IFERROR('tablas pernocta cat ev anual'!C76/'tablas pernocta cat ev anual'!C89-1,"-")</f>
        <v>-0.15455564175502112</v>
      </c>
      <c r="D76" s="60">
        <f>IFERROR('tablas pernocta cat ev anual'!E76/'tablas pernocta cat ev anual'!E89-1,"-")</f>
        <v>-7.5368854253316409E-2</v>
      </c>
      <c r="E76" s="60">
        <f>IFERROR('tablas pernocta cat ev anual'!G76/'tablas pernocta cat ev anual'!G89-1,"-")</f>
        <v>-0.1681221148443296</v>
      </c>
      <c r="F76" s="60">
        <f>IFERROR('tablas pernocta cat ev anual'!I76/'tablas pernocta cat ev anual'!I89-1,"-")</f>
        <v>-0.15002758895090673</v>
      </c>
      <c r="G76" s="60">
        <f>IFERROR('tablas pernocta cat ev anual'!K76/'tablas pernocta cat ev anual'!K89-1,"-")</f>
        <v>-0.25464890867317636</v>
      </c>
      <c r="H76" s="62">
        <f>IFERROR('tablas pernocta cat ev anual'!M76/'tablas pernocta cat ev anual'!M89-1,"-")</f>
        <v>-0.14078637126409921</v>
      </c>
      <c r="I76" s="60">
        <f>IFERROR('tablas pernocta cat ev anual'!O76/'tablas pernocta cat ev anual'!O89-1,"-")</f>
        <v>-0.18229852517399059</v>
      </c>
      <c r="J76" s="62">
        <f>IFERROR('tablas pernocta cat ev anual'!Q76/'tablas pernocta cat ev anual'!Q89-1,"-")</f>
        <v>-0.16602043561664603</v>
      </c>
    </row>
    <row r="77" spans="2:10" hidden="1" outlineLevel="1" x14ac:dyDescent="0.25">
      <c r="B77" s="58" t="s">
        <v>97</v>
      </c>
      <c r="C77" s="60">
        <f>IFERROR('tablas pernocta cat ev anual'!C77/'tablas pernocta cat ev anual'!C90-1,"-")</f>
        <v>-4.4328346394364448E-3</v>
      </c>
      <c r="D77" s="60">
        <f>IFERROR('tablas pernocta cat ev anual'!E77/'tablas pernocta cat ev anual'!E90-1,"-")</f>
        <v>-7.5293038563740144E-2</v>
      </c>
      <c r="E77" s="60">
        <f>IFERROR('tablas pernocta cat ev anual'!G77/'tablas pernocta cat ev anual'!G90-1,"-")</f>
        <v>-0.12142803024563209</v>
      </c>
      <c r="F77" s="60">
        <f>IFERROR('tablas pernocta cat ev anual'!I77/'tablas pernocta cat ev anual'!I90-1,"-")</f>
        <v>-9.7810904011523814E-2</v>
      </c>
      <c r="G77" s="60">
        <f>IFERROR('tablas pernocta cat ev anual'!K77/'tablas pernocta cat ev anual'!K90-1,"-")</f>
        <v>-0.2393519443485842</v>
      </c>
      <c r="H77" s="62">
        <f>IFERROR('tablas pernocta cat ev anual'!M77/'tablas pernocta cat ev anual'!M90-1,"-")</f>
        <v>-0.10448141266969801</v>
      </c>
      <c r="I77" s="60">
        <f>IFERROR('tablas pernocta cat ev anual'!O77/'tablas pernocta cat ev anual'!O90-1,"-")</f>
        <v>-0.1042786446617574</v>
      </c>
      <c r="J77" s="62">
        <f>IFERROR('tablas pernocta cat ev anual'!Q77/'tablas pernocta cat ev anual'!Q90-1,"-")</f>
        <v>-0.10436098286529238</v>
      </c>
    </row>
    <row r="78" spans="2:10" collapsed="1" x14ac:dyDescent="0.25">
      <c r="B78" s="160">
        <v>2009</v>
      </c>
      <c r="C78" s="74">
        <f>IFERROR('tablas pernocta cat ev anual'!C78/'tablas pernocta cat ev anual'!C91-1,"-")</f>
        <v>-1.6215522264247828E-2</v>
      </c>
      <c r="D78" s="74">
        <f>IFERROR('tablas pernocta cat ev anual'!E78/'tablas pernocta cat ev anual'!E91-1,"-")</f>
        <v>-0.11793862001756283</v>
      </c>
      <c r="E78" s="74">
        <f>IFERROR('tablas pernocta cat ev anual'!G78/'tablas pernocta cat ev anual'!G91-1,"-")</f>
        <v>-0.11111224358424165</v>
      </c>
      <c r="F78" s="74">
        <f>IFERROR('tablas pernocta cat ev anual'!I78/'tablas pernocta cat ev anual'!I91-1,"-")</f>
        <v>-0.11508372314181203</v>
      </c>
      <c r="G78" s="74">
        <f>IFERROR('tablas pernocta cat ev anual'!K78/'tablas pernocta cat ev anual'!K91-1,"-")</f>
        <v>-9.2133692508470477E-2</v>
      </c>
      <c r="H78" s="74">
        <f>IFERROR('tablas pernocta cat ev anual'!M78/'tablas pernocta cat ev anual'!M91-1,"-")</f>
        <v>-0.11135123601782704</v>
      </c>
      <c r="I78" s="74">
        <f>IFERROR('tablas pernocta cat ev anual'!O78/'tablas pernocta cat ev anual'!O91-1,"-")</f>
        <v>-0.1460349932206263</v>
      </c>
      <c r="J78" s="74">
        <f>IFERROR('tablas pernocta cat ev anual'!Q78/'tablas pernocta cat ev anual'!Q91-1,"-")</f>
        <v>-0.13153237221397163</v>
      </c>
    </row>
    <row r="79" spans="2:10" hidden="1" outlineLevel="1" x14ac:dyDescent="0.25">
      <c r="B79" s="58" t="s">
        <v>86</v>
      </c>
      <c r="C79" s="60">
        <f>IFERROR('tablas pernocta cat ev anual'!C79/'tablas pernocta cat ev anual'!C92-1,"-")</f>
        <v>0.16158315177923011</v>
      </c>
      <c r="D79" s="60">
        <f>IFERROR('tablas pernocta cat ev anual'!E79/'tablas pernocta cat ev anual'!E92-1,"-")</f>
        <v>-6.7243228230429164E-2</v>
      </c>
      <c r="E79" s="60">
        <f>IFERROR('tablas pernocta cat ev anual'!G79/'tablas pernocta cat ev anual'!G92-1,"-")</f>
        <v>5.0031358390015157E-2</v>
      </c>
      <c r="F79" s="60">
        <f>IFERROR('tablas pernocta cat ev anual'!I79/'tablas pernocta cat ev anual'!I92-1,"-")</f>
        <v>0.11196277147549116</v>
      </c>
      <c r="G79" s="60">
        <f>IFERROR('tablas pernocta cat ev anual'!K79/'tablas pernocta cat ev anual'!K92-1,"-")</f>
        <v>-0.24195081382915529</v>
      </c>
      <c r="H79" s="62">
        <f>IFERROR('tablas pernocta cat ev anual'!M79/'tablas pernocta cat ev anual'!M92-1,"-")</f>
        <v>1.7479975957170213E-2</v>
      </c>
      <c r="I79" s="60">
        <f>IFERROR('tablas pernocta cat ev anual'!O79/'tablas pernocta cat ev anual'!O92-1,"-")</f>
        <v>-0.13552582114662504</v>
      </c>
      <c r="J79" s="62">
        <f>IFERROR('tablas pernocta cat ev anual'!Q79/'tablas pernocta cat ev anual'!Q92-1,"-")</f>
        <v>-7.734611347096787E-2</v>
      </c>
    </row>
    <row r="80" spans="2:10" hidden="1" outlineLevel="1" x14ac:dyDescent="0.25">
      <c r="B80" s="58" t="s">
        <v>87</v>
      </c>
      <c r="C80" s="60">
        <f>IFERROR('tablas pernocta cat ev anual'!C80/'tablas pernocta cat ev anual'!C93-1,"-")</f>
        <v>-0.20920941968040374</v>
      </c>
      <c r="D80" s="60">
        <f>IFERROR('tablas pernocta cat ev anual'!E80/'tablas pernocta cat ev anual'!E93-1,"-")</f>
        <v>-0.12784222894040498</v>
      </c>
      <c r="E80" s="60">
        <f>IFERROR('tablas pernocta cat ev anual'!G80/'tablas pernocta cat ev anual'!G93-1,"-")</f>
        <v>-4.5743057674702436E-2</v>
      </c>
      <c r="F80" s="60">
        <f>IFERROR('tablas pernocta cat ev anual'!I80/'tablas pernocta cat ev anual'!I93-1,"-")</f>
        <v>-2.3117619672408662E-2</v>
      </c>
      <c r="G80" s="60">
        <f>IFERROR('tablas pernocta cat ev anual'!K80/'tablas pernocta cat ev anual'!K93-1,"-")</f>
        <v>-0.13687350835322198</v>
      </c>
      <c r="H80" s="62">
        <f>IFERROR('tablas pernocta cat ev anual'!M80/'tablas pernocta cat ev anual'!M93-1,"-")</f>
        <v>-7.6094851433125554E-2</v>
      </c>
      <c r="I80" s="60">
        <f>IFERROR('tablas pernocta cat ev anual'!O80/'tablas pernocta cat ev anual'!O93-1,"-")</f>
        <v>-4.5804010179983368E-2</v>
      </c>
      <c r="J80" s="62">
        <f>IFERROR('tablas pernocta cat ev anual'!Q80/'tablas pernocta cat ev anual'!Q93-1,"-")</f>
        <v>-5.7954817169829753E-2</v>
      </c>
    </row>
    <row r="81" spans="2:10" hidden="1" outlineLevel="1" x14ac:dyDescent="0.25">
      <c r="B81" s="58" t="s">
        <v>88</v>
      </c>
      <c r="C81" s="60">
        <f>IFERROR('tablas pernocta cat ev anual'!C81/'tablas pernocta cat ev anual'!C94-1,"-")</f>
        <v>-0.35993073131743702</v>
      </c>
      <c r="D81" s="60">
        <f>IFERROR('tablas pernocta cat ev anual'!E81/'tablas pernocta cat ev anual'!E94-1,"-")</f>
        <v>-9.4534275122595379E-2</v>
      </c>
      <c r="E81" s="60">
        <f>IFERROR('tablas pernocta cat ev anual'!G81/'tablas pernocta cat ev anual'!G94-1,"-")</f>
        <v>8.5361293092702129E-2</v>
      </c>
      <c r="F81" s="60">
        <f>IFERROR('tablas pernocta cat ev anual'!I81/'tablas pernocta cat ev anual'!I94-1,"-")</f>
        <v>0.11766617155588555</v>
      </c>
      <c r="G81" s="60">
        <f>IFERROR('tablas pernocta cat ev anual'!K81/'tablas pernocta cat ev anual'!K94-1,"-")</f>
        <v>-6.2398672122288223E-2</v>
      </c>
      <c r="H81" s="62">
        <f>IFERROR('tablas pernocta cat ev anual'!M81/'tablas pernocta cat ev anual'!M94-1,"-")</f>
        <v>1.8575956531582616E-2</v>
      </c>
      <c r="I81" s="60">
        <f>IFERROR('tablas pernocta cat ev anual'!O81/'tablas pernocta cat ev anual'!O94-1,"-")</f>
        <v>-2.5502427363741975E-2</v>
      </c>
      <c r="J81" s="62">
        <f>IFERROR('tablas pernocta cat ev anual'!Q81/'tablas pernocta cat ev anual'!Q94-1,"-")</f>
        <v>-6.7350550603041404E-3</v>
      </c>
    </row>
    <row r="82" spans="2:10" hidden="1" outlineLevel="1" x14ac:dyDescent="0.25">
      <c r="B82" s="58" t="s">
        <v>89</v>
      </c>
      <c r="C82" s="60">
        <f>IFERROR('tablas pernocta cat ev anual'!C82/'tablas pernocta cat ev anual'!C95-1,"-")</f>
        <v>0.35354881706097974</v>
      </c>
      <c r="D82" s="60">
        <f>IFERROR('tablas pernocta cat ev anual'!E82/'tablas pernocta cat ev anual'!E95-1,"-")</f>
        <v>-0.10823357491844654</v>
      </c>
      <c r="E82" s="60">
        <f>IFERROR('tablas pernocta cat ev anual'!G82/'tablas pernocta cat ev anual'!G95-1,"-")</f>
        <v>6.0640708904180496E-3</v>
      </c>
      <c r="F82" s="60">
        <f>IFERROR('tablas pernocta cat ev anual'!I82/'tablas pernocta cat ev anual'!I95-1,"-")</f>
        <v>-2.3110789506847862E-2</v>
      </c>
      <c r="G82" s="60">
        <f>IFERROR('tablas pernocta cat ev anual'!K82/'tablas pernocta cat ev anual'!K95-1,"-")</f>
        <v>0.1559751843419046</v>
      </c>
      <c r="H82" s="62">
        <f>IFERROR('tablas pernocta cat ev anual'!M82/'tablas pernocta cat ev anual'!M95-1,"-")</f>
        <v>-2.4717588743057406E-2</v>
      </c>
      <c r="I82" s="60">
        <f>IFERROR('tablas pernocta cat ev anual'!O82/'tablas pernocta cat ev anual'!O95-1,"-")</f>
        <v>8.6311917721568765E-3</v>
      </c>
      <c r="J82" s="62">
        <f>IFERROR('tablas pernocta cat ev anual'!Q82/'tablas pernocta cat ev anual'!Q95-1,"-")</f>
        <v>-6.6907985689711458E-3</v>
      </c>
    </row>
    <row r="83" spans="2:10" ht="15" hidden="1" customHeight="1" outlineLevel="1" x14ac:dyDescent="0.25">
      <c r="B83" s="58" t="s">
        <v>90</v>
      </c>
      <c r="C83" s="60">
        <f>IFERROR('tablas pernocta cat ev anual'!C83/'tablas pernocta cat ev anual'!C96-1,"-")</f>
        <v>-0.29867002980967672</v>
      </c>
      <c r="D83" s="60">
        <f>IFERROR('tablas pernocta cat ev anual'!E83/'tablas pernocta cat ev anual'!E96-1,"-")</f>
        <v>-7.0911477075483731E-2</v>
      </c>
      <c r="E83" s="60">
        <f>IFERROR('tablas pernocta cat ev anual'!G83/'tablas pernocta cat ev anual'!G96-1,"-")</f>
        <v>2.7173771403254277E-2</v>
      </c>
      <c r="F83" s="60">
        <f>IFERROR('tablas pernocta cat ev anual'!I83/'tablas pernocta cat ev anual'!I96-1,"-")</f>
        <v>7.1379027914080906E-2</v>
      </c>
      <c r="G83" s="60">
        <f>IFERROR('tablas pernocta cat ev anual'!K83/'tablas pernocta cat ev anual'!K96-1,"-")</f>
        <v>-0.13411498647138798</v>
      </c>
      <c r="H83" s="62">
        <f>IFERROR('tablas pernocta cat ev anual'!M83/'tablas pernocta cat ev anual'!M96-1,"-")</f>
        <v>-9.5224893242613629E-3</v>
      </c>
      <c r="I83" s="60">
        <f>IFERROR('tablas pernocta cat ev anual'!O83/'tablas pernocta cat ev anual'!O96-1,"-")</f>
        <v>3.1851575039338442E-2</v>
      </c>
      <c r="J83" s="62">
        <f>IFERROR('tablas pernocta cat ev anual'!Q83/'tablas pernocta cat ev anual'!Q96-1,"-")</f>
        <v>1.4205606862704112E-2</v>
      </c>
    </row>
    <row r="84" spans="2:10" ht="15" hidden="1" customHeight="1" outlineLevel="1" x14ac:dyDescent="0.25">
      <c r="B84" s="58" t="s">
        <v>91</v>
      </c>
      <c r="C84" s="60">
        <f>IFERROR('tablas pernocta cat ev anual'!C84/'tablas pernocta cat ev anual'!C97-1,"-")</f>
        <v>-0.43884329816334511</v>
      </c>
      <c r="D84" s="60">
        <f>IFERROR('tablas pernocta cat ev anual'!E84/'tablas pernocta cat ev anual'!E97-1,"-")</f>
        <v>7.1645584411790475E-2</v>
      </c>
      <c r="E84" s="60">
        <f>IFERROR('tablas pernocta cat ev anual'!G84/'tablas pernocta cat ev anual'!G97-1,"-")</f>
        <v>-2.9142435424354241E-2</v>
      </c>
      <c r="F84" s="60">
        <f>IFERROR('tablas pernocta cat ev anual'!I84/'tablas pernocta cat ev anual'!I97-1,"-")</f>
        <v>-8.5509368620199089E-3</v>
      </c>
      <c r="G84" s="60">
        <f>IFERROR('tablas pernocta cat ev anual'!K84/'tablas pernocta cat ev anual'!K97-1,"-")</f>
        <v>-0.12865235282976639</v>
      </c>
      <c r="H84" s="62">
        <f>IFERROR('tablas pernocta cat ev anual'!M84/'tablas pernocta cat ev anual'!M97-1,"-")</f>
        <v>-7.0983612323135548E-3</v>
      </c>
      <c r="I84" s="60">
        <f>IFERROR('tablas pernocta cat ev anual'!O84/'tablas pernocta cat ev anual'!O97-1,"-")</f>
        <v>0.11131558867094582</v>
      </c>
      <c r="J84" s="62">
        <f>IFERROR('tablas pernocta cat ev anual'!Q84/'tablas pernocta cat ev anual'!Q97-1,"-")</f>
        <v>5.9619947559663711E-2</v>
      </c>
    </row>
    <row r="85" spans="2:10" ht="15" hidden="1" customHeight="1" outlineLevel="1" x14ac:dyDescent="0.25">
      <c r="B85" s="58" t="s">
        <v>92</v>
      </c>
      <c r="C85" s="60">
        <f>IFERROR('tablas pernocta cat ev anual'!C85/'tablas pernocta cat ev anual'!C98-1,"-")</f>
        <v>0.15175097276264582</v>
      </c>
      <c r="D85" s="60">
        <f>IFERROR('tablas pernocta cat ev anual'!E85/'tablas pernocta cat ev anual'!E98-1,"-")</f>
        <v>0.10198085989726269</v>
      </c>
      <c r="E85" s="60">
        <f>IFERROR('tablas pernocta cat ev anual'!G85/'tablas pernocta cat ev anual'!G98-1,"-")</f>
        <v>4.8582543138850909E-3</v>
      </c>
      <c r="F85" s="60">
        <f>IFERROR('tablas pernocta cat ev anual'!I85/'tablas pernocta cat ev anual'!I98-1,"-")</f>
        <v>-3.6133716779864988E-2</v>
      </c>
      <c r="G85" s="60">
        <f>IFERROR('tablas pernocta cat ev anual'!K85/'tablas pernocta cat ev anual'!K98-1,"-")</f>
        <v>0.25015866816384325</v>
      </c>
      <c r="H85" s="62">
        <f>IFERROR('tablas pernocta cat ev anual'!M85/'tablas pernocta cat ev anual'!M98-1,"-")</f>
        <v>3.4288501282123907E-2</v>
      </c>
      <c r="I85" s="60">
        <f>IFERROR('tablas pernocta cat ev anual'!O85/'tablas pernocta cat ev anual'!O98-1,"-")</f>
        <v>0.22367532361380582</v>
      </c>
      <c r="J85" s="62">
        <f>IFERROR('tablas pernocta cat ev anual'!Q85/'tablas pernocta cat ev anual'!Q98-1,"-")</f>
        <v>0.1353905793382042</v>
      </c>
    </row>
    <row r="86" spans="2:10" hidden="1" outlineLevel="1" x14ac:dyDescent="0.25">
      <c r="B86" s="58" t="s">
        <v>93</v>
      </c>
      <c r="C86" s="60">
        <f>IFERROR('tablas pernocta cat ev anual'!C86/'tablas pernocta cat ev anual'!C99-1,"-")</f>
        <v>-0.10867000884694777</v>
      </c>
      <c r="D86" s="60">
        <f>IFERROR('tablas pernocta cat ev anual'!E86/'tablas pernocta cat ev anual'!E99-1,"-")</f>
        <v>0.12008176755471078</v>
      </c>
      <c r="E86" s="60">
        <f>IFERROR('tablas pernocta cat ev anual'!G86/'tablas pernocta cat ev anual'!G99-1,"-")</f>
        <v>5.4421694381924235E-2</v>
      </c>
      <c r="F86" s="60">
        <f>IFERROR('tablas pernocta cat ev anual'!I86/'tablas pernocta cat ev anual'!I99-1,"-")</f>
        <v>8.0069183905275843E-3</v>
      </c>
      <c r="G86" s="60">
        <f>IFERROR('tablas pernocta cat ev anual'!K86/'tablas pernocta cat ev anual'!K99-1,"-")</f>
        <v>0.31033828343692171</v>
      </c>
      <c r="H86" s="62">
        <f>IFERROR('tablas pernocta cat ev anual'!M86/'tablas pernocta cat ev anual'!M99-1,"-")</f>
        <v>6.9362020686600356E-2</v>
      </c>
      <c r="I86" s="60">
        <f>IFERROR('tablas pernocta cat ev anual'!O86/'tablas pernocta cat ev anual'!O99-1,"-")</f>
        <v>2.1107072049523889E-2</v>
      </c>
      <c r="J86" s="62">
        <f>IFERROR('tablas pernocta cat ev anual'!Q86/'tablas pernocta cat ev anual'!Q99-1,"-")</f>
        <v>4.3191420753884824E-2</v>
      </c>
    </row>
    <row r="87" spans="2:10" ht="30" hidden="1" customHeight="1" outlineLevel="1" x14ac:dyDescent="0.25">
      <c r="B87" s="58" t="s">
        <v>94</v>
      </c>
      <c r="C87" s="60">
        <f>IFERROR('tablas pernocta cat ev anual'!C87/'tablas pernocta cat ev anual'!C100-1,"-")</f>
        <v>-0.23108108108108105</v>
      </c>
      <c r="D87" s="60">
        <f>IFERROR('tablas pernocta cat ev anual'!E87/'tablas pernocta cat ev anual'!E100-1,"-")</f>
        <v>-8.169813036970841E-3</v>
      </c>
      <c r="E87" s="60">
        <f>IFERROR('tablas pernocta cat ev anual'!G87/'tablas pernocta cat ev anual'!G100-1,"-")</f>
        <v>6.0043788434269496E-2</v>
      </c>
      <c r="F87" s="60">
        <f>IFERROR('tablas pernocta cat ev anual'!I87/'tablas pernocta cat ev anual'!I100-1,"-")</f>
        <v>1.4573391066666108E-2</v>
      </c>
      <c r="G87" s="60">
        <f>IFERROR('tablas pernocta cat ev anual'!K87/'tablas pernocta cat ev anual'!K100-1,"-")</f>
        <v>0.28295136705622159</v>
      </c>
      <c r="H87" s="62">
        <f>IFERROR('tablas pernocta cat ev anual'!M87/'tablas pernocta cat ev anual'!M100-1,"-")</f>
        <v>3.3094462864803997E-2</v>
      </c>
      <c r="I87" s="60">
        <f>IFERROR('tablas pernocta cat ev anual'!O87/'tablas pernocta cat ev anual'!O100-1,"-")</f>
        <v>8.7810345059994077E-2</v>
      </c>
      <c r="J87" s="62">
        <f>IFERROR('tablas pernocta cat ev anual'!Q87/'tablas pernocta cat ev anual'!Q100-1,"-")</f>
        <v>6.3934607720127046E-2</v>
      </c>
    </row>
    <row r="88" spans="2:10" hidden="1" outlineLevel="1" x14ac:dyDescent="0.25">
      <c r="B88" s="58" t="s">
        <v>95</v>
      </c>
      <c r="C88" s="60">
        <f>IFERROR('tablas pernocta cat ev anual'!C88/'tablas pernocta cat ev anual'!C101-1,"-")</f>
        <v>-2.2004532495065399E-2</v>
      </c>
      <c r="D88" s="60">
        <f>IFERROR('tablas pernocta cat ev anual'!E88/'tablas pernocta cat ev anual'!E101-1,"-")</f>
        <v>2.1871863499498101E-2</v>
      </c>
      <c r="E88" s="60">
        <f>IFERROR('tablas pernocta cat ev anual'!G88/'tablas pernocta cat ev anual'!G101-1,"-")</f>
        <v>8.0428552136013742E-4</v>
      </c>
      <c r="F88" s="60">
        <f>IFERROR('tablas pernocta cat ev anual'!I88/'tablas pernocta cat ev anual'!I101-1,"-")</f>
        <v>-1.0229747666223865E-3</v>
      </c>
      <c r="G88" s="60">
        <f>IFERROR('tablas pernocta cat ev anual'!K88/'tablas pernocta cat ev anual'!K101-1,"-")</f>
        <v>9.0441626295860722E-3</v>
      </c>
      <c r="H88" s="62">
        <f>IFERROR('tablas pernocta cat ev anual'!M88/'tablas pernocta cat ev anual'!M101-1,"-")</f>
        <v>6.3320050737611933E-3</v>
      </c>
      <c r="I88" s="60">
        <f>IFERROR('tablas pernocta cat ev anual'!O88/'tablas pernocta cat ev anual'!O101-1,"-")</f>
        <v>0.10641182860267695</v>
      </c>
      <c r="J88" s="62">
        <f>IFERROR('tablas pernocta cat ev anual'!Q88/'tablas pernocta cat ev anual'!Q101-1,"-")</f>
        <v>6.4159244415554317E-2</v>
      </c>
    </row>
    <row r="89" spans="2:10" ht="30" hidden="1" customHeight="1" outlineLevel="1" x14ac:dyDescent="0.25">
      <c r="B89" s="58" t="s">
        <v>96</v>
      </c>
      <c r="C89" s="60">
        <f>IFERROR('tablas pernocta cat ev anual'!C89/'tablas pernocta cat ev anual'!C102-1,"-")</f>
        <v>0.25497620077888361</v>
      </c>
      <c r="D89" s="60">
        <f>IFERROR('tablas pernocta cat ev anual'!E89/'tablas pernocta cat ev anual'!E102-1,"-")</f>
        <v>5.8646314520988119E-2</v>
      </c>
      <c r="E89" s="60">
        <f>IFERROR('tablas pernocta cat ev anual'!G89/'tablas pernocta cat ev anual'!G102-1,"-")</f>
        <v>0.10566764376771998</v>
      </c>
      <c r="F89" s="60">
        <f>IFERROR('tablas pernocta cat ev anual'!I89/'tablas pernocta cat ev anual'!I102-1,"-")</f>
        <v>0.14573549397051488</v>
      </c>
      <c r="G89" s="60">
        <f>IFERROR('tablas pernocta cat ev anual'!K89/'tablas pernocta cat ev anual'!K102-1,"-")</f>
        <v>-5.2742544292175286E-2</v>
      </c>
      <c r="H89" s="62">
        <f>IFERROR('tablas pernocta cat ev anual'!M89/'tablas pernocta cat ev anual'!M102-1,"-")</f>
        <v>9.4722302318875684E-2</v>
      </c>
      <c r="I89" s="60">
        <f>IFERROR('tablas pernocta cat ev anual'!O89/'tablas pernocta cat ev anual'!O102-1,"-")</f>
        <v>0.11012724659065842</v>
      </c>
      <c r="J89" s="62">
        <f>IFERROR('tablas pernocta cat ev anual'!Q89/'tablas pernocta cat ev anual'!Q102-1,"-")</f>
        <v>0.1040351437023932</v>
      </c>
    </row>
    <row r="90" spans="2:10" hidden="1" outlineLevel="1" x14ac:dyDescent="0.25">
      <c r="B90" s="58" t="s">
        <v>97</v>
      </c>
      <c r="C90" s="60">
        <f>IFERROR('tablas pernocta cat ev anual'!C90/'tablas pernocta cat ev anual'!C103-1,"-")</f>
        <v>0.34982369911315314</v>
      </c>
      <c r="D90" s="60">
        <f>IFERROR('tablas pernocta cat ev anual'!E90/'tablas pernocta cat ev anual'!E103-1,"-")</f>
        <v>1.5102554974395499E-2</v>
      </c>
      <c r="E90" s="60">
        <f>IFERROR('tablas pernocta cat ev anual'!G90/'tablas pernocta cat ev anual'!G103-1,"-")</f>
        <v>1.3845061897197475E-2</v>
      </c>
      <c r="F90" s="60">
        <f>IFERROR('tablas pernocta cat ev anual'!I90/'tablas pernocta cat ev anual'!I103-1,"-")</f>
        <v>1.8366364141507718E-2</v>
      </c>
      <c r="G90" s="60">
        <f>IFERROR('tablas pernocta cat ev anual'!K90/'tablas pernocta cat ev anual'!K103-1,"-")</f>
        <v>-8.1428236862490788E-3</v>
      </c>
      <c r="H90" s="62">
        <f>IFERROR('tablas pernocta cat ev anual'!M90/'tablas pernocta cat ev anual'!M103-1,"-")</f>
        <v>2.07658363936567E-2</v>
      </c>
      <c r="I90" s="60">
        <f>IFERROR('tablas pernocta cat ev anual'!O90/'tablas pernocta cat ev anual'!O103-1,"-")</f>
        <v>9.5817504422428534E-2</v>
      </c>
      <c r="J90" s="62">
        <f>IFERROR('tablas pernocta cat ev anual'!Q90/'tablas pernocta cat ev anual'!Q103-1,"-")</f>
        <v>6.4048926605690282E-2</v>
      </c>
    </row>
    <row r="91" spans="2:10" collapsed="1" x14ac:dyDescent="0.25">
      <c r="B91" s="160">
        <v>2008</v>
      </c>
      <c r="C91" s="74">
        <f>IFERROR('tablas pernocta cat ev anual'!C91/'tablas pernocta cat ev anual'!C104-1,"-")</f>
        <v>-3.144010406703146E-2</v>
      </c>
      <c r="D91" s="74">
        <f>IFERROR('tablas pernocta cat ev anual'!E91/'tablas pernocta cat ev anual'!E104-1,"-")</f>
        <v>-1.3531102085574065E-2</v>
      </c>
      <c r="E91" s="74">
        <f>IFERROR('tablas pernocta cat ev anual'!G91/'tablas pernocta cat ev anual'!G104-1,"-")</f>
        <v>2.6183884185491113E-2</v>
      </c>
      <c r="F91" s="74">
        <f>IFERROR('tablas pernocta cat ev anual'!I91/'tablas pernocta cat ev anual'!I104-1,"-")</f>
        <v>3.1863854955151316E-2</v>
      </c>
      <c r="G91" s="74">
        <f>IFERROR('tablas pernocta cat ev anual'!K91/'tablas pernocta cat ev anual'!K104-1,"-")</f>
        <v>-1.1778234442660906E-4</v>
      </c>
      <c r="H91" s="74">
        <f>IFERROR('tablas pernocta cat ev anual'!M91/'tablas pernocta cat ev anual'!M104-1,"-")</f>
        <v>1.3052935421857814E-2</v>
      </c>
      <c r="I91" s="74">
        <f>IFERROR('tablas pernocta cat ev anual'!O91/'tablas pernocta cat ev anual'!O104-1,"-")</f>
        <v>4.4384458801663973E-2</v>
      </c>
      <c r="J91" s="74">
        <f>IFERROR('tablas pernocta cat ev anual'!Q91/'tablas pernocta cat ev anual'!Q104-1,"-")</f>
        <v>3.1050786105855765E-2</v>
      </c>
    </row>
    <row r="92" spans="2:10" hidden="1" outlineLevel="1" x14ac:dyDescent="0.25">
      <c r="B92" s="58" t="s">
        <v>86</v>
      </c>
      <c r="C92" s="60">
        <f>IFERROR('tablas pernocta cat ev anual'!C92/'tablas pernocta cat ev anual'!C105-1,"-")</f>
        <v>-3.2573289902280145E-3</v>
      </c>
      <c r="D92" s="60">
        <f>IFERROR('tablas pernocta cat ev anual'!E92/'tablas pernocta cat ev anual'!E105-1,"-")</f>
        <v>7.837900797018249E-2</v>
      </c>
      <c r="E92" s="60">
        <f>IFERROR('tablas pernocta cat ev anual'!G92/'tablas pernocta cat ev anual'!G105-1,"-")</f>
        <v>-0.12397098105876636</v>
      </c>
      <c r="F92" s="60">
        <f>IFERROR('tablas pernocta cat ev anual'!I92/'tablas pernocta cat ev anual'!I105-1,"-")</f>
        <v>-0.10726123342732019</v>
      </c>
      <c r="G92" s="60">
        <f>IFERROR('tablas pernocta cat ev anual'!K92/'tablas pernocta cat ev anual'!K105-1,"-")</f>
        <v>-0.19500765110941087</v>
      </c>
      <c r="H92" s="62">
        <f>IFERROR('tablas pernocta cat ev anual'!M92/'tablas pernocta cat ev anual'!M105-1,"-")</f>
        <v>-6.8280188413032628E-2</v>
      </c>
      <c r="I92" s="60">
        <f>IFERROR('tablas pernocta cat ev anual'!O92/'tablas pernocta cat ev anual'!O105-1,"-")</f>
        <v>6.3005310460619857E-2</v>
      </c>
      <c r="J92" s="62">
        <f>IFERROR('tablas pernocta cat ev anual'!Q92/'tablas pernocta cat ev anual'!Q105-1,"-")</f>
        <v>8.9468862422630302E-3</v>
      </c>
    </row>
    <row r="93" spans="2:10" hidden="1" outlineLevel="1" x14ac:dyDescent="0.25">
      <c r="B93" s="58" t="s">
        <v>87</v>
      </c>
      <c r="C93" s="60">
        <f>IFERROR('tablas pernocta cat ev anual'!C93/'tablas pernocta cat ev anual'!C106-1,"-")</f>
        <v>-9.4527885726292116E-4</v>
      </c>
      <c r="D93" s="60">
        <f>IFERROR('tablas pernocta cat ev anual'!E93/'tablas pernocta cat ev anual'!E106-1,"-")</f>
        <v>0.13140092938218939</v>
      </c>
      <c r="E93" s="60">
        <f>IFERROR('tablas pernocta cat ev anual'!G93/'tablas pernocta cat ev anual'!G106-1,"-")</f>
        <v>-1.2095491071578146E-2</v>
      </c>
      <c r="F93" s="60">
        <f>IFERROR('tablas pernocta cat ev anual'!I93/'tablas pernocta cat ev anual'!I106-1,"-")</f>
        <v>-1.5767220012080529E-2</v>
      </c>
      <c r="G93" s="60">
        <f>IFERROR('tablas pernocta cat ev anual'!K93/'tablas pernocta cat ev anual'!K106-1,"-")</f>
        <v>2.9750709571521039E-3</v>
      </c>
      <c r="H93" s="62">
        <f>IFERROR('tablas pernocta cat ev anual'!M93/'tablas pernocta cat ev anual'!M106-1,"-")</f>
        <v>3.1022097183906583E-2</v>
      </c>
      <c r="I93" s="60">
        <f>IFERROR('tablas pernocta cat ev anual'!O93/'tablas pernocta cat ev anual'!O106-1,"-")</f>
        <v>3.1873482660172314E-2</v>
      </c>
      <c r="J93" s="62">
        <f>IFERROR('tablas pernocta cat ev anual'!Q93/'tablas pernocta cat ev anual'!Q106-1,"-")</f>
        <v>3.1531790772221457E-2</v>
      </c>
    </row>
    <row r="94" spans="2:10" hidden="1" outlineLevel="1" x14ac:dyDescent="0.25">
      <c r="B94" s="58" t="s">
        <v>88</v>
      </c>
      <c r="C94" s="60">
        <f>IFERROR('tablas pernocta cat ev anual'!C94/'tablas pernocta cat ev anual'!C107-1,"-")</f>
        <v>-0.10492428758793371</v>
      </c>
      <c r="D94" s="60">
        <f>IFERROR('tablas pernocta cat ev anual'!E94/'tablas pernocta cat ev anual'!E107-1,"-")</f>
        <v>-3.1758187605716359E-2</v>
      </c>
      <c r="E94" s="60">
        <f>IFERROR('tablas pernocta cat ev anual'!G94/'tablas pernocta cat ev anual'!G107-1,"-")</f>
        <v>-0.12357252325387313</v>
      </c>
      <c r="F94" s="60">
        <f>IFERROR('tablas pernocta cat ev anual'!I94/'tablas pernocta cat ev anual'!I107-1,"-")</f>
        <v>-0.1421331557151545</v>
      </c>
      <c r="G94" s="60">
        <f>IFERROR('tablas pernocta cat ev anual'!K94/'tablas pernocta cat ev anual'!K107-1,"-")</f>
        <v>-2.731522330899061E-2</v>
      </c>
      <c r="H94" s="62">
        <f>IFERROR('tablas pernocta cat ev anual'!M94/'tablas pernocta cat ev anual'!M107-1,"-")</f>
        <v>-9.5003155298032271E-2</v>
      </c>
      <c r="I94" s="60">
        <f>IFERROR('tablas pernocta cat ev anual'!O94/'tablas pernocta cat ev anual'!O107-1,"-")</f>
        <v>-0.11629528425181312</v>
      </c>
      <c r="J94" s="62">
        <f>IFERROR('tablas pernocta cat ev anual'!Q94/'tablas pernocta cat ev anual'!Q107-1,"-")</f>
        <v>-0.10735339291722135</v>
      </c>
    </row>
    <row r="95" spans="2:10" hidden="1" outlineLevel="1" x14ac:dyDescent="0.25">
      <c r="B95" s="58" t="s">
        <v>89</v>
      </c>
      <c r="C95" s="60">
        <f>IFERROR('tablas pernocta cat ev anual'!C95/'tablas pernocta cat ev anual'!C108-1,"-")</f>
        <v>-0.15950147038229945</v>
      </c>
      <c r="D95" s="60">
        <f>IFERROR('tablas pernocta cat ev anual'!E95/'tablas pernocta cat ev anual'!E108-1,"-")</f>
        <v>-1.8152305451488826E-2</v>
      </c>
      <c r="E95" s="60">
        <f>IFERROR('tablas pernocta cat ev anual'!G95/'tablas pernocta cat ev anual'!G108-1,"-")</f>
        <v>-7.8920891045351493E-2</v>
      </c>
      <c r="F95" s="60">
        <f>IFERROR('tablas pernocta cat ev anual'!I95/'tablas pernocta cat ev anual'!I108-1,"-")</f>
        <v>-5.4455788065622124E-2</v>
      </c>
      <c r="G95" s="60">
        <f>IFERROR('tablas pernocta cat ev anual'!K95/'tablas pernocta cat ev anual'!K108-1,"-")</f>
        <v>-0.18700857603804022</v>
      </c>
      <c r="H95" s="62">
        <f>IFERROR('tablas pernocta cat ev anual'!M95/'tablas pernocta cat ev anual'!M108-1,"-")</f>
        <v>-6.2094312347984904E-2</v>
      </c>
      <c r="I95" s="60">
        <f>IFERROR('tablas pernocta cat ev anual'!O95/'tablas pernocta cat ev anual'!O108-1,"-")</f>
        <v>-0.11367592653476521</v>
      </c>
      <c r="J95" s="62">
        <f>IFERROR('tablas pernocta cat ev anual'!Q95/'tablas pernocta cat ev anual'!Q108-1,"-")</f>
        <v>-9.0699720848643195E-2</v>
      </c>
    </row>
    <row r="96" spans="2:10" hidden="1" outlineLevel="1" x14ac:dyDescent="0.25">
      <c r="B96" s="58" t="s">
        <v>90</v>
      </c>
      <c r="C96" s="60">
        <f>IFERROR('tablas pernocta cat ev anual'!C96/'tablas pernocta cat ev anual'!C109-1,"-")</f>
        <v>-0.36191381959177704</v>
      </c>
      <c r="D96" s="60">
        <f>IFERROR('tablas pernocta cat ev anual'!E96/'tablas pernocta cat ev anual'!E109-1,"-")</f>
        <v>-4.7803602690500324E-2</v>
      </c>
      <c r="E96" s="60">
        <f>IFERROR('tablas pernocta cat ev anual'!G96/'tablas pernocta cat ev anual'!G109-1,"-")</f>
        <v>-2.0434734510136554E-2</v>
      </c>
      <c r="F96" s="60">
        <f>IFERROR('tablas pernocta cat ev anual'!I96/'tablas pernocta cat ev anual'!I109-1,"-")</f>
        <v>-3.139048708144232E-2</v>
      </c>
      <c r="G96" s="60">
        <f>IFERROR('tablas pernocta cat ev anual'!K96/'tablas pernocta cat ev anual'!K109-1,"-")</f>
        <v>2.1731057532287101E-2</v>
      </c>
      <c r="H96" s="62">
        <f>IFERROR('tablas pernocta cat ev anual'!M96/'tablas pernocta cat ev anual'!M109-1,"-")</f>
        <v>-3.7884316870857693E-2</v>
      </c>
      <c r="I96" s="60">
        <f>IFERROR('tablas pernocta cat ev anual'!O96/'tablas pernocta cat ev anual'!O109-1,"-")</f>
        <v>-0.14061754037120344</v>
      </c>
      <c r="J96" s="62">
        <f>IFERROR('tablas pernocta cat ev anual'!Q96/'tablas pernocta cat ev anual'!Q109-1,"-")</f>
        <v>-9.9613178545604586E-2</v>
      </c>
    </row>
    <row r="97" spans="2:10" hidden="1" outlineLevel="1" x14ac:dyDescent="0.25">
      <c r="B97" s="58" t="s">
        <v>91</v>
      </c>
      <c r="C97" s="60">
        <f>IFERROR('tablas pernocta cat ev anual'!C97/'tablas pernocta cat ev anual'!C110-1,"-")</f>
        <v>-0.22116262554529775</v>
      </c>
      <c r="D97" s="60">
        <f>IFERROR('tablas pernocta cat ev anual'!E97/'tablas pernocta cat ev anual'!E110-1,"-")</f>
        <v>-0.14592780643591841</v>
      </c>
      <c r="E97" s="60">
        <f>IFERROR('tablas pernocta cat ev anual'!G97/'tablas pernocta cat ev anual'!G110-1,"-")</f>
        <v>2.8322506223058763E-2</v>
      </c>
      <c r="F97" s="60">
        <f>IFERROR('tablas pernocta cat ev anual'!I97/'tablas pernocta cat ev anual'!I110-1,"-")</f>
        <v>6.9748562150542481E-2</v>
      </c>
      <c r="G97" s="60">
        <f>IFERROR('tablas pernocta cat ev anual'!K97/'tablas pernocta cat ev anual'!K110-1,"-")</f>
        <v>-0.13378275589494248</v>
      </c>
      <c r="H97" s="62">
        <f>IFERROR('tablas pernocta cat ev anual'!M97/'tablas pernocta cat ev anual'!M110-1,"-")</f>
        <v>-3.25162731487042E-2</v>
      </c>
      <c r="I97" s="60">
        <f>IFERROR('tablas pernocta cat ev anual'!O97/'tablas pernocta cat ev anual'!O110-1,"-")</f>
        <v>-0.11593525108486458</v>
      </c>
      <c r="J97" s="62">
        <f>IFERROR('tablas pernocta cat ev anual'!Q97/'tablas pernocta cat ev anual'!Q110-1,"-")</f>
        <v>-8.1355676253345832E-2</v>
      </c>
    </row>
    <row r="98" spans="2:10" hidden="1" outlineLevel="1" x14ac:dyDescent="0.25">
      <c r="B98" s="58" t="s">
        <v>92</v>
      </c>
      <c r="C98" s="60">
        <f>IFERROR('tablas pernocta cat ev anual'!C98/'tablas pernocta cat ev anual'!C111-1,"-")</f>
        <v>-0.1143021252153934</v>
      </c>
      <c r="D98" s="60">
        <f>IFERROR('tablas pernocta cat ev anual'!E98/'tablas pernocta cat ev anual'!E111-1,"-")</f>
        <v>-0.1105060557694113</v>
      </c>
      <c r="E98" s="60">
        <f>IFERROR('tablas pernocta cat ev anual'!G98/'tablas pernocta cat ev anual'!G111-1,"-")</f>
        <v>-6.3257942848162552E-2</v>
      </c>
      <c r="F98" s="60">
        <f>IFERROR('tablas pernocta cat ev anual'!I98/'tablas pernocta cat ev anual'!I111-1,"-")</f>
        <v>-1.9525891203750034E-2</v>
      </c>
      <c r="G98" s="60">
        <f>IFERROR('tablas pernocta cat ev anual'!K98/'tablas pernocta cat ev anual'!K111-1,"-")</f>
        <v>-0.26060824835303675</v>
      </c>
      <c r="H98" s="62">
        <f>IFERROR('tablas pernocta cat ev anual'!M98/'tablas pernocta cat ev anual'!M111-1,"-")</f>
        <v>-7.7783684076618287E-2</v>
      </c>
      <c r="I98" s="60">
        <f>IFERROR('tablas pernocta cat ev anual'!O98/'tablas pernocta cat ev anual'!O111-1,"-")</f>
        <v>-0.1109985027335153</v>
      </c>
      <c r="J98" s="62">
        <f>IFERROR('tablas pernocta cat ev anual'!Q98/'tablas pernocta cat ev anual'!Q111-1,"-")</f>
        <v>-9.5817833155619869E-2</v>
      </c>
    </row>
    <row r="99" spans="2:10" hidden="1" outlineLevel="1" x14ac:dyDescent="0.25">
      <c r="B99" s="58" t="s">
        <v>93</v>
      </c>
      <c r="C99" s="60">
        <f>IFERROR('tablas pernocta cat ev anual'!C99/'tablas pernocta cat ev anual'!C112-1,"-")</f>
        <v>-0.13605095541401269</v>
      </c>
      <c r="D99" s="60">
        <f>IFERROR('tablas pernocta cat ev anual'!E99/'tablas pernocta cat ev anual'!E112-1,"-")</f>
        <v>-7.4958027745869016E-2</v>
      </c>
      <c r="E99" s="60">
        <f>IFERROR('tablas pernocta cat ev anual'!G99/'tablas pernocta cat ev anual'!G112-1,"-")</f>
        <v>-6.1893991677314908E-2</v>
      </c>
      <c r="F99" s="60">
        <f>IFERROR('tablas pernocta cat ev anual'!I99/'tablas pernocta cat ev anual'!I112-1,"-")</f>
        <v>-1.4584675914934064E-2</v>
      </c>
      <c r="G99" s="60">
        <f>IFERROR('tablas pernocta cat ev anual'!K99/'tablas pernocta cat ev anual'!K112-1,"-")</f>
        <v>-0.25824388527186348</v>
      </c>
      <c r="H99" s="62">
        <f>IFERROR('tablas pernocta cat ev anual'!M99/'tablas pernocta cat ev anual'!M112-1,"-")</f>
        <v>-6.6874700880318327E-2</v>
      </c>
      <c r="I99" s="60">
        <f>IFERROR('tablas pernocta cat ev anual'!O99/'tablas pernocta cat ev anual'!O112-1,"-")</f>
        <v>-4.6468002442832113E-2</v>
      </c>
      <c r="J99" s="62">
        <f>IFERROR('tablas pernocta cat ev anual'!Q99/'tablas pernocta cat ev anual'!Q112-1,"-")</f>
        <v>-5.591699916618631E-2</v>
      </c>
    </row>
    <row r="100" spans="2:10" hidden="1" outlineLevel="1" x14ac:dyDescent="0.25">
      <c r="B100" s="58" t="s">
        <v>94</v>
      </c>
      <c r="C100" s="60">
        <f>IFERROR('tablas pernocta cat ev anual'!C100/'tablas pernocta cat ev anual'!C113-1,"-")</f>
        <v>-0.13374304945858939</v>
      </c>
      <c r="D100" s="60">
        <f>IFERROR('tablas pernocta cat ev anual'!E100/'tablas pernocta cat ev anual'!E113-1,"-")</f>
        <v>-9.5740146705848073E-2</v>
      </c>
      <c r="E100" s="60">
        <f>IFERROR('tablas pernocta cat ev anual'!G100/'tablas pernocta cat ev anual'!G113-1,"-")</f>
        <v>-9.1461908671592873E-2</v>
      </c>
      <c r="F100" s="60">
        <f>IFERROR('tablas pernocta cat ev anual'!I100/'tablas pernocta cat ev anual'!I113-1,"-")</f>
        <v>-2.6601973514267518E-2</v>
      </c>
      <c r="G100" s="60">
        <f>IFERROR('tablas pernocta cat ev anual'!K100/'tablas pernocta cat ev anual'!K113-1,"-")</f>
        <v>-0.31516348409705108</v>
      </c>
      <c r="H100" s="62">
        <f>IFERROR('tablas pernocta cat ev anual'!M100/'tablas pernocta cat ev anual'!M113-1,"-")</f>
        <v>-9.3728725682468816E-2</v>
      </c>
      <c r="I100" s="60">
        <f>IFERROR('tablas pernocta cat ev anual'!O100/'tablas pernocta cat ev anual'!O113-1,"-")</f>
        <v>-0.14768086922268908</v>
      </c>
      <c r="J100" s="62">
        <f>IFERROR('tablas pernocta cat ev anual'!Q100/'tablas pernocta cat ev anual'!Q113-1,"-")</f>
        <v>-0.1249494249161831</v>
      </c>
    </row>
    <row r="101" spans="2:10" hidden="1" outlineLevel="1" x14ac:dyDescent="0.25">
      <c r="B101" s="58" t="s">
        <v>95</v>
      </c>
      <c r="C101" s="60">
        <f>IFERROR('tablas pernocta cat ev anual'!C101/'tablas pernocta cat ev anual'!C114-1,"-")</f>
        <v>9.3532656487329113E-2</v>
      </c>
      <c r="D101" s="60">
        <f>IFERROR('tablas pernocta cat ev anual'!E101/'tablas pernocta cat ev anual'!E114-1,"-")</f>
        <v>-2.8112340978986849E-2</v>
      </c>
      <c r="E101" s="60">
        <f>IFERROR('tablas pernocta cat ev anual'!G101/'tablas pernocta cat ev anual'!G114-1,"-")</f>
        <v>8.2703517653251568E-2</v>
      </c>
      <c r="F101" s="60">
        <f>IFERROR('tablas pernocta cat ev anual'!I101/'tablas pernocta cat ev anual'!I114-1,"-")</f>
        <v>8.6931743457103972E-2</v>
      </c>
      <c r="G101" s="60">
        <f>IFERROR('tablas pernocta cat ev anual'!K101/'tablas pernocta cat ev anual'!K114-1,"-")</f>
        <v>6.4038282225858056E-2</v>
      </c>
      <c r="H101" s="62">
        <f>IFERROR('tablas pernocta cat ev anual'!M101/'tablas pernocta cat ev anual'!M114-1,"-")</f>
        <v>4.8030212035657716E-2</v>
      </c>
      <c r="I101" s="60">
        <f>IFERROR('tablas pernocta cat ev anual'!O101/'tablas pernocta cat ev anual'!O114-1,"-")</f>
        <v>-4.8961979395468092E-2</v>
      </c>
      <c r="J101" s="62">
        <f>IFERROR('tablas pernocta cat ev anual'!Q101/'tablas pernocta cat ev anual'!Q114-1,"-")</f>
        <v>-1.0291735509725508E-2</v>
      </c>
    </row>
    <row r="102" spans="2:10" hidden="1" outlineLevel="1" x14ac:dyDescent="0.25">
      <c r="B102" s="58" t="s">
        <v>96</v>
      </c>
      <c r="C102" s="60">
        <f>IFERROR('tablas pernocta cat ev anual'!C102/'tablas pernocta cat ev anual'!C115-1,"-")</f>
        <v>-0.15192660550458714</v>
      </c>
      <c r="D102" s="60">
        <f>IFERROR('tablas pernocta cat ev anual'!E102/'tablas pernocta cat ev anual'!E115-1,"-")</f>
        <v>-2.562134007737582E-2</v>
      </c>
      <c r="E102" s="60">
        <f>IFERROR('tablas pernocta cat ev anual'!G102/'tablas pernocta cat ev anual'!G115-1,"-")</f>
        <v>0.10307252522575383</v>
      </c>
      <c r="F102" s="60">
        <f>IFERROR('tablas pernocta cat ev anual'!I102/'tablas pernocta cat ev anual'!I115-1,"-")</f>
        <v>0.10477403170017863</v>
      </c>
      <c r="G102" s="60">
        <f>IFERROR('tablas pernocta cat ev anual'!K102/'tablas pernocta cat ev anual'!K115-1,"-")</f>
        <v>9.6396547545812172E-2</v>
      </c>
      <c r="H102" s="62">
        <f>IFERROR('tablas pernocta cat ev anual'!M102/'tablas pernocta cat ev anual'!M115-1,"-")</f>
        <v>5.4337992463340257E-2</v>
      </c>
      <c r="I102" s="60">
        <f>IFERROR('tablas pernocta cat ev anual'!O102/'tablas pernocta cat ev anual'!O115-1,"-")</f>
        <v>-3.5068019422378027E-2</v>
      </c>
      <c r="J102" s="62">
        <f>IFERROR('tablas pernocta cat ev anual'!Q102/'tablas pernocta cat ev anual'!Q115-1,"-")</f>
        <v>-1.5865597819949562E-3</v>
      </c>
    </row>
    <row r="103" spans="2:10" hidden="1" outlineLevel="1" x14ac:dyDescent="0.25">
      <c r="B103" s="58" t="s">
        <v>97</v>
      </c>
      <c r="C103" s="60">
        <f>IFERROR('tablas pernocta cat ev anual'!C103/'tablas pernocta cat ev anual'!C116-1,"-")</f>
        <v>-0.13028528947123874</v>
      </c>
      <c r="D103" s="60">
        <f>IFERROR('tablas pernocta cat ev anual'!E103/'tablas pernocta cat ev anual'!E116-1,"-")</f>
        <v>-1.0158097677665068E-2</v>
      </c>
      <c r="E103" s="60">
        <f>IFERROR('tablas pernocta cat ev anual'!G103/'tablas pernocta cat ev anual'!G116-1,"-")</f>
        <v>9.2056344455480055E-2</v>
      </c>
      <c r="F103" s="60">
        <f>IFERROR('tablas pernocta cat ev anual'!I103/'tablas pernocta cat ev anual'!I116-1,"-")</f>
        <v>0.10020663262187046</v>
      </c>
      <c r="G103" s="60">
        <f>IFERROR('tablas pernocta cat ev anual'!K103/'tablas pernocta cat ev anual'!K116-1,"-")</f>
        <v>5.4081768291525112E-2</v>
      </c>
      <c r="H103" s="62">
        <f>IFERROR('tablas pernocta cat ev anual'!M103/'tablas pernocta cat ev anual'!M116-1,"-")</f>
        <v>5.3761131757941172E-2</v>
      </c>
      <c r="I103" s="60">
        <f>IFERROR('tablas pernocta cat ev anual'!O103/'tablas pernocta cat ev anual'!O116-1,"-")</f>
        <v>-6.4541460649612303E-2</v>
      </c>
      <c r="J103" s="62">
        <f>IFERROR('tablas pernocta cat ev anual'!Q103/'tablas pernocta cat ev anual'!Q116-1,"-")</f>
        <v>-1.7869199534207847E-2</v>
      </c>
    </row>
    <row r="104" spans="2:10" collapsed="1" x14ac:dyDescent="0.25">
      <c r="B104" s="160">
        <v>2007</v>
      </c>
      <c r="C104" s="74">
        <f>IFERROR('tablas pernocta cat ev anual'!C104/'tablas pernocta cat ev anual'!C117-1,"-")</f>
        <v>-0.12042536723258901</v>
      </c>
      <c r="D104" s="74">
        <f>IFERROR('tablas pernocta cat ev anual'!E104/'tablas pernocta cat ev anual'!E117-1,"-")</f>
        <v>-3.3861340542578389E-2</v>
      </c>
      <c r="E104" s="74">
        <f>IFERROR('tablas pernocta cat ev anual'!G104/'tablas pernocta cat ev anual'!G117-1,"-")</f>
        <v>-2.4946439253673347E-2</v>
      </c>
      <c r="F104" s="74">
        <f>IFERROR('tablas pernocta cat ev anual'!I104/'tablas pernocta cat ev anual'!I117-1,"-")</f>
        <v>-7.4265344134961664E-3</v>
      </c>
      <c r="G104" s="74">
        <f>IFERROR('tablas pernocta cat ev anual'!K104/'tablas pernocta cat ev anual'!K117-1,"-")</f>
        <v>-9.8620392928186695E-2</v>
      </c>
      <c r="H104" s="74">
        <f>IFERROR('tablas pernocta cat ev anual'!M104/'tablas pernocta cat ev anual'!M117-1,"-")</f>
        <v>-2.9708563326029003E-2</v>
      </c>
      <c r="I104" s="74">
        <f>IFERROR('tablas pernocta cat ev anual'!O104/'tablas pernocta cat ev anual'!O117-1,"-")</f>
        <v>-7.0895221316618962E-2</v>
      </c>
      <c r="J104" s="74">
        <f>IFERROR('tablas pernocta cat ev anual'!Q104/'tablas pernocta cat ev anual'!Q117-1,"-")</f>
        <v>-5.3802771825121942E-2</v>
      </c>
    </row>
    <row r="105" spans="2:10" ht="15" customHeight="1" x14ac:dyDescent="0.25">
      <c r="B105" s="389" t="s">
        <v>79</v>
      </c>
      <c r="C105" s="389"/>
      <c r="D105" s="389"/>
      <c r="E105" s="389"/>
      <c r="F105" s="389"/>
      <c r="G105" s="389"/>
      <c r="H105" s="389"/>
      <c r="I105" s="389"/>
      <c r="J105" s="389"/>
    </row>
    <row r="108" spans="2:10" x14ac:dyDescent="0.25">
      <c r="C108" s="138"/>
      <c r="D108" s="138"/>
      <c r="E108" s="138"/>
      <c r="F108" s="138"/>
      <c r="G108" s="138"/>
      <c r="H108" s="138"/>
      <c r="I108" s="138"/>
      <c r="J108" s="138"/>
    </row>
  </sheetData>
  <mergeCells count="2">
    <mergeCell ref="B5:J5"/>
    <mergeCell ref="B105:J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4.7109375" style="14" customWidth="1"/>
    <col min="3" max="3" width="13.7109375" style="14" customWidth="1"/>
    <col min="4" max="4" width="10.7109375" style="14" customWidth="1"/>
    <col min="5" max="5" width="13.7109375" style="14" customWidth="1"/>
    <col min="6" max="7" width="10.7109375" style="14" customWidth="1"/>
    <col min="8" max="14" width="11.42578125" style="14"/>
    <col min="15" max="15" width="13.85546875" style="14" customWidth="1"/>
    <col min="16" max="257" width="11.42578125" style="14"/>
    <col min="258" max="258" width="34.28515625" style="14" customWidth="1"/>
    <col min="259" max="259" width="12.5703125" style="14" customWidth="1"/>
    <col min="260" max="260" width="10.5703125" style="14" customWidth="1"/>
    <col min="261" max="261" width="12.5703125" style="14" customWidth="1"/>
    <col min="262" max="262" width="10.5703125" style="14" customWidth="1"/>
    <col min="263" max="263" width="10.7109375" style="14" customWidth="1"/>
    <col min="264" max="270" width="11.42578125" style="14"/>
    <col min="271" max="271" width="13.85546875" style="14" customWidth="1"/>
    <col min="272" max="513" width="11.42578125" style="14"/>
    <col min="514" max="514" width="34.28515625" style="14" customWidth="1"/>
    <col min="515" max="515" width="12.5703125" style="14" customWidth="1"/>
    <col min="516" max="516" width="10.5703125" style="14" customWidth="1"/>
    <col min="517" max="517" width="12.5703125" style="14" customWidth="1"/>
    <col min="518" max="518" width="10.5703125" style="14" customWidth="1"/>
    <col min="519" max="519" width="10.7109375" style="14" customWidth="1"/>
    <col min="520" max="526" width="11.42578125" style="14"/>
    <col min="527" max="527" width="13.85546875" style="14" customWidth="1"/>
    <col min="528" max="769" width="11.42578125" style="14"/>
    <col min="770" max="770" width="34.28515625" style="14" customWidth="1"/>
    <col min="771" max="771" width="12.5703125" style="14" customWidth="1"/>
    <col min="772" max="772" width="10.5703125" style="14" customWidth="1"/>
    <col min="773" max="773" width="12.5703125" style="14" customWidth="1"/>
    <col min="774" max="774" width="10.5703125" style="14" customWidth="1"/>
    <col min="775" max="775" width="10.7109375" style="14" customWidth="1"/>
    <col min="776" max="782" width="11.42578125" style="14"/>
    <col min="783" max="783" width="13.85546875" style="14" customWidth="1"/>
    <col min="784" max="1025" width="11.42578125" style="14"/>
    <col min="1026" max="1026" width="34.28515625" style="14" customWidth="1"/>
    <col min="1027" max="1027" width="12.5703125" style="14" customWidth="1"/>
    <col min="1028" max="1028" width="10.5703125" style="14" customWidth="1"/>
    <col min="1029" max="1029" width="12.5703125" style="14" customWidth="1"/>
    <col min="1030" max="1030" width="10.5703125" style="14" customWidth="1"/>
    <col min="1031" max="1031" width="10.7109375" style="14" customWidth="1"/>
    <col min="1032" max="1038" width="11.42578125" style="14"/>
    <col min="1039" max="1039" width="13.85546875" style="14" customWidth="1"/>
    <col min="1040" max="1281" width="11.42578125" style="14"/>
    <col min="1282" max="1282" width="34.28515625" style="14" customWidth="1"/>
    <col min="1283" max="1283" width="12.5703125" style="14" customWidth="1"/>
    <col min="1284" max="1284" width="10.5703125" style="14" customWidth="1"/>
    <col min="1285" max="1285" width="12.5703125" style="14" customWidth="1"/>
    <col min="1286" max="1286" width="10.5703125" style="14" customWidth="1"/>
    <col min="1287" max="1287" width="10.7109375" style="14" customWidth="1"/>
    <col min="1288" max="1294" width="11.42578125" style="14"/>
    <col min="1295" max="1295" width="13.85546875" style="14" customWidth="1"/>
    <col min="1296" max="1537" width="11.42578125" style="14"/>
    <col min="1538" max="1538" width="34.28515625" style="14" customWidth="1"/>
    <col min="1539" max="1539" width="12.5703125" style="14" customWidth="1"/>
    <col min="1540" max="1540" width="10.5703125" style="14" customWidth="1"/>
    <col min="1541" max="1541" width="12.5703125" style="14" customWidth="1"/>
    <col min="1542" max="1542" width="10.5703125" style="14" customWidth="1"/>
    <col min="1543" max="1543" width="10.7109375" style="14" customWidth="1"/>
    <col min="1544" max="1550" width="11.42578125" style="14"/>
    <col min="1551" max="1551" width="13.85546875" style="14" customWidth="1"/>
    <col min="1552" max="1793" width="11.42578125" style="14"/>
    <col min="1794" max="1794" width="34.28515625" style="14" customWidth="1"/>
    <col min="1795" max="1795" width="12.5703125" style="14" customWidth="1"/>
    <col min="1796" max="1796" width="10.5703125" style="14" customWidth="1"/>
    <col min="1797" max="1797" width="12.5703125" style="14" customWidth="1"/>
    <col min="1798" max="1798" width="10.5703125" style="14" customWidth="1"/>
    <col min="1799" max="1799" width="10.7109375" style="14" customWidth="1"/>
    <col min="1800" max="1806" width="11.42578125" style="14"/>
    <col min="1807" max="1807" width="13.85546875" style="14" customWidth="1"/>
    <col min="1808" max="2049" width="11.42578125" style="14"/>
    <col min="2050" max="2050" width="34.28515625" style="14" customWidth="1"/>
    <col min="2051" max="2051" width="12.5703125" style="14" customWidth="1"/>
    <col min="2052" max="2052" width="10.5703125" style="14" customWidth="1"/>
    <col min="2053" max="2053" width="12.5703125" style="14" customWidth="1"/>
    <col min="2054" max="2054" width="10.5703125" style="14" customWidth="1"/>
    <col min="2055" max="2055" width="10.7109375" style="14" customWidth="1"/>
    <col min="2056" max="2062" width="11.42578125" style="14"/>
    <col min="2063" max="2063" width="13.85546875" style="14" customWidth="1"/>
    <col min="2064" max="2305" width="11.42578125" style="14"/>
    <col min="2306" max="2306" width="34.28515625" style="14" customWidth="1"/>
    <col min="2307" max="2307" width="12.5703125" style="14" customWidth="1"/>
    <col min="2308" max="2308" width="10.5703125" style="14" customWidth="1"/>
    <col min="2309" max="2309" width="12.5703125" style="14" customWidth="1"/>
    <col min="2310" max="2310" width="10.5703125" style="14" customWidth="1"/>
    <col min="2311" max="2311" width="10.7109375" style="14" customWidth="1"/>
    <col min="2312" max="2318" width="11.42578125" style="14"/>
    <col min="2319" max="2319" width="13.85546875" style="14" customWidth="1"/>
    <col min="2320" max="2561" width="11.42578125" style="14"/>
    <col min="2562" max="2562" width="34.28515625" style="14" customWidth="1"/>
    <col min="2563" max="2563" width="12.5703125" style="14" customWidth="1"/>
    <col min="2564" max="2564" width="10.5703125" style="14" customWidth="1"/>
    <col min="2565" max="2565" width="12.5703125" style="14" customWidth="1"/>
    <col min="2566" max="2566" width="10.5703125" style="14" customWidth="1"/>
    <col min="2567" max="2567" width="10.7109375" style="14" customWidth="1"/>
    <col min="2568" max="2574" width="11.42578125" style="14"/>
    <col min="2575" max="2575" width="13.85546875" style="14" customWidth="1"/>
    <col min="2576" max="2817" width="11.42578125" style="14"/>
    <col min="2818" max="2818" width="34.28515625" style="14" customWidth="1"/>
    <col min="2819" max="2819" width="12.5703125" style="14" customWidth="1"/>
    <col min="2820" max="2820" width="10.5703125" style="14" customWidth="1"/>
    <col min="2821" max="2821" width="12.5703125" style="14" customWidth="1"/>
    <col min="2822" max="2822" width="10.5703125" style="14" customWidth="1"/>
    <col min="2823" max="2823" width="10.7109375" style="14" customWidth="1"/>
    <col min="2824" max="2830" width="11.42578125" style="14"/>
    <col min="2831" max="2831" width="13.85546875" style="14" customWidth="1"/>
    <col min="2832" max="3073" width="11.42578125" style="14"/>
    <col min="3074" max="3074" width="34.28515625" style="14" customWidth="1"/>
    <col min="3075" max="3075" width="12.5703125" style="14" customWidth="1"/>
    <col min="3076" max="3076" width="10.5703125" style="14" customWidth="1"/>
    <col min="3077" max="3077" width="12.5703125" style="14" customWidth="1"/>
    <col min="3078" max="3078" width="10.5703125" style="14" customWidth="1"/>
    <col min="3079" max="3079" width="10.7109375" style="14" customWidth="1"/>
    <col min="3080" max="3086" width="11.42578125" style="14"/>
    <col min="3087" max="3087" width="13.85546875" style="14" customWidth="1"/>
    <col min="3088" max="3329" width="11.42578125" style="14"/>
    <col min="3330" max="3330" width="34.28515625" style="14" customWidth="1"/>
    <col min="3331" max="3331" width="12.5703125" style="14" customWidth="1"/>
    <col min="3332" max="3332" width="10.5703125" style="14" customWidth="1"/>
    <col min="3333" max="3333" width="12.5703125" style="14" customWidth="1"/>
    <col min="3334" max="3334" width="10.5703125" style="14" customWidth="1"/>
    <col min="3335" max="3335" width="10.7109375" style="14" customWidth="1"/>
    <col min="3336" max="3342" width="11.42578125" style="14"/>
    <col min="3343" max="3343" width="13.85546875" style="14" customWidth="1"/>
    <col min="3344" max="3585" width="11.42578125" style="14"/>
    <col min="3586" max="3586" width="34.28515625" style="14" customWidth="1"/>
    <col min="3587" max="3587" width="12.5703125" style="14" customWidth="1"/>
    <col min="3588" max="3588" width="10.5703125" style="14" customWidth="1"/>
    <col min="3589" max="3589" width="12.5703125" style="14" customWidth="1"/>
    <col min="3590" max="3590" width="10.5703125" style="14" customWidth="1"/>
    <col min="3591" max="3591" width="10.7109375" style="14" customWidth="1"/>
    <col min="3592" max="3598" width="11.42578125" style="14"/>
    <col min="3599" max="3599" width="13.85546875" style="14" customWidth="1"/>
    <col min="3600" max="3841" width="11.42578125" style="14"/>
    <col min="3842" max="3842" width="34.28515625" style="14" customWidth="1"/>
    <col min="3843" max="3843" width="12.5703125" style="14" customWidth="1"/>
    <col min="3844" max="3844" width="10.5703125" style="14" customWidth="1"/>
    <col min="3845" max="3845" width="12.5703125" style="14" customWidth="1"/>
    <col min="3846" max="3846" width="10.5703125" style="14" customWidth="1"/>
    <col min="3847" max="3847" width="10.7109375" style="14" customWidth="1"/>
    <col min="3848" max="3854" width="11.42578125" style="14"/>
    <col min="3855" max="3855" width="13.85546875" style="14" customWidth="1"/>
    <col min="3856" max="4097" width="11.42578125" style="14"/>
    <col min="4098" max="4098" width="34.28515625" style="14" customWidth="1"/>
    <col min="4099" max="4099" width="12.5703125" style="14" customWidth="1"/>
    <col min="4100" max="4100" width="10.5703125" style="14" customWidth="1"/>
    <col min="4101" max="4101" width="12.5703125" style="14" customWidth="1"/>
    <col min="4102" max="4102" width="10.5703125" style="14" customWidth="1"/>
    <col min="4103" max="4103" width="10.7109375" style="14" customWidth="1"/>
    <col min="4104" max="4110" width="11.42578125" style="14"/>
    <col min="4111" max="4111" width="13.85546875" style="14" customWidth="1"/>
    <col min="4112" max="4353" width="11.42578125" style="14"/>
    <col min="4354" max="4354" width="34.28515625" style="14" customWidth="1"/>
    <col min="4355" max="4355" width="12.5703125" style="14" customWidth="1"/>
    <col min="4356" max="4356" width="10.5703125" style="14" customWidth="1"/>
    <col min="4357" max="4357" width="12.5703125" style="14" customWidth="1"/>
    <col min="4358" max="4358" width="10.5703125" style="14" customWidth="1"/>
    <col min="4359" max="4359" width="10.7109375" style="14" customWidth="1"/>
    <col min="4360" max="4366" width="11.42578125" style="14"/>
    <col min="4367" max="4367" width="13.85546875" style="14" customWidth="1"/>
    <col min="4368" max="4609" width="11.42578125" style="14"/>
    <col min="4610" max="4610" width="34.28515625" style="14" customWidth="1"/>
    <col min="4611" max="4611" width="12.5703125" style="14" customWidth="1"/>
    <col min="4612" max="4612" width="10.5703125" style="14" customWidth="1"/>
    <col min="4613" max="4613" width="12.5703125" style="14" customWidth="1"/>
    <col min="4614" max="4614" width="10.5703125" style="14" customWidth="1"/>
    <col min="4615" max="4615" width="10.7109375" style="14" customWidth="1"/>
    <col min="4616" max="4622" width="11.42578125" style="14"/>
    <col min="4623" max="4623" width="13.85546875" style="14" customWidth="1"/>
    <col min="4624" max="4865" width="11.42578125" style="14"/>
    <col min="4866" max="4866" width="34.28515625" style="14" customWidth="1"/>
    <col min="4867" max="4867" width="12.5703125" style="14" customWidth="1"/>
    <col min="4868" max="4868" width="10.5703125" style="14" customWidth="1"/>
    <col min="4869" max="4869" width="12.5703125" style="14" customWidth="1"/>
    <col min="4870" max="4870" width="10.5703125" style="14" customWidth="1"/>
    <col min="4871" max="4871" width="10.7109375" style="14" customWidth="1"/>
    <col min="4872" max="4878" width="11.42578125" style="14"/>
    <col min="4879" max="4879" width="13.85546875" style="14" customWidth="1"/>
    <col min="4880" max="5121" width="11.42578125" style="14"/>
    <col min="5122" max="5122" width="34.28515625" style="14" customWidth="1"/>
    <col min="5123" max="5123" width="12.5703125" style="14" customWidth="1"/>
    <col min="5124" max="5124" width="10.5703125" style="14" customWidth="1"/>
    <col min="5125" max="5125" width="12.5703125" style="14" customWidth="1"/>
    <col min="5126" max="5126" width="10.5703125" style="14" customWidth="1"/>
    <col min="5127" max="5127" width="10.7109375" style="14" customWidth="1"/>
    <col min="5128" max="5134" width="11.42578125" style="14"/>
    <col min="5135" max="5135" width="13.85546875" style="14" customWidth="1"/>
    <col min="5136" max="5377" width="11.42578125" style="14"/>
    <col min="5378" max="5378" width="34.28515625" style="14" customWidth="1"/>
    <col min="5379" max="5379" width="12.5703125" style="14" customWidth="1"/>
    <col min="5380" max="5380" width="10.5703125" style="14" customWidth="1"/>
    <col min="5381" max="5381" width="12.5703125" style="14" customWidth="1"/>
    <col min="5382" max="5382" width="10.5703125" style="14" customWidth="1"/>
    <col min="5383" max="5383" width="10.7109375" style="14" customWidth="1"/>
    <col min="5384" max="5390" width="11.42578125" style="14"/>
    <col min="5391" max="5391" width="13.85546875" style="14" customWidth="1"/>
    <col min="5392" max="5633" width="11.42578125" style="14"/>
    <col min="5634" max="5634" width="34.28515625" style="14" customWidth="1"/>
    <col min="5635" max="5635" width="12.5703125" style="14" customWidth="1"/>
    <col min="5636" max="5636" width="10.5703125" style="14" customWidth="1"/>
    <col min="5637" max="5637" width="12.5703125" style="14" customWidth="1"/>
    <col min="5638" max="5638" width="10.5703125" style="14" customWidth="1"/>
    <col min="5639" max="5639" width="10.7109375" style="14" customWidth="1"/>
    <col min="5640" max="5646" width="11.42578125" style="14"/>
    <col min="5647" max="5647" width="13.85546875" style="14" customWidth="1"/>
    <col min="5648" max="5889" width="11.42578125" style="14"/>
    <col min="5890" max="5890" width="34.28515625" style="14" customWidth="1"/>
    <col min="5891" max="5891" width="12.5703125" style="14" customWidth="1"/>
    <col min="5892" max="5892" width="10.5703125" style="14" customWidth="1"/>
    <col min="5893" max="5893" width="12.5703125" style="14" customWidth="1"/>
    <col min="5894" max="5894" width="10.5703125" style="14" customWidth="1"/>
    <col min="5895" max="5895" width="10.7109375" style="14" customWidth="1"/>
    <col min="5896" max="5902" width="11.42578125" style="14"/>
    <col min="5903" max="5903" width="13.85546875" style="14" customWidth="1"/>
    <col min="5904" max="6145" width="11.42578125" style="14"/>
    <col min="6146" max="6146" width="34.28515625" style="14" customWidth="1"/>
    <col min="6147" max="6147" width="12.5703125" style="14" customWidth="1"/>
    <col min="6148" max="6148" width="10.5703125" style="14" customWidth="1"/>
    <col min="6149" max="6149" width="12.5703125" style="14" customWidth="1"/>
    <col min="6150" max="6150" width="10.5703125" style="14" customWidth="1"/>
    <col min="6151" max="6151" width="10.7109375" style="14" customWidth="1"/>
    <col min="6152" max="6158" width="11.42578125" style="14"/>
    <col min="6159" max="6159" width="13.85546875" style="14" customWidth="1"/>
    <col min="6160" max="6401" width="11.42578125" style="14"/>
    <col min="6402" max="6402" width="34.28515625" style="14" customWidth="1"/>
    <col min="6403" max="6403" width="12.5703125" style="14" customWidth="1"/>
    <col min="6404" max="6404" width="10.5703125" style="14" customWidth="1"/>
    <col min="6405" max="6405" width="12.5703125" style="14" customWidth="1"/>
    <col min="6406" max="6406" width="10.5703125" style="14" customWidth="1"/>
    <col min="6407" max="6407" width="10.7109375" style="14" customWidth="1"/>
    <col min="6408" max="6414" width="11.42578125" style="14"/>
    <col min="6415" max="6415" width="13.85546875" style="14" customWidth="1"/>
    <col min="6416" max="6657" width="11.42578125" style="14"/>
    <col min="6658" max="6658" width="34.28515625" style="14" customWidth="1"/>
    <col min="6659" max="6659" width="12.5703125" style="14" customWidth="1"/>
    <col min="6660" max="6660" width="10.5703125" style="14" customWidth="1"/>
    <col min="6661" max="6661" width="12.5703125" style="14" customWidth="1"/>
    <col min="6662" max="6662" width="10.5703125" style="14" customWidth="1"/>
    <col min="6663" max="6663" width="10.7109375" style="14" customWidth="1"/>
    <col min="6664" max="6670" width="11.42578125" style="14"/>
    <col min="6671" max="6671" width="13.85546875" style="14" customWidth="1"/>
    <col min="6672" max="6913" width="11.42578125" style="14"/>
    <col min="6914" max="6914" width="34.28515625" style="14" customWidth="1"/>
    <col min="6915" max="6915" width="12.5703125" style="14" customWidth="1"/>
    <col min="6916" max="6916" width="10.5703125" style="14" customWidth="1"/>
    <col min="6917" max="6917" width="12.5703125" style="14" customWidth="1"/>
    <col min="6918" max="6918" width="10.5703125" style="14" customWidth="1"/>
    <col min="6919" max="6919" width="10.7109375" style="14" customWidth="1"/>
    <col min="6920" max="6926" width="11.42578125" style="14"/>
    <col min="6927" max="6927" width="13.85546875" style="14" customWidth="1"/>
    <col min="6928" max="7169" width="11.42578125" style="14"/>
    <col min="7170" max="7170" width="34.28515625" style="14" customWidth="1"/>
    <col min="7171" max="7171" width="12.5703125" style="14" customWidth="1"/>
    <col min="7172" max="7172" width="10.5703125" style="14" customWidth="1"/>
    <col min="7173" max="7173" width="12.5703125" style="14" customWidth="1"/>
    <col min="7174" max="7174" width="10.5703125" style="14" customWidth="1"/>
    <col min="7175" max="7175" width="10.7109375" style="14" customWidth="1"/>
    <col min="7176" max="7182" width="11.42578125" style="14"/>
    <col min="7183" max="7183" width="13.85546875" style="14" customWidth="1"/>
    <col min="7184" max="7425" width="11.42578125" style="14"/>
    <col min="7426" max="7426" width="34.28515625" style="14" customWidth="1"/>
    <col min="7427" max="7427" width="12.5703125" style="14" customWidth="1"/>
    <col min="7428" max="7428" width="10.5703125" style="14" customWidth="1"/>
    <col min="7429" max="7429" width="12.5703125" style="14" customWidth="1"/>
    <col min="7430" max="7430" width="10.5703125" style="14" customWidth="1"/>
    <col min="7431" max="7431" width="10.7109375" style="14" customWidth="1"/>
    <col min="7432" max="7438" width="11.42578125" style="14"/>
    <col min="7439" max="7439" width="13.85546875" style="14" customWidth="1"/>
    <col min="7440" max="7681" width="11.42578125" style="14"/>
    <col min="7682" max="7682" width="34.28515625" style="14" customWidth="1"/>
    <col min="7683" max="7683" width="12.5703125" style="14" customWidth="1"/>
    <col min="7684" max="7684" width="10.5703125" style="14" customWidth="1"/>
    <col min="7685" max="7685" width="12.5703125" style="14" customWidth="1"/>
    <col min="7686" max="7686" width="10.5703125" style="14" customWidth="1"/>
    <col min="7687" max="7687" width="10.7109375" style="14" customWidth="1"/>
    <col min="7688" max="7694" width="11.42578125" style="14"/>
    <col min="7695" max="7695" width="13.85546875" style="14" customWidth="1"/>
    <col min="7696" max="7937" width="11.42578125" style="14"/>
    <col min="7938" max="7938" width="34.28515625" style="14" customWidth="1"/>
    <col min="7939" max="7939" width="12.5703125" style="14" customWidth="1"/>
    <col min="7940" max="7940" width="10.5703125" style="14" customWidth="1"/>
    <col min="7941" max="7941" width="12.5703125" style="14" customWidth="1"/>
    <col min="7942" max="7942" width="10.5703125" style="14" customWidth="1"/>
    <col min="7943" max="7943" width="10.7109375" style="14" customWidth="1"/>
    <col min="7944" max="7950" width="11.42578125" style="14"/>
    <col min="7951" max="7951" width="13.85546875" style="14" customWidth="1"/>
    <col min="7952" max="8193" width="11.42578125" style="14"/>
    <col min="8194" max="8194" width="34.28515625" style="14" customWidth="1"/>
    <col min="8195" max="8195" width="12.5703125" style="14" customWidth="1"/>
    <col min="8196" max="8196" width="10.5703125" style="14" customWidth="1"/>
    <col min="8197" max="8197" width="12.5703125" style="14" customWidth="1"/>
    <col min="8198" max="8198" width="10.5703125" style="14" customWidth="1"/>
    <col min="8199" max="8199" width="10.7109375" style="14" customWidth="1"/>
    <col min="8200" max="8206" width="11.42578125" style="14"/>
    <col min="8207" max="8207" width="13.85546875" style="14" customWidth="1"/>
    <col min="8208" max="8449" width="11.42578125" style="14"/>
    <col min="8450" max="8450" width="34.28515625" style="14" customWidth="1"/>
    <col min="8451" max="8451" width="12.5703125" style="14" customWidth="1"/>
    <col min="8452" max="8452" width="10.5703125" style="14" customWidth="1"/>
    <col min="8453" max="8453" width="12.5703125" style="14" customWidth="1"/>
    <col min="8454" max="8454" width="10.5703125" style="14" customWidth="1"/>
    <col min="8455" max="8455" width="10.7109375" style="14" customWidth="1"/>
    <col min="8456" max="8462" width="11.42578125" style="14"/>
    <col min="8463" max="8463" width="13.85546875" style="14" customWidth="1"/>
    <col min="8464" max="8705" width="11.42578125" style="14"/>
    <col min="8706" max="8706" width="34.28515625" style="14" customWidth="1"/>
    <col min="8707" max="8707" width="12.5703125" style="14" customWidth="1"/>
    <col min="8708" max="8708" width="10.5703125" style="14" customWidth="1"/>
    <col min="8709" max="8709" width="12.5703125" style="14" customWidth="1"/>
    <col min="8710" max="8710" width="10.5703125" style="14" customWidth="1"/>
    <col min="8711" max="8711" width="10.7109375" style="14" customWidth="1"/>
    <col min="8712" max="8718" width="11.42578125" style="14"/>
    <col min="8719" max="8719" width="13.85546875" style="14" customWidth="1"/>
    <col min="8720" max="8961" width="11.42578125" style="14"/>
    <col min="8962" max="8962" width="34.28515625" style="14" customWidth="1"/>
    <col min="8963" max="8963" width="12.5703125" style="14" customWidth="1"/>
    <col min="8964" max="8964" width="10.5703125" style="14" customWidth="1"/>
    <col min="8965" max="8965" width="12.5703125" style="14" customWidth="1"/>
    <col min="8966" max="8966" width="10.5703125" style="14" customWidth="1"/>
    <col min="8967" max="8967" width="10.7109375" style="14" customWidth="1"/>
    <col min="8968" max="8974" width="11.42578125" style="14"/>
    <col min="8975" max="8975" width="13.85546875" style="14" customWidth="1"/>
    <col min="8976" max="9217" width="11.42578125" style="14"/>
    <col min="9218" max="9218" width="34.28515625" style="14" customWidth="1"/>
    <col min="9219" max="9219" width="12.5703125" style="14" customWidth="1"/>
    <col min="9220" max="9220" width="10.5703125" style="14" customWidth="1"/>
    <col min="9221" max="9221" width="12.5703125" style="14" customWidth="1"/>
    <col min="9222" max="9222" width="10.5703125" style="14" customWidth="1"/>
    <col min="9223" max="9223" width="10.7109375" style="14" customWidth="1"/>
    <col min="9224" max="9230" width="11.42578125" style="14"/>
    <col min="9231" max="9231" width="13.85546875" style="14" customWidth="1"/>
    <col min="9232" max="9473" width="11.42578125" style="14"/>
    <col min="9474" max="9474" width="34.28515625" style="14" customWidth="1"/>
    <col min="9475" max="9475" width="12.5703125" style="14" customWidth="1"/>
    <col min="9476" max="9476" width="10.5703125" style="14" customWidth="1"/>
    <col min="9477" max="9477" width="12.5703125" style="14" customWidth="1"/>
    <col min="9478" max="9478" width="10.5703125" style="14" customWidth="1"/>
    <col min="9479" max="9479" width="10.7109375" style="14" customWidth="1"/>
    <col min="9480" max="9486" width="11.42578125" style="14"/>
    <col min="9487" max="9487" width="13.85546875" style="14" customWidth="1"/>
    <col min="9488" max="9729" width="11.42578125" style="14"/>
    <col min="9730" max="9730" width="34.28515625" style="14" customWidth="1"/>
    <col min="9731" max="9731" width="12.5703125" style="14" customWidth="1"/>
    <col min="9732" max="9732" width="10.5703125" style="14" customWidth="1"/>
    <col min="9733" max="9733" width="12.5703125" style="14" customWidth="1"/>
    <col min="9734" max="9734" width="10.5703125" style="14" customWidth="1"/>
    <col min="9735" max="9735" width="10.7109375" style="14" customWidth="1"/>
    <col min="9736" max="9742" width="11.42578125" style="14"/>
    <col min="9743" max="9743" width="13.85546875" style="14" customWidth="1"/>
    <col min="9744" max="9985" width="11.42578125" style="14"/>
    <col min="9986" max="9986" width="34.28515625" style="14" customWidth="1"/>
    <col min="9987" max="9987" width="12.5703125" style="14" customWidth="1"/>
    <col min="9988" max="9988" width="10.5703125" style="14" customWidth="1"/>
    <col min="9989" max="9989" width="12.5703125" style="14" customWidth="1"/>
    <col min="9990" max="9990" width="10.5703125" style="14" customWidth="1"/>
    <col min="9991" max="9991" width="10.7109375" style="14" customWidth="1"/>
    <col min="9992" max="9998" width="11.42578125" style="14"/>
    <col min="9999" max="9999" width="13.85546875" style="14" customWidth="1"/>
    <col min="10000" max="10241" width="11.42578125" style="14"/>
    <col min="10242" max="10242" width="34.28515625" style="14" customWidth="1"/>
    <col min="10243" max="10243" width="12.5703125" style="14" customWidth="1"/>
    <col min="10244" max="10244" width="10.5703125" style="14" customWidth="1"/>
    <col min="10245" max="10245" width="12.5703125" style="14" customWidth="1"/>
    <col min="10246" max="10246" width="10.5703125" style="14" customWidth="1"/>
    <col min="10247" max="10247" width="10.7109375" style="14" customWidth="1"/>
    <col min="10248" max="10254" width="11.42578125" style="14"/>
    <col min="10255" max="10255" width="13.85546875" style="14" customWidth="1"/>
    <col min="10256" max="10497" width="11.42578125" style="14"/>
    <col min="10498" max="10498" width="34.28515625" style="14" customWidth="1"/>
    <col min="10499" max="10499" width="12.5703125" style="14" customWidth="1"/>
    <col min="10500" max="10500" width="10.5703125" style="14" customWidth="1"/>
    <col min="10501" max="10501" width="12.5703125" style="14" customWidth="1"/>
    <col min="10502" max="10502" width="10.5703125" style="14" customWidth="1"/>
    <col min="10503" max="10503" width="10.7109375" style="14" customWidth="1"/>
    <col min="10504" max="10510" width="11.42578125" style="14"/>
    <col min="10511" max="10511" width="13.85546875" style="14" customWidth="1"/>
    <col min="10512" max="10753" width="11.42578125" style="14"/>
    <col min="10754" max="10754" width="34.28515625" style="14" customWidth="1"/>
    <col min="10755" max="10755" width="12.5703125" style="14" customWidth="1"/>
    <col min="10756" max="10756" width="10.5703125" style="14" customWidth="1"/>
    <col min="10757" max="10757" width="12.5703125" style="14" customWidth="1"/>
    <col min="10758" max="10758" width="10.5703125" style="14" customWidth="1"/>
    <col min="10759" max="10759" width="10.7109375" style="14" customWidth="1"/>
    <col min="10760" max="10766" width="11.42578125" style="14"/>
    <col min="10767" max="10767" width="13.85546875" style="14" customWidth="1"/>
    <col min="10768" max="11009" width="11.42578125" style="14"/>
    <col min="11010" max="11010" width="34.28515625" style="14" customWidth="1"/>
    <col min="11011" max="11011" width="12.5703125" style="14" customWidth="1"/>
    <col min="11012" max="11012" width="10.5703125" style="14" customWidth="1"/>
    <col min="11013" max="11013" width="12.5703125" style="14" customWidth="1"/>
    <col min="11014" max="11014" width="10.5703125" style="14" customWidth="1"/>
    <col min="11015" max="11015" width="10.7109375" style="14" customWidth="1"/>
    <col min="11016" max="11022" width="11.42578125" style="14"/>
    <col min="11023" max="11023" width="13.85546875" style="14" customWidth="1"/>
    <col min="11024" max="11265" width="11.42578125" style="14"/>
    <col min="11266" max="11266" width="34.28515625" style="14" customWidth="1"/>
    <col min="11267" max="11267" width="12.5703125" style="14" customWidth="1"/>
    <col min="11268" max="11268" width="10.5703125" style="14" customWidth="1"/>
    <col min="11269" max="11269" width="12.5703125" style="14" customWidth="1"/>
    <col min="11270" max="11270" width="10.5703125" style="14" customWidth="1"/>
    <col min="11271" max="11271" width="10.7109375" style="14" customWidth="1"/>
    <col min="11272" max="11278" width="11.42578125" style="14"/>
    <col min="11279" max="11279" width="13.85546875" style="14" customWidth="1"/>
    <col min="11280" max="11521" width="11.42578125" style="14"/>
    <col min="11522" max="11522" width="34.28515625" style="14" customWidth="1"/>
    <col min="11523" max="11523" width="12.5703125" style="14" customWidth="1"/>
    <col min="11524" max="11524" width="10.5703125" style="14" customWidth="1"/>
    <col min="11525" max="11525" width="12.5703125" style="14" customWidth="1"/>
    <col min="11526" max="11526" width="10.5703125" style="14" customWidth="1"/>
    <col min="11527" max="11527" width="10.7109375" style="14" customWidth="1"/>
    <col min="11528" max="11534" width="11.42578125" style="14"/>
    <col min="11535" max="11535" width="13.85546875" style="14" customWidth="1"/>
    <col min="11536" max="11777" width="11.42578125" style="14"/>
    <col min="11778" max="11778" width="34.28515625" style="14" customWidth="1"/>
    <col min="11779" max="11779" width="12.5703125" style="14" customWidth="1"/>
    <col min="11780" max="11780" width="10.5703125" style="14" customWidth="1"/>
    <col min="11781" max="11781" width="12.5703125" style="14" customWidth="1"/>
    <col min="11782" max="11782" width="10.5703125" style="14" customWidth="1"/>
    <col min="11783" max="11783" width="10.7109375" style="14" customWidth="1"/>
    <col min="11784" max="11790" width="11.42578125" style="14"/>
    <col min="11791" max="11791" width="13.85546875" style="14" customWidth="1"/>
    <col min="11792" max="12033" width="11.42578125" style="14"/>
    <col min="12034" max="12034" width="34.28515625" style="14" customWidth="1"/>
    <col min="12035" max="12035" width="12.5703125" style="14" customWidth="1"/>
    <col min="12036" max="12036" width="10.5703125" style="14" customWidth="1"/>
    <col min="12037" max="12037" width="12.5703125" style="14" customWidth="1"/>
    <col min="12038" max="12038" width="10.5703125" style="14" customWidth="1"/>
    <col min="12039" max="12039" width="10.7109375" style="14" customWidth="1"/>
    <col min="12040" max="12046" width="11.42578125" style="14"/>
    <col min="12047" max="12047" width="13.85546875" style="14" customWidth="1"/>
    <col min="12048" max="12289" width="11.42578125" style="14"/>
    <col min="12290" max="12290" width="34.28515625" style="14" customWidth="1"/>
    <col min="12291" max="12291" width="12.5703125" style="14" customWidth="1"/>
    <col min="12292" max="12292" width="10.5703125" style="14" customWidth="1"/>
    <col min="12293" max="12293" width="12.5703125" style="14" customWidth="1"/>
    <col min="12294" max="12294" width="10.5703125" style="14" customWidth="1"/>
    <col min="12295" max="12295" width="10.7109375" style="14" customWidth="1"/>
    <col min="12296" max="12302" width="11.42578125" style="14"/>
    <col min="12303" max="12303" width="13.85546875" style="14" customWidth="1"/>
    <col min="12304" max="12545" width="11.42578125" style="14"/>
    <col min="12546" max="12546" width="34.28515625" style="14" customWidth="1"/>
    <col min="12547" max="12547" width="12.5703125" style="14" customWidth="1"/>
    <col min="12548" max="12548" width="10.5703125" style="14" customWidth="1"/>
    <col min="12549" max="12549" width="12.5703125" style="14" customWidth="1"/>
    <col min="12550" max="12550" width="10.5703125" style="14" customWidth="1"/>
    <col min="12551" max="12551" width="10.7109375" style="14" customWidth="1"/>
    <col min="12552" max="12558" width="11.42578125" style="14"/>
    <col min="12559" max="12559" width="13.85546875" style="14" customWidth="1"/>
    <col min="12560" max="12801" width="11.42578125" style="14"/>
    <col min="12802" max="12802" width="34.28515625" style="14" customWidth="1"/>
    <col min="12803" max="12803" width="12.5703125" style="14" customWidth="1"/>
    <col min="12804" max="12804" width="10.5703125" style="14" customWidth="1"/>
    <col min="12805" max="12805" width="12.5703125" style="14" customWidth="1"/>
    <col min="12806" max="12806" width="10.5703125" style="14" customWidth="1"/>
    <col min="12807" max="12807" width="10.7109375" style="14" customWidth="1"/>
    <col min="12808" max="12814" width="11.42578125" style="14"/>
    <col min="12815" max="12815" width="13.85546875" style="14" customWidth="1"/>
    <col min="12816" max="13057" width="11.42578125" style="14"/>
    <col min="13058" max="13058" width="34.28515625" style="14" customWidth="1"/>
    <col min="13059" max="13059" width="12.5703125" style="14" customWidth="1"/>
    <col min="13060" max="13060" width="10.5703125" style="14" customWidth="1"/>
    <col min="13061" max="13061" width="12.5703125" style="14" customWidth="1"/>
    <col min="13062" max="13062" width="10.5703125" style="14" customWidth="1"/>
    <col min="13063" max="13063" width="10.7109375" style="14" customWidth="1"/>
    <col min="13064" max="13070" width="11.42578125" style="14"/>
    <col min="13071" max="13071" width="13.85546875" style="14" customWidth="1"/>
    <col min="13072" max="13313" width="11.42578125" style="14"/>
    <col min="13314" max="13314" width="34.28515625" style="14" customWidth="1"/>
    <col min="13315" max="13315" width="12.5703125" style="14" customWidth="1"/>
    <col min="13316" max="13316" width="10.5703125" style="14" customWidth="1"/>
    <col min="13317" max="13317" width="12.5703125" style="14" customWidth="1"/>
    <col min="13318" max="13318" width="10.5703125" style="14" customWidth="1"/>
    <col min="13319" max="13319" width="10.7109375" style="14" customWidth="1"/>
    <col min="13320" max="13326" width="11.42578125" style="14"/>
    <col min="13327" max="13327" width="13.85546875" style="14" customWidth="1"/>
    <col min="13328" max="13569" width="11.42578125" style="14"/>
    <col min="13570" max="13570" width="34.28515625" style="14" customWidth="1"/>
    <col min="13571" max="13571" width="12.5703125" style="14" customWidth="1"/>
    <col min="13572" max="13572" width="10.5703125" style="14" customWidth="1"/>
    <col min="13573" max="13573" width="12.5703125" style="14" customWidth="1"/>
    <col min="13574" max="13574" width="10.5703125" style="14" customWidth="1"/>
    <col min="13575" max="13575" width="10.7109375" style="14" customWidth="1"/>
    <col min="13576" max="13582" width="11.42578125" style="14"/>
    <col min="13583" max="13583" width="13.85546875" style="14" customWidth="1"/>
    <col min="13584" max="13825" width="11.42578125" style="14"/>
    <col min="13826" max="13826" width="34.28515625" style="14" customWidth="1"/>
    <col min="13827" max="13827" width="12.5703125" style="14" customWidth="1"/>
    <col min="13828" max="13828" width="10.5703125" style="14" customWidth="1"/>
    <col min="13829" max="13829" width="12.5703125" style="14" customWidth="1"/>
    <col min="13830" max="13830" width="10.5703125" style="14" customWidth="1"/>
    <col min="13831" max="13831" width="10.7109375" style="14" customWidth="1"/>
    <col min="13832" max="13838" width="11.42578125" style="14"/>
    <col min="13839" max="13839" width="13.85546875" style="14" customWidth="1"/>
    <col min="13840" max="14081" width="11.42578125" style="14"/>
    <col min="14082" max="14082" width="34.28515625" style="14" customWidth="1"/>
    <col min="14083" max="14083" width="12.5703125" style="14" customWidth="1"/>
    <col min="14084" max="14084" width="10.5703125" style="14" customWidth="1"/>
    <col min="14085" max="14085" width="12.5703125" style="14" customWidth="1"/>
    <col min="14086" max="14086" width="10.5703125" style="14" customWidth="1"/>
    <col min="14087" max="14087" width="10.7109375" style="14" customWidth="1"/>
    <col min="14088" max="14094" width="11.42578125" style="14"/>
    <col min="14095" max="14095" width="13.85546875" style="14" customWidth="1"/>
    <col min="14096" max="14337" width="11.42578125" style="14"/>
    <col min="14338" max="14338" width="34.28515625" style="14" customWidth="1"/>
    <col min="14339" max="14339" width="12.5703125" style="14" customWidth="1"/>
    <col min="14340" max="14340" width="10.5703125" style="14" customWidth="1"/>
    <col min="14341" max="14341" width="12.5703125" style="14" customWidth="1"/>
    <col min="14342" max="14342" width="10.5703125" style="14" customWidth="1"/>
    <col min="14343" max="14343" width="10.7109375" style="14" customWidth="1"/>
    <col min="14344" max="14350" width="11.42578125" style="14"/>
    <col min="14351" max="14351" width="13.85546875" style="14" customWidth="1"/>
    <col min="14352" max="14593" width="11.42578125" style="14"/>
    <col min="14594" max="14594" width="34.28515625" style="14" customWidth="1"/>
    <col min="14595" max="14595" width="12.5703125" style="14" customWidth="1"/>
    <col min="14596" max="14596" width="10.5703125" style="14" customWidth="1"/>
    <col min="14597" max="14597" width="12.5703125" style="14" customWidth="1"/>
    <col min="14598" max="14598" width="10.5703125" style="14" customWidth="1"/>
    <col min="14599" max="14599" width="10.7109375" style="14" customWidth="1"/>
    <col min="14600" max="14606" width="11.42578125" style="14"/>
    <col min="14607" max="14607" width="13.85546875" style="14" customWidth="1"/>
    <col min="14608" max="14849" width="11.42578125" style="14"/>
    <col min="14850" max="14850" width="34.28515625" style="14" customWidth="1"/>
    <col min="14851" max="14851" width="12.5703125" style="14" customWidth="1"/>
    <col min="14852" max="14852" width="10.5703125" style="14" customWidth="1"/>
    <col min="14853" max="14853" width="12.5703125" style="14" customWidth="1"/>
    <col min="14854" max="14854" width="10.5703125" style="14" customWidth="1"/>
    <col min="14855" max="14855" width="10.7109375" style="14" customWidth="1"/>
    <col min="14856" max="14862" width="11.42578125" style="14"/>
    <col min="14863" max="14863" width="13.85546875" style="14" customWidth="1"/>
    <col min="14864" max="15105" width="11.42578125" style="14"/>
    <col min="15106" max="15106" width="34.28515625" style="14" customWidth="1"/>
    <col min="15107" max="15107" width="12.5703125" style="14" customWidth="1"/>
    <col min="15108" max="15108" width="10.5703125" style="14" customWidth="1"/>
    <col min="15109" max="15109" width="12.5703125" style="14" customWidth="1"/>
    <col min="15110" max="15110" width="10.5703125" style="14" customWidth="1"/>
    <col min="15111" max="15111" width="10.7109375" style="14" customWidth="1"/>
    <col min="15112" max="15118" width="11.42578125" style="14"/>
    <col min="15119" max="15119" width="13.85546875" style="14" customWidth="1"/>
    <col min="15120" max="15361" width="11.42578125" style="14"/>
    <col min="15362" max="15362" width="34.28515625" style="14" customWidth="1"/>
    <col min="15363" max="15363" width="12.5703125" style="14" customWidth="1"/>
    <col min="15364" max="15364" width="10.5703125" style="14" customWidth="1"/>
    <col min="15365" max="15365" width="12.5703125" style="14" customWidth="1"/>
    <col min="15366" max="15366" width="10.5703125" style="14" customWidth="1"/>
    <col min="15367" max="15367" width="10.7109375" style="14" customWidth="1"/>
    <col min="15368" max="15374" width="11.42578125" style="14"/>
    <col min="15375" max="15375" width="13.85546875" style="14" customWidth="1"/>
    <col min="15376" max="15617" width="11.42578125" style="14"/>
    <col min="15618" max="15618" width="34.28515625" style="14" customWidth="1"/>
    <col min="15619" max="15619" width="12.5703125" style="14" customWidth="1"/>
    <col min="15620" max="15620" width="10.5703125" style="14" customWidth="1"/>
    <col min="15621" max="15621" width="12.5703125" style="14" customWidth="1"/>
    <col min="15622" max="15622" width="10.5703125" style="14" customWidth="1"/>
    <col min="15623" max="15623" width="10.7109375" style="14" customWidth="1"/>
    <col min="15624" max="15630" width="11.42578125" style="14"/>
    <col min="15631" max="15631" width="13.85546875" style="14" customWidth="1"/>
    <col min="15632" max="15873" width="11.42578125" style="14"/>
    <col min="15874" max="15874" width="34.28515625" style="14" customWidth="1"/>
    <col min="15875" max="15875" width="12.5703125" style="14" customWidth="1"/>
    <col min="15876" max="15876" width="10.5703125" style="14" customWidth="1"/>
    <col min="15877" max="15877" width="12.5703125" style="14" customWidth="1"/>
    <col min="15878" max="15878" width="10.5703125" style="14" customWidth="1"/>
    <col min="15879" max="15879" width="10.7109375" style="14" customWidth="1"/>
    <col min="15880" max="15886" width="11.42578125" style="14"/>
    <col min="15887" max="15887" width="13.85546875" style="14" customWidth="1"/>
    <col min="15888" max="16129" width="11.42578125" style="14"/>
    <col min="16130" max="16130" width="34.28515625" style="14" customWidth="1"/>
    <col min="16131" max="16131" width="12.5703125" style="14" customWidth="1"/>
    <col min="16132" max="16132" width="10.5703125" style="14" customWidth="1"/>
    <col min="16133" max="16133" width="12.5703125" style="14" customWidth="1"/>
    <col min="16134" max="16134" width="10.5703125" style="14" customWidth="1"/>
    <col min="16135" max="16135" width="10.7109375" style="14" customWidth="1"/>
    <col min="16136" max="16142" width="11.42578125" style="14"/>
    <col min="16143" max="16143" width="13.85546875" style="14" customWidth="1"/>
    <col min="16144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87" t="s">
        <v>272</v>
      </c>
      <c r="C5" s="387"/>
      <c r="D5" s="387"/>
      <c r="E5" s="387"/>
      <c r="F5" s="387"/>
      <c r="G5" s="387"/>
    </row>
    <row r="6" spans="2:7" ht="30" customHeight="1" x14ac:dyDescent="0.25">
      <c r="B6" s="41" t="s">
        <v>73</v>
      </c>
      <c r="C6" s="42" t="str">
        <f>actualizaciones!A3</f>
        <v>I semestre 2013</v>
      </c>
      <c r="D6" s="43" t="s">
        <v>74</v>
      </c>
      <c r="E6" s="42" t="str">
        <f>actualizaciones!A2</f>
        <v xml:space="preserve">I semestre 2014 </v>
      </c>
      <c r="F6" s="43" t="s">
        <v>74</v>
      </c>
      <c r="G6" s="44" t="s">
        <v>75</v>
      </c>
    </row>
    <row r="7" spans="2:7" ht="15" customHeight="1" x14ac:dyDescent="0.2">
      <c r="B7" s="45" t="s">
        <v>273</v>
      </c>
      <c r="C7" s="46">
        <v>5604509</v>
      </c>
      <c r="D7" s="47">
        <f>C7/C7</f>
        <v>1</v>
      </c>
      <c r="E7" s="46">
        <v>5833482</v>
      </c>
      <c r="F7" s="47">
        <f>E7/E7</f>
        <v>1</v>
      </c>
      <c r="G7" s="47">
        <f>(E7-C7)/C7</f>
        <v>4.0855140031000041E-2</v>
      </c>
    </row>
    <row r="8" spans="2:7" ht="15" customHeight="1" x14ac:dyDescent="0.2">
      <c r="B8" s="48" t="s">
        <v>274</v>
      </c>
      <c r="C8" s="49">
        <v>2761060</v>
      </c>
      <c r="D8" s="50">
        <f>C8/C7</f>
        <v>0.4926497575434351</v>
      </c>
      <c r="E8" s="49">
        <v>2908688</v>
      </c>
      <c r="F8" s="50">
        <f>E8/E7</f>
        <v>0.49861952089678174</v>
      </c>
      <c r="G8" s="51">
        <f>(E8-C8)/C8</f>
        <v>5.3467871035037265E-2</v>
      </c>
    </row>
    <row r="9" spans="2:7" ht="15" customHeight="1" x14ac:dyDescent="0.2">
      <c r="B9" s="48" t="s">
        <v>275</v>
      </c>
      <c r="C9" s="49">
        <v>2843449</v>
      </c>
      <c r="D9" s="50">
        <f>C9/C7</f>
        <v>0.5073502424565649</v>
      </c>
      <c r="E9" s="49">
        <v>2924794</v>
      </c>
      <c r="F9" s="50">
        <f>E9/E7</f>
        <v>0.50138047910321826</v>
      </c>
      <c r="G9" s="51">
        <f>(E9-C9)/C9</f>
        <v>2.8607863197124338E-2</v>
      </c>
    </row>
    <row r="10" spans="2:7" ht="15" customHeight="1" x14ac:dyDescent="0.25">
      <c r="B10" s="363" t="s">
        <v>67</v>
      </c>
      <c r="C10" s="363"/>
      <c r="D10" s="363"/>
      <c r="E10" s="363"/>
      <c r="F10" s="363"/>
      <c r="G10" s="363"/>
    </row>
    <row r="21" spans="2:11" x14ac:dyDescent="0.25">
      <c r="B21" s="53"/>
      <c r="C21" s="53"/>
      <c r="D21" s="53"/>
      <c r="E21" s="53"/>
      <c r="F21" s="53"/>
      <c r="G21" s="53"/>
      <c r="H21" s="53"/>
      <c r="I21" s="53"/>
      <c r="J21" s="53"/>
      <c r="K21" s="53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3" style="14" customWidth="1"/>
    <col min="3" max="3" width="13" style="14" customWidth="1"/>
    <col min="4" max="4" width="10.7109375" style="14" customWidth="1"/>
    <col min="5" max="5" width="13" style="14" customWidth="1"/>
    <col min="6" max="8" width="10.7109375" style="14" customWidth="1"/>
    <col min="9" max="15" width="11.42578125" style="14"/>
    <col min="16" max="16" width="13.85546875" style="14" customWidth="1"/>
    <col min="17" max="257" width="11.42578125" style="14"/>
    <col min="258" max="258" width="28.85546875" style="14" customWidth="1"/>
    <col min="259" max="263" width="11.7109375" style="14" customWidth="1"/>
    <col min="264" max="264" width="10.7109375" style="14" customWidth="1"/>
    <col min="265" max="271" width="11.42578125" style="14"/>
    <col min="272" max="272" width="13.85546875" style="14" customWidth="1"/>
    <col min="273" max="513" width="11.42578125" style="14"/>
    <col min="514" max="514" width="28.85546875" style="14" customWidth="1"/>
    <col min="515" max="519" width="11.7109375" style="14" customWidth="1"/>
    <col min="520" max="520" width="10.7109375" style="14" customWidth="1"/>
    <col min="521" max="527" width="11.42578125" style="14"/>
    <col min="528" max="528" width="13.85546875" style="14" customWidth="1"/>
    <col min="529" max="769" width="11.42578125" style="14"/>
    <col min="770" max="770" width="28.85546875" style="14" customWidth="1"/>
    <col min="771" max="775" width="11.7109375" style="14" customWidth="1"/>
    <col min="776" max="776" width="10.7109375" style="14" customWidth="1"/>
    <col min="777" max="783" width="11.42578125" style="14"/>
    <col min="784" max="784" width="13.85546875" style="14" customWidth="1"/>
    <col min="785" max="1025" width="11.42578125" style="14"/>
    <col min="1026" max="1026" width="28.85546875" style="14" customWidth="1"/>
    <col min="1027" max="1031" width="11.7109375" style="14" customWidth="1"/>
    <col min="1032" max="1032" width="10.7109375" style="14" customWidth="1"/>
    <col min="1033" max="1039" width="11.42578125" style="14"/>
    <col min="1040" max="1040" width="13.85546875" style="14" customWidth="1"/>
    <col min="1041" max="1281" width="11.42578125" style="14"/>
    <col min="1282" max="1282" width="28.85546875" style="14" customWidth="1"/>
    <col min="1283" max="1287" width="11.7109375" style="14" customWidth="1"/>
    <col min="1288" max="1288" width="10.7109375" style="14" customWidth="1"/>
    <col min="1289" max="1295" width="11.42578125" style="14"/>
    <col min="1296" max="1296" width="13.85546875" style="14" customWidth="1"/>
    <col min="1297" max="1537" width="11.42578125" style="14"/>
    <col min="1538" max="1538" width="28.85546875" style="14" customWidth="1"/>
    <col min="1539" max="1543" width="11.7109375" style="14" customWidth="1"/>
    <col min="1544" max="1544" width="10.7109375" style="14" customWidth="1"/>
    <col min="1545" max="1551" width="11.42578125" style="14"/>
    <col min="1552" max="1552" width="13.85546875" style="14" customWidth="1"/>
    <col min="1553" max="1793" width="11.42578125" style="14"/>
    <col min="1794" max="1794" width="28.85546875" style="14" customWidth="1"/>
    <col min="1795" max="1799" width="11.7109375" style="14" customWidth="1"/>
    <col min="1800" max="1800" width="10.7109375" style="14" customWidth="1"/>
    <col min="1801" max="1807" width="11.42578125" style="14"/>
    <col min="1808" max="1808" width="13.85546875" style="14" customWidth="1"/>
    <col min="1809" max="2049" width="11.42578125" style="14"/>
    <col min="2050" max="2050" width="28.85546875" style="14" customWidth="1"/>
    <col min="2051" max="2055" width="11.7109375" style="14" customWidth="1"/>
    <col min="2056" max="2056" width="10.7109375" style="14" customWidth="1"/>
    <col min="2057" max="2063" width="11.42578125" style="14"/>
    <col min="2064" max="2064" width="13.85546875" style="14" customWidth="1"/>
    <col min="2065" max="2305" width="11.42578125" style="14"/>
    <col min="2306" max="2306" width="28.85546875" style="14" customWidth="1"/>
    <col min="2307" max="2311" width="11.7109375" style="14" customWidth="1"/>
    <col min="2312" max="2312" width="10.7109375" style="14" customWidth="1"/>
    <col min="2313" max="2319" width="11.42578125" style="14"/>
    <col min="2320" max="2320" width="13.85546875" style="14" customWidth="1"/>
    <col min="2321" max="2561" width="11.42578125" style="14"/>
    <col min="2562" max="2562" width="28.85546875" style="14" customWidth="1"/>
    <col min="2563" max="2567" width="11.7109375" style="14" customWidth="1"/>
    <col min="2568" max="2568" width="10.7109375" style="14" customWidth="1"/>
    <col min="2569" max="2575" width="11.42578125" style="14"/>
    <col min="2576" max="2576" width="13.85546875" style="14" customWidth="1"/>
    <col min="2577" max="2817" width="11.42578125" style="14"/>
    <col min="2818" max="2818" width="28.85546875" style="14" customWidth="1"/>
    <col min="2819" max="2823" width="11.7109375" style="14" customWidth="1"/>
    <col min="2824" max="2824" width="10.7109375" style="14" customWidth="1"/>
    <col min="2825" max="2831" width="11.42578125" style="14"/>
    <col min="2832" max="2832" width="13.85546875" style="14" customWidth="1"/>
    <col min="2833" max="3073" width="11.42578125" style="14"/>
    <col min="3074" max="3074" width="28.85546875" style="14" customWidth="1"/>
    <col min="3075" max="3079" width="11.7109375" style="14" customWidth="1"/>
    <col min="3080" max="3080" width="10.7109375" style="14" customWidth="1"/>
    <col min="3081" max="3087" width="11.42578125" style="14"/>
    <col min="3088" max="3088" width="13.85546875" style="14" customWidth="1"/>
    <col min="3089" max="3329" width="11.42578125" style="14"/>
    <col min="3330" max="3330" width="28.85546875" style="14" customWidth="1"/>
    <col min="3331" max="3335" width="11.7109375" style="14" customWidth="1"/>
    <col min="3336" max="3336" width="10.7109375" style="14" customWidth="1"/>
    <col min="3337" max="3343" width="11.42578125" style="14"/>
    <col min="3344" max="3344" width="13.85546875" style="14" customWidth="1"/>
    <col min="3345" max="3585" width="11.42578125" style="14"/>
    <col min="3586" max="3586" width="28.85546875" style="14" customWidth="1"/>
    <col min="3587" max="3591" width="11.7109375" style="14" customWidth="1"/>
    <col min="3592" max="3592" width="10.7109375" style="14" customWidth="1"/>
    <col min="3593" max="3599" width="11.42578125" style="14"/>
    <col min="3600" max="3600" width="13.85546875" style="14" customWidth="1"/>
    <col min="3601" max="3841" width="11.42578125" style="14"/>
    <col min="3842" max="3842" width="28.85546875" style="14" customWidth="1"/>
    <col min="3843" max="3847" width="11.7109375" style="14" customWidth="1"/>
    <col min="3848" max="3848" width="10.7109375" style="14" customWidth="1"/>
    <col min="3849" max="3855" width="11.42578125" style="14"/>
    <col min="3856" max="3856" width="13.85546875" style="14" customWidth="1"/>
    <col min="3857" max="4097" width="11.42578125" style="14"/>
    <col min="4098" max="4098" width="28.85546875" style="14" customWidth="1"/>
    <col min="4099" max="4103" width="11.7109375" style="14" customWidth="1"/>
    <col min="4104" max="4104" width="10.7109375" style="14" customWidth="1"/>
    <col min="4105" max="4111" width="11.42578125" style="14"/>
    <col min="4112" max="4112" width="13.85546875" style="14" customWidth="1"/>
    <col min="4113" max="4353" width="11.42578125" style="14"/>
    <col min="4354" max="4354" width="28.85546875" style="14" customWidth="1"/>
    <col min="4355" max="4359" width="11.7109375" style="14" customWidth="1"/>
    <col min="4360" max="4360" width="10.7109375" style="14" customWidth="1"/>
    <col min="4361" max="4367" width="11.42578125" style="14"/>
    <col min="4368" max="4368" width="13.85546875" style="14" customWidth="1"/>
    <col min="4369" max="4609" width="11.42578125" style="14"/>
    <col min="4610" max="4610" width="28.85546875" style="14" customWidth="1"/>
    <col min="4611" max="4615" width="11.7109375" style="14" customWidth="1"/>
    <col min="4616" max="4616" width="10.7109375" style="14" customWidth="1"/>
    <col min="4617" max="4623" width="11.42578125" style="14"/>
    <col min="4624" max="4624" width="13.85546875" style="14" customWidth="1"/>
    <col min="4625" max="4865" width="11.42578125" style="14"/>
    <col min="4866" max="4866" width="28.85546875" style="14" customWidth="1"/>
    <col min="4867" max="4871" width="11.7109375" style="14" customWidth="1"/>
    <col min="4872" max="4872" width="10.7109375" style="14" customWidth="1"/>
    <col min="4873" max="4879" width="11.42578125" style="14"/>
    <col min="4880" max="4880" width="13.85546875" style="14" customWidth="1"/>
    <col min="4881" max="5121" width="11.42578125" style="14"/>
    <col min="5122" max="5122" width="28.85546875" style="14" customWidth="1"/>
    <col min="5123" max="5127" width="11.7109375" style="14" customWidth="1"/>
    <col min="5128" max="5128" width="10.7109375" style="14" customWidth="1"/>
    <col min="5129" max="5135" width="11.42578125" style="14"/>
    <col min="5136" max="5136" width="13.85546875" style="14" customWidth="1"/>
    <col min="5137" max="5377" width="11.42578125" style="14"/>
    <col min="5378" max="5378" width="28.85546875" style="14" customWidth="1"/>
    <col min="5379" max="5383" width="11.7109375" style="14" customWidth="1"/>
    <col min="5384" max="5384" width="10.7109375" style="14" customWidth="1"/>
    <col min="5385" max="5391" width="11.42578125" style="14"/>
    <col min="5392" max="5392" width="13.85546875" style="14" customWidth="1"/>
    <col min="5393" max="5633" width="11.42578125" style="14"/>
    <col min="5634" max="5634" width="28.85546875" style="14" customWidth="1"/>
    <col min="5635" max="5639" width="11.7109375" style="14" customWidth="1"/>
    <col min="5640" max="5640" width="10.7109375" style="14" customWidth="1"/>
    <col min="5641" max="5647" width="11.42578125" style="14"/>
    <col min="5648" max="5648" width="13.85546875" style="14" customWidth="1"/>
    <col min="5649" max="5889" width="11.42578125" style="14"/>
    <col min="5890" max="5890" width="28.85546875" style="14" customWidth="1"/>
    <col min="5891" max="5895" width="11.7109375" style="14" customWidth="1"/>
    <col min="5896" max="5896" width="10.7109375" style="14" customWidth="1"/>
    <col min="5897" max="5903" width="11.42578125" style="14"/>
    <col min="5904" max="5904" width="13.85546875" style="14" customWidth="1"/>
    <col min="5905" max="6145" width="11.42578125" style="14"/>
    <col min="6146" max="6146" width="28.85546875" style="14" customWidth="1"/>
    <col min="6147" max="6151" width="11.7109375" style="14" customWidth="1"/>
    <col min="6152" max="6152" width="10.7109375" style="14" customWidth="1"/>
    <col min="6153" max="6159" width="11.42578125" style="14"/>
    <col min="6160" max="6160" width="13.85546875" style="14" customWidth="1"/>
    <col min="6161" max="6401" width="11.42578125" style="14"/>
    <col min="6402" max="6402" width="28.85546875" style="14" customWidth="1"/>
    <col min="6403" max="6407" width="11.7109375" style="14" customWidth="1"/>
    <col min="6408" max="6408" width="10.7109375" style="14" customWidth="1"/>
    <col min="6409" max="6415" width="11.42578125" style="14"/>
    <col min="6416" max="6416" width="13.85546875" style="14" customWidth="1"/>
    <col min="6417" max="6657" width="11.42578125" style="14"/>
    <col min="6658" max="6658" width="28.85546875" style="14" customWidth="1"/>
    <col min="6659" max="6663" width="11.7109375" style="14" customWidth="1"/>
    <col min="6664" max="6664" width="10.7109375" style="14" customWidth="1"/>
    <col min="6665" max="6671" width="11.42578125" style="14"/>
    <col min="6672" max="6672" width="13.85546875" style="14" customWidth="1"/>
    <col min="6673" max="6913" width="11.42578125" style="14"/>
    <col min="6914" max="6914" width="28.85546875" style="14" customWidth="1"/>
    <col min="6915" max="6919" width="11.7109375" style="14" customWidth="1"/>
    <col min="6920" max="6920" width="10.7109375" style="14" customWidth="1"/>
    <col min="6921" max="6927" width="11.42578125" style="14"/>
    <col min="6928" max="6928" width="13.85546875" style="14" customWidth="1"/>
    <col min="6929" max="7169" width="11.42578125" style="14"/>
    <col min="7170" max="7170" width="28.85546875" style="14" customWidth="1"/>
    <col min="7171" max="7175" width="11.7109375" style="14" customWidth="1"/>
    <col min="7176" max="7176" width="10.7109375" style="14" customWidth="1"/>
    <col min="7177" max="7183" width="11.42578125" style="14"/>
    <col min="7184" max="7184" width="13.85546875" style="14" customWidth="1"/>
    <col min="7185" max="7425" width="11.42578125" style="14"/>
    <col min="7426" max="7426" width="28.85546875" style="14" customWidth="1"/>
    <col min="7427" max="7431" width="11.7109375" style="14" customWidth="1"/>
    <col min="7432" max="7432" width="10.7109375" style="14" customWidth="1"/>
    <col min="7433" max="7439" width="11.42578125" style="14"/>
    <col min="7440" max="7440" width="13.85546875" style="14" customWidth="1"/>
    <col min="7441" max="7681" width="11.42578125" style="14"/>
    <col min="7682" max="7682" width="28.85546875" style="14" customWidth="1"/>
    <col min="7683" max="7687" width="11.7109375" style="14" customWidth="1"/>
    <col min="7688" max="7688" width="10.7109375" style="14" customWidth="1"/>
    <col min="7689" max="7695" width="11.42578125" style="14"/>
    <col min="7696" max="7696" width="13.85546875" style="14" customWidth="1"/>
    <col min="7697" max="7937" width="11.42578125" style="14"/>
    <col min="7938" max="7938" width="28.85546875" style="14" customWidth="1"/>
    <col min="7939" max="7943" width="11.7109375" style="14" customWidth="1"/>
    <col min="7944" max="7944" width="10.7109375" style="14" customWidth="1"/>
    <col min="7945" max="7951" width="11.42578125" style="14"/>
    <col min="7952" max="7952" width="13.85546875" style="14" customWidth="1"/>
    <col min="7953" max="8193" width="11.42578125" style="14"/>
    <col min="8194" max="8194" width="28.85546875" style="14" customWidth="1"/>
    <col min="8195" max="8199" width="11.7109375" style="14" customWidth="1"/>
    <col min="8200" max="8200" width="10.7109375" style="14" customWidth="1"/>
    <col min="8201" max="8207" width="11.42578125" style="14"/>
    <col min="8208" max="8208" width="13.85546875" style="14" customWidth="1"/>
    <col min="8209" max="8449" width="11.42578125" style="14"/>
    <col min="8450" max="8450" width="28.85546875" style="14" customWidth="1"/>
    <col min="8451" max="8455" width="11.7109375" style="14" customWidth="1"/>
    <col min="8456" max="8456" width="10.7109375" style="14" customWidth="1"/>
    <col min="8457" max="8463" width="11.42578125" style="14"/>
    <col min="8464" max="8464" width="13.85546875" style="14" customWidth="1"/>
    <col min="8465" max="8705" width="11.42578125" style="14"/>
    <col min="8706" max="8706" width="28.85546875" style="14" customWidth="1"/>
    <col min="8707" max="8711" width="11.7109375" style="14" customWidth="1"/>
    <col min="8712" max="8712" width="10.7109375" style="14" customWidth="1"/>
    <col min="8713" max="8719" width="11.42578125" style="14"/>
    <col min="8720" max="8720" width="13.85546875" style="14" customWidth="1"/>
    <col min="8721" max="8961" width="11.42578125" style="14"/>
    <col min="8962" max="8962" width="28.85546875" style="14" customWidth="1"/>
    <col min="8963" max="8967" width="11.7109375" style="14" customWidth="1"/>
    <col min="8968" max="8968" width="10.7109375" style="14" customWidth="1"/>
    <col min="8969" max="8975" width="11.42578125" style="14"/>
    <col min="8976" max="8976" width="13.85546875" style="14" customWidth="1"/>
    <col min="8977" max="9217" width="11.42578125" style="14"/>
    <col min="9218" max="9218" width="28.85546875" style="14" customWidth="1"/>
    <col min="9219" max="9223" width="11.7109375" style="14" customWidth="1"/>
    <col min="9224" max="9224" width="10.7109375" style="14" customWidth="1"/>
    <col min="9225" max="9231" width="11.42578125" style="14"/>
    <col min="9232" max="9232" width="13.85546875" style="14" customWidth="1"/>
    <col min="9233" max="9473" width="11.42578125" style="14"/>
    <col min="9474" max="9474" width="28.85546875" style="14" customWidth="1"/>
    <col min="9475" max="9479" width="11.7109375" style="14" customWidth="1"/>
    <col min="9480" max="9480" width="10.7109375" style="14" customWidth="1"/>
    <col min="9481" max="9487" width="11.42578125" style="14"/>
    <col min="9488" max="9488" width="13.85546875" style="14" customWidth="1"/>
    <col min="9489" max="9729" width="11.42578125" style="14"/>
    <col min="9730" max="9730" width="28.85546875" style="14" customWidth="1"/>
    <col min="9731" max="9735" width="11.7109375" style="14" customWidth="1"/>
    <col min="9736" max="9736" width="10.7109375" style="14" customWidth="1"/>
    <col min="9737" max="9743" width="11.42578125" style="14"/>
    <col min="9744" max="9744" width="13.85546875" style="14" customWidth="1"/>
    <col min="9745" max="9985" width="11.42578125" style="14"/>
    <col min="9986" max="9986" width="28.85546875" style="14" customWidth="1"/>
    <col min="9987" max="9991" width="11.7109375" style="14" customWidth="1"/>
    <col min="9992" max="9992" width="10.7109375" style="14" customWidth="1"/>
    <col min="9993" max="9999" width="11.42578125" style="14"/>
    <col min="10000" max="10000" width="13.85546875" style="14" customWidth="1"/>
    <col min="10001" max="10241" width="11.42578125" style="14"/>
    <col min="10242" max="10242" width="28.85546875" style="14" customWidth="1"/>
    <col min="10243" max="10247" width="11.7109375" style="14" customWidth="1"/>
    <col min="10248" max="10248" width="10.7109375" style="14" customWidth="1"/>
    <col min="10249" max="10255" width="11.42578125" style="14"/>
    <col min="10256" max="10256" width="13.85546875" style="14" customWidth="1"/>
    <col min="10257" max="10497" width="11.42578125" style="14"/>
    <col min="10498" max="10498" width="28.85546875" style="14" customWidth="1"/>
    <col min="10499" max="10503" width="11.7109375" style="14" customWidth="1"/>
    <col min="10504" max="10504" width="10.7109375" style="14" customWidth="1"/>
    <col min="10505" max="10511" width="11.42578125" style="14"/>
    <col min="10512" max="10512" width="13.85546875" style="14" customWidth="1"/>
    <col min="10513" max="10753" width="11.42578125" style="14"/>
    <col min="10754" max="10754" width="28.85546875" style="14" customWidth="1"/>
    <col min="10755" max="10759" width="11.7109375" style="14" customWidth="1"/>
    <col min="10760" max="10760" width="10.7109375" style="14" customWidth="1"/>
    <col min="10761" max="10767" width="11.42578125" style="14"/>
    <col min="10768" max="10768" width="13.85546875" style="14" customWidth="1"/>
    <col min="10769" max="11009" width="11.42578125" style="14"/>
    <col min="11010" max="11010" width="28.85546875" style="14" customWidth="1"/>
    <col min="11011" max="11015" width="11.7109375" style="14" customWidth="1"/>
    <col min="11016" max="11016" width="10.7109375" style="14" customWidth="1"/>
    <col min="11017" max="11023" width="11.42578125" style="14"/>
    <col min="11024" max="11024" width="13.85546875" style="14" customWidth="1"/>
    <col min="11025" max="11265" width="11.42578125" style="14"/>
    <col min="11266" max="11266" width="28.85546875" style="14" customWidth="1"/>
    <col min="11267" max="11271" width="11.7109375" style="14" customWidth="1"/>
    <col min="11272" max="11272" width="10.7109375" style="14" customWidth="1"/>
    <col min="11273" max="11279" width="11.42578125" style="14"/>
    <col min="11280" max="11280" width="13.85546875" style="14" customWidth="1"/>
    <col min="11281" max="11521" width="11.42578125" style="14"/>
    <col min="11522" max="11522" width="28.85546875" style="14" customWidth="1"/>
    <col min="11523" max="11527" width="11.7109375" style="14" customWidth="1"/>
    <col min="11528" max="11528" width="10.7109375" style="14" customWidth="1"/>
    <col min="11529" max="11535" width="11.42578125" style="14"/>
    <col min="11536" max="11536" width="13.85546875" style="14" customWidth="1"/>
    <col min="11537" max="11777" width="11.42578125" style="14"/>
    <col min="11778" max="11778" width="28.85546875" style="14" customWidth="1"/>
    <col min="11779" max="11783" width="11.7109375" style="14" customWidth="1"/>
    <col min="11784" max="11784" width="10.7109375" style="14" customWidth="1"/>
    <col min="11785" max="11791" width="11.42578125" style="14"/>
    <col min="11792" max="11792" width="13.85546875" style="14" customWidth="1"/>
    <col min="11793" max="12033" width="11.42578125" style="14"/>
    <col min="12034" max="12034" width="28.85546875" style="14" customWidth="1"/>
    <col min="12035" max="12039" width="11.7109375" style="14" customWidth="1"/>
    <col min="12040" max="12040" width="10.7109375" style="14" customWidth="1"/>
    <col min="12041" max="12047" width="11.42578125" style="14"/>
    <col min="12048" max="12048" width="13.85546875" style="14" customWidth="1"/>
    <col min="12049" max="12289" width="11.42578125" style="14"/>
    <col min="12290" max="12290" width="28.85546875" style="14" customWidth="1"/>
    <col min="12291" max="12295" width="11.7109375" style="14" customWidth="1"/>
    <col min="12296" max="12296" width="10.7109375" style="14" customWidth="1"/>
    <col min="12297" max="12303" width="11.42578125" style="14"/>
    <col min="12304" max="12304" width="13.85546875" style="14" customWidth="1"/>
    <col min="12305" max="12545" width="11.42578125" style="14"/>
    <col min="12546" max="12546" width="28.85546875" style="14" customWidth="1"/>
    <col min="12547" max="12551" width="11.7109375" style="14" customWidth="1"/>
    <col min="12552" max="12552" width="10.7109375" style="14" customWidth="1"/>
    <col min="12553" max="12559" width="11.42578125" style="14"/>
    <col min="12560" max="12560" width="13.85546875" style="14" customWidth="1"/>
    <col min="12561" max="12801" width="11.42578125" style="14"/>
    <col min="12802" max="12802" width="28.85546875" style="14" customWidth="1"/>
    <col min="12803" max="12807" width="11.7109375" style="14" customWidth="1"/>
    <col min="12808" max="12808" width="10.7109375" style="14" customWidth="1"/>
    <col min="12809" max="12815" width="11.42578125" style="14"/>
    <col min="12816" max="12816" width="13.85546875" style="14" customWidth="1"/>
    <col min="12817" max="13057" width="11.42578125" style="14"/>
    <col min="13058" max="13058" width="28.85546875" style="14" customWidth="1"/>
    <col min="13059" max="13063" width="11.7109375" style="14" customWidth="1"/>
    <col min="13064" max="13064" width="10.7109375" style="14" customWidth="1"/>
    <col min="13065" max="13071" width="11.42578125" style="14"/>
    <col min="13072" max="13072" width="13.85546875" style="14" customWidth="1"/>
    <col min="13073" max="13313" width="11.42578125" style="14"/>
    <col min="13314" max="13314" width="28.85546875" style="14" customWidth="1"/>
    <col min="13315" max="13319" width="11.7109375" style="14" customWidth="1"/>
    <col min="13320" max="13320" width="10.7109375" style="14" customWidth="1"/>
    <col min="13321" max="13327" width="11.42578125" style="14"/>
    <col min="13328" max="13328" width="13.85546875" style="14" customWidth="1"/>
    <col min="13329" max="13569" width="11.42578125" style="14"/>
    <col min="13570" max="13570" width="28.85546875" style="14" customWidth="1"/>
    <col min="13571" max="13575" width="11.7109375" style="14" customWidth="1"/>
    <col min="13576" max="13576" width="10.7109375" style="14" customWidth="1"/>
    <col min="13577" max="13583" width="11.42578125" style="14"/>
    <col min="13584" max="13584" width="13.85546875" style="14" customWidth="1"/>
    <col min="13585" max="13825" width="11.42578125" style="14"/>
    <col min="13826" max="13826" width="28.85546875" style="14" customWidth="1"/>
    <col min="13827" max="13831" width="11.7109375" style="14" customWidth="1"/>
    <col min="13832" max="13832" width="10.7109375" style="14" customWidth="1"/>
    <col min="13833" max="13839" width="11.42578125" style="14"/>
    <col min="13840" max="13840" width="13.85546875" style="14" customWidth="1"/>
    <col min="13841" max="14081" width="11.42578125" style="14"/>
    <col min="14082" max="14082" width="28.85546875" style="14" customWidth="1"/>
    <col min="14083" max="14087" width="11.7109375" style="14" customWidth="1"/>
    <col min="14088" max="14088" width="10.7109375" style="14" customWidth="1"/>
    <col min="14089" max="14095" width="11.42578125" style="14"/>
    <col min="14096" max="14096" width="13.85546875" style="14" customWidth="1"/>
    <col min="14097" max="14337" width="11.42578125" style="14"/>
    <col min="14338" max="14338" width="28.85546875" style="14" customWidth="1"/>
    <col min="14339" max="14343" width="11.7109375" style="14" customWidth="1"/>
    <col min="14344" max="14344" width="10.7109375" style="14" customWidth="1"/>
    <col min="14345" max="14351" width="11.42578125" style="14"/>
    <col min="14352" max="14352" width="13.85546875" style="14" customWidth="1"/>
    <col min="14353" max="14593" width="11.42578125" style="14"/>
    <col min="14594" max="14594" width="28.85546875" style="14" customWidth="1"/>
    <col min="14595" max="14599" width="11.7109375" style="14" customWidth="1"/>
    <col min="14600" max="14600" width="10.7109375" style="14" customWidth="1"/>
    <col min="14601" max="14607" width="11.42578125" style="14"/>
    <col min="14608" max="14608" width="13.85546875" style="14" customWidth="1"/>
    <col min="14609" max="14849" width="11.42578125" style="14"/>
    <col min="14850" max="14850" width="28.85546875" style="14" customWidth="1"/>
    <col min="14851" max="14855" width="11.7109375" style="14" customWidth="1"/>
    <col min="14856" max="14856" width="10.7109375" style="14" customWidth="1"/>
    <col min="14857" max="14863" width="11.42578125" style="14"/>
    <col min="14864" max="14864" width="13.85546875" style="14" customWidth="1"/>
    <col min="14865" max="15105" width="11.42578125" style="14"/>
    <col min="15106" max="15106" width="28.85546875" style="14" customWidth="1"/>
    <col min="15107" max="15111" width="11.7109375" style="14" customWidth="1"/>
    <col min="15112" max="15112" width="10.7109375" style="14" customWidth="1"/>
    <col min="15113" max="15119" width="11.42578125" style="14"/>
    <col min="15120" max="15120" width="13.85546875" style="14" customWidth="1"/>
    <col min="15121" max="15361" width="11.42578125" style="14"/>
    <col min="15362" max="15362" width="28.85546875" style="14" customWidth="1"/>
    <col min="15363" max="15367" width="11.7109375" style="14" customWidth="1"/>
    <col min="15368" max="15368" width="10.7109375" style="14" customWidth="1"/>
    <col min="15369" max="15375" width="11.42578125" style="14"/>
    <col min="15376" max="15376" width="13.85546875" style="14" customWidth="1"/>
    <col min="15377" max="15617" width="11.42578125" style="14"/>
    <col min="15618" max="15618" width="28.85546875" style="14" customWidth="1"/>
    <col min="15619" max="15623" width="11.7109375" style="14" customWidth="1"/>
    <col min="15624" max="15624" width="10.7109375" style="14" customWidth="1"/>
    <col min="15625" max="15631" width="11.42578125" style="14"/>
    <col min="15632" max="15632" width="13.85546875" style="14" customWidth="1"/>
    <col min="15633" max="15873" width="11.42578125" style="14"/>
    <col min="15874" max="15874" width="28.85546875" style="14" customWidth="1"/>
    <col min="15875" max="15879" width="11.7109375" style="14" customWidth="1"/>
    <col min="15880" max="15880" width="10.7109375" style="14" customWidth="1"/>
    <col min="15881" max="15887" width="11.42578125" style="14"/>
    <col min="15888" max="15888" width="13.85546875" style="14" customWidth="1"/>
    <col min="15889" max="16129" width="11.42578125" style="14"/>
    <col min="16130" max="16130" width="28.85546875" style="14" customWidth="1"/>
    <col min="16131" max="16135" width="11.7109375" style="14" customWidth="1"/>
    <col min="16136" max="16136" width="10.7109375" style="14" customWidth="1"/>
    <col min="16137" max="16143" width="11.42578125" style="14"/>
    <col min="16144" max="16144" width="13.85546875" style="14" customWidth="1"/>
    <col min="16145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87" t="s">
        <v>276</v>
      </c>
      <c r="C5" s="387"/>
      <c r="D5" s="387"/>
      <c r="E5" s="387"/>
      <c r="F5" s="387"/>
      <c r="G5" s="387"/>
    </row>
    <row r="6" spans="2:7" ht="30" customHeight="1" x14ac:dyDescent="0.25">
      <c r="B6" s="41" t="s">
        <v>159</v>
      </c>
      <c r="C6" s="42" t="str">
        <f>actualizaciones!A3</f>
        <v>I semestre 2013</v>
      </c>
      <c r="D6" s="43" t="s">
        <v>74</v>
      </c>
      <c r="E6" s="42" t="str">
        <f>actualizaciones!A2</f>
        <v xml:space="preserve">I semestre 2014 </v>
      </c>
      <c r="F6" s="43" t="s">
        <v>74</v>
      </c>
      <c r="G6" s="44" t="s">
        <v>75</v>
      </c>
    </row>
    <row r="7" spans="2:7" ht="15" customHeight="1" x14ac:dyDescent="0.25">
      <c r="B7" s="151" t="s">
        <v>160</v>
      </c>
      <c r="C7" s="152"/>
      <c r="D7" s="152"/>
      <c r="E7" s="152"/>
      <c r="F7" s="152"/>
      <c r="G7" s="152"/>
    </row>
    <row r="8" spans="2:7" ht="15" customHeight="1" x14ac:dyDescent="0.2">
      <c r="B8" s="153" t="s">
        <v>161</v>
      </c>
      <c r="C8" s="254">
        <v>5604509</v>
      </c>
      <c r="D8" s="154">
        <f>C8/$C$8</f>
        <v>1</v>
      </c>
      <c r="E8" s="254">
        <v>5833482</v>
      </c>
      <c r="F8" s="154">
        <f>E8/$E$8</f>
        <v>1</v>
      </c>
      <c r="G8" s="154">
        <f>(E8-C8)/C8</f>
        <v>4.0855140031000041E-2</v>
      </c>
    </row>
    <row r="9" spans="2:7" ht="15" customHeight="1" x14ac:dyDescent="0.25">
      <c r="B9" s="151" t="s">
        <v>162</v>
      </c>
      <c r="C9" s="152"/>
      <c r="D9" s="152"/>
      <c r="E9" s="152"/>
      <c r="F9" s="152"/>
      <c r="G9" s="155"/>
    </row>
    <row r="10" spans="2:7" ht="15" customHeight="1" x14ac:dyDescent="0.2">
      <c r="B10" s="156" t="s">
        <v>163</v>
      </c>
      <c r="C10" s="46">
        <v>2761060</v>
      </c>
      <c r="D10" s="47">
        <f t="shared" ref="D10:D15" si="0">C10/$C$8</f>
        <v>0.4926497575434351</v>
      </c>
      <c r="E10" s="46">
        <v>2908688</v>
      </c>
      <c r="F10" s="47">
        <f t="shared" ref="F10:F15" si="1">E10/$E$8</f>
        <v>0.49861952089678174</v>
      </c>
      <c r="G10" s="47">
        <f t="shared" ref="G10:G15" si="2">(E10-C10)/C10</f>
        <v>5.3467871035037265E-2</v>
      </c>
    </row>
    <row r="11" spans="2:7" ht="15" hidden="1" customHeight="1" x14ac:dyDescent="0.2">
      <c r="B11" s="107" t="s">
        <v>173</v>
      </c>
      <c r="C11" s="49">
        <v>340407</v>
      </c>
      <c r="D11" s="50">
        <f t="shared" si="0"/>
        <v>6.0738059301894243E-2</v>
      </c>
      <c r="E11" s="49">
        <v>250667</v>
      </c>
      <c r="F11" s="50">
        <f t="shared" si="1"/>
        <v>4.2970390583188564E-2</v>
      </c>
      <c r="G11" s="51">
        <f t="shared" si="2"/>
        <v>-0.2636256011186609</v>
      </c>
    </row>
    <row r="12" spans="2:7" ht="15" hidden="1" customHeight="1" x14ac:dyDescent="0.2">
      <c r="B12" s="107" t="s">
        <v>172</v>
      </c>
      <c r="C12" s="49">
        <v>1590958</v>
      </c>
      <c r="D12" s="50">
        <f t="shared" si="0"/>
        <v>0.28387107594973976</v>
      </c>
      <c r="E12" s="49">
        <v>1832809</v>
      </c>
      <c r="F12" s="50">
        <f t="shared" si="1"/>
        <v>0.31418782127038364</v>
      </c>
      <c r="G12" s="51">
        <f t="shared" si="2"/>
        <v>0.15201595516663544</v>
      </c>
    </row>
    <row r="13" spans="2:7" ht="15" customHeight="1" x14ac:dyDescent="0.2">
      <c r="B13" s="107" t="s">
        <v>277</v>
      </c>
      <c r="C13" s="49">
        <v>1931365</v>
      </c>
      <c r="D13" s="50">
        <f t="shared" si="0"/>
        <v>0.344609135251634</v>
      </c>
      <c r="E13" s="49">
        <v>2083476</v>
      </c>
      <c r="F13" s="50">
        <f t="shared" si="1"/>
        <v>0.35715821185357222</v>
      </c>
      <c r="G13" s="51">
        <f t="shared" si="2"/>
        <v>7.875828753239289E-2</v>
      </c>
    </row>
    <row r="14" spans="2:7" ht="15" customHeight="1" x14ac:dyDescent="0.2">
      <c r="B14" s="107" t="s">
        <v>165</v>
      </c>
      <c r="C14" s="49">
        <v>775534</v>
      </c>
      <c r="D14" s="50">
        <f t="shared" si="0"/>
        <v>0.13837679625458715</v>
      </c>
      <c r="E14" s="49">
        <v>767878</v>
      </c>
      <c r="F14" s="50">
        <f t="shared" si="1"/>
        <v>0.13163287381361596</v>
      </c>
      <c r="G14" s="51">
        <f t="shared" si="2"/>
        <v>-9.8719076146242465E-3</v>
      </c>
    </row>
    <row r="15" spans="2:7" ht="15" customHeight="1" x14ac:dyDescent="0.2">
      <c r="B15" s="107" t="s">
        <v>166</v>
      </c>
      <c r="C15" s="49">
        <v>54161</v>
      </c>
      <c r="D15" s="50">
        <f t="shared" si="0"/>
        <v>9.6638260372139649E-3</v>
      </c>
      <c r="E15" s="49">
        <v>57334</v>
      </c>
      <c r="F15" s="50">
        <f t="shared" si="1"/>
        <v>9.8284352295935767E-3</v>
      </c>
      <c r="G15" s="51">
        <f t="shared" si="2"/>
        <v>5.8584590387917503E-2</v>
      </c>
    </row>
    <row r="16" spans="2:7" ht="15" customHeight="1" x14ac:dyDescent="0.25">
      <c r="B16" s="151" t="s">
        <v>167</v>
      </c>
      <c r="C16" s="152"/>
      <c r="D16" s="152"/>
      <c r="E16" s="152"/>
      <c r="F16" s="152"/>
      <c r="G16" s="155"/>
    </row>
    <row r="17" spans="2:12" ht="15" customHeight="1" x14ac:dyDescent="0.2">
      <c r="B17" s="156" t="s">
        <v>168</v>
      </c>
      <c r="C17" s="46">
        <v>2843449</v>
      </c>
      <c r="D17" s="47">
        <f>C17/$C$8</f>
        <v>0.5073502424565649</v>
      </c>
      <c r="E17" s="46">
        <v>2924794</v>
      </c>
      <c r="F17" s="47">
        <f>E17/$E$8</f>
        <v>0.50138047910321826</v>
      </c>
      <c r="G17" s="47">
        <f>(E17-C17)/C17</f>
        <v>2.8607863197124338E-2</v>
      </c>
    </row>
    <row r="18" spans="2:12" ht="15" customHeight="1" x14ac:dyDescent="0.2">
      <c r="B18" s="388" t="s">
        <v>67</v>
      </c>
      <c r="C18" s="388"/>
      <c r="D18" s="388"/>
      <c r="E18" s="388"/>
      <c r="F18" s="388"/>
      <c r="G18" s="388"/>
    </row>
    <row r="19" spans="2:12" ht="15" customHeight="1" x14ac:dyDescent="0.25"/>
    <row r="20" spans="2:12" ht="30" customHeight="1" x14ac:dyDescent="0.25">
      <c r="G20" s="76" t="s">
        <v>98</v>
      </c>
    </row>
    <row r="26" spans="2:12" x14ac:dyDescent="0.25"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</row>
  </sheetData>
  <mergeCells count="2">
    <mergeCell ref="B5:G5"/>
    <mergeCell ref="B18:G18"/>
  </mergeCells>
  <hyperlinks>
    <hyperlink ref="G20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5" customHeight="1" x14ac:dyDescent="0.25"/>
    <row r="30" spans="2:12" ht="30" customHeight="1" x14ac:dyDescent="0.25">
      <c r="I30" s="76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18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66" customWidth="1"/>
    <col min="2" max="2" width="13" style="266" customWidth="1"/>
    <col min="3" max="3" width="13.140625" style="266" customWidth="1"/>
    <col min="4" max="6" width="11.7109375" style="266" customWidth="1"/>
    <col min="7" max="18" width="11" style="266" customWidth="1"/>
    <col min="19" max="21" width="10.42578125" style="266" customWidth="1"/>
    <col min="22" max="25" width="9.28515625" style="266" customWidth="1"/>
    <col min="26" max="37" width="7.28515625" style="266" customWidth="1"/>
    <col min="38" max="38" width="11.5703125" style="266" bestFit="1" customWidth="1"/>
    <col min="39" max="258" width="11.42578125" style="266"/>
    <col min="259" max="259" width="13.7109375" style="266" customWidth="1"/>
    <col min="260" max="260" width="12.140625" style="266" customWidth="1"/>
    <col min="261" max="274" width="11" style="266" customWidth="1"/>
    <col min="275" max="277" width="10.42578125" style="266" customWidth="1"/>
    <col min="278" max="279" width="7.28515625" style="266" customWidth="1"/>
    <col min="280" max="280" width="7.85546875" style="266" bestFit="1" customWidth="1"/>
    <col min="281" max="293" width="7.28515625" style="266" customWidth="1"/>
    <col min="294" max="294" width="11.5703125" style="266" bestFit="1" customWidth="1"/>
    <col min="295" max="514" width="11.42578125" style="266"/>
    <col min="515" max="515" width="13.7109375" style="266" customWidth="1"/>
    <col min="516" max="516" width="12.140625" style="266" customWidth="1"/>
    <col min="517" max="530" width="11" style="266" customWidth="1"/>
    <col min="531" max="533" width="10.42578125" style="266" customWidth="1"/>
    <col min="534" max="535" width="7.28515625" style="266" customWidth="1"/>
    <col min="536" max="536" width="7.85546875" style="266" bestFit="1" customWidth="1"/>
    <col min="537" max="549" width="7.28515625" style="266" customWidth="1"/>
    <col min="550" max="550" width="11.5703125" style="266" bestFit="1" customWidth="1"/>
    <col min="551" max="770" width="11.42578125" style="266"/>
    <col min="771" max="771" width="13.7109375" style="266" customWidth="1"/>
    <col min="772" max="772" width="12.140625" style="266" customWidth="1"/>
    <col min="773" max="786" width="11" style="266" customWidth="1"/>
    <col min="787" max="789" width="10.42578125" style="266" customWidth="1"/>
    <col min="790" max="791" width="7.28515625" style="266" customWidth="1"/>
    <col min="792" max="792" width="7.85546875" style="266" bestFit="1" customWidth="1"/>
    <col min="793" max="805" width="7.28515625" style="266" customWidth="1"/>
    <col min="806" max="806" width="11.5703125" style="266" bestFit="1" customWidth="1"/>
    <col min="807" max="1026" width="11.42578125" style="266"/>
    <col min="1027" max="1027" width="13.7109375" style="266" customWidth="1"/>
    <col min="1028" max="1028" width="12.140625" style="266" customWidth="1"/>
    <col min="1029" max="1042" width="11" style="266" customWidth="1"/>
    <col min="1043" max="1045" width="10.42578125" style="266" customWidth="1"/>
    <col min="1046" max="1047" width="7.28515625" style="266" customWidth="1"/>
    <col min="1048" max="1048" width="7.85546875" style="266" bestFit="1" customWidth="1"/>
    <col min="1049" max="1061" width="7.28515625" style="266" customWidth="1"/>
    <col min="1062" max="1062" width="11.5703125" style="266" bestFit="1" customWidth="1"/>
    <col min="1063" max="1282" width="11.42578125" style="266"/>
    <col min="1283" max="1283" width="13.7109375" style="266" customWidth="1"/>
    <col min="1284" max="1284" width="12.140625" style="266" customWidth="1"/>
    <col min="1285" max="1298" width="11" style="266" customWidth="1"/>
    <col min="1299" max="1301" width="10.42578125" style="266" customWidth="1"/>
    <col min="1302" max="1303" width="7.28515625" style="266" customWidth="1"/>
    <col min="1304" max="1304" width="7.85546875" style="266" bestFit="1" customWidth="1"/>
    <col min="1305" max="1317" width="7.28515625" style="266" customWidth="1"/>
    <col min="1318" max="1318" width="11.5703125" style="266" bestFit="1" customWidth="1"/>
    <col min="1319" max="1538" width="11.42578125" style="266"/>
    <col min="1539" max="1539" width="13.7109375" style="266" customWidth="1"/>
    <col min="1540" max="1540" width="12.140625" style="266" customWidth="1"/>
    <col min="1541" max="1554" width="11" style="266" customWidth="1"/>
    <col min="1555" max="1557" width="10.42578125" style="266" customWidth="1"/>
    <col min="1558" max="1559" width="7.28515625" style="266" customWidth="1"/>
    <col min="1560" max="1560" width="7.85546875" style="266" bestFit="1" customWidth="1"/>
    <col min="1561" max="1573" width="7.28515625" style="266" customWidth="1"/>
    <col min="1574" max="1574" width="11.5703125" style="266" bestFit="1" customWidth="1"/>
    <col min="1575" max="1794" width="11.42578125" style="266"/>
    <col min="1795" max="1795" width="13.7109375" style="266" customWidth="1"/>
    <col min="1796" max="1796" width="12.140625" style="266" customWidth="1"/>
    <col min="1797" max="1810" width="11" style="266" customWidth="1"/>
    <col min="1811" max="1813" width="10.42578125" style="266" customWidth="1"/>
    <col min="1814" max="1815" width="7.28515625" style="266" customWidth="1"/>
    <col min="1816" max="1816" width="7.85546875" style="266" bestFit="1" customWidth="1"/>
    <col min="1817" max="1829" width="7.28515625" style="266" customWidth="1"/>
    <col min="1830" max="1830" width="11.5703125" style="266" bestFit="1" customWidth="1"/>
    <col min="1831" max="2050" width="11.42578125" style="266"/>
    <col min="2051" max="2051" width="13.7109375" style="266" customWidth="1"/>
    <col min="2052" max="2052" width="12.140625" style="266" customWidth="1"/>
    <col min="2053" max="2066" width="11" style="266" customWidth="1"/>
    <col min="2067" max="2069" width="10.42578125" style="266" customWidth="1"/>
    <col min="2070" max="2071" width="7.28515625" style="266" customWidth="1"/>
    <col min="2072" max="2072" width="7.85546875" style="266" bestFit="1" customWidth="1"/>
    <col min="2073" max="2085" width="7.28515625" style="266" customWidth="1"/>
    <col min="2086" max="2086" width="11.5703125" style="266" bestFit="1" customWidth="1"/>
    <col min="2087" max="2306" width="11.42578125" style="266"/>
    <col min="2307" max="2307" width="13.7109375" style="266" customWidth="1"/>
    <col min="2308" max="2308" width="12.140625" style="266" customWidth="1"/>
    <col min="2309" max="2322" width="11" style="266" customWidth="1"/>
    <col min="2323" max="2325" width="10.42578125" style="266" customWidth="1"/>
    <col min="2326" max="2327" width="7.28515625" style="266" customWidth="1"/>
    <col min="2328" max="2328" width="7.85546875" style="266" bestFit="1" customWidth="1"/>
    <col min="2329" max="2341" width="7.28515625" style="266" customWidth="1"/>
    <col min="2342" max="2342" width="11.5703125" style="266" bestFit="1" customWidth="1"/>
    <col min="2343" max="2562" width="11.42578125" style="266"/>
    <col min="2563" max="2563" width="13.7109375" style="266" customWidth="1"/>
    <col min="2564" max="2564" width="12.140625" style="266" customWidth="1"/>
    <col min="2565" max="2578" width="11" style="266" customWidth="1"/>
    <col min="2579" max="2581" width="10.42578125" style="266" customWidth="1"/>
    <col min="2582" max="2583" width="7.28515625" style="266" customWidth="1"/>
    <col min="2584" max="2584" width="7.85546875" style="266" bestFit="1" customWidth="1"/>
    <col min="2585" max="2597" width="7.28515625" style="266" customWidth="1"/>
    <col min="2598" max="2598" width="11.5703125" style="266" bestFit="1" customWidth="1"/>
    <col min="2599" max="2818" width="11.42578125" style="266"/>
    <col min="2819" max="2819" width="13.7109375" style="266" customWidth="1"/>
    <col min="2820" max="2820" width="12.140625" style="266" customWidth="1"/>
    <col min="2821" max="2834" width="11" style="266" customWidth="1"/>
    <col min="2835" max="2837" width="10.42578125" style="266" customWidth="1"/>
    <col min="2838" max="2839" width="7.28515625" style="266" customWidth="1"/>
    <col min="2840" max="2840" width="7.85546875" style="266" bestFit="1" customWidth="1"/>
    <col min="2841" max="2853" width="7.28515625" style="266" customWidth="1"/>
    <col min="2854" max="2854" width="11.5703125" style="266" bestFit="1" customWidth="1"/>
    <col min="2855" max="3074" width="11.42578125" style="266"/>
    <col min="3075" max="3075" width="13.7109375" style="266" customWidth="1"/>
    <col min="3076" max="3076" width="12.140625" style="266" customWidth="1"/>
    <col min="3077" max="3090" width="11" style="266" customWidth="1"/>
    <col min="3091" max="3093" width="10.42578125" style="266" customWidth="1"/>
    <col min="3094" max="3095" width="7.28515625" style="266" customWidth="1"/>
    <col min="3096" max="3096" width="7.85546875" style="266" bestFit="1" customWidth="1"/>
    <col min="3097" max="3109" width="7.28515625" style="266" customWidth="1"/>
    <col min="3110" max="3110" width="11.5703125" style="266" bestFit="1" customWidth="1"/>
    <col min="3111" max="3330" width="11.42578125" style="266"/>
    <col min="3331" max="3331" width="13.7109375" style="266" customWidth="1"/>
    <col min="3332" max="3332" width="12.140625" style="266" customWidth="1"/>
    <col min="3333" max="3346" width="11" style="266" customWidth="1"/>
    <col min="3347" max="3349" width="10.42578125" style="266" customWidth="1"/>
    <col min="3350" max="3351" width="7.28515625" style="266" customWidth="1"/>
    <col min="3352" max="3352" width="7.85546875" style="266" bestFit="1" customWidth="1"/>
    <col min="3353" max="3365" width="7.28515625" style="266" customWidth="1"/>
    <col min="3366" max="3366" width="11.5703125" style="266" bestFit="1" customWidth="1"/>
    <col min="3367" max="3586" width="11.42578125" style="266"/>
    <col min="3587" max="3587" width="13.7109375" style="266" customWidth="1"/>
    <col min="3588" max="3588" width="12.140625" style="266" customWidth="1"/>
    <col min="3589" max="3602" width="11" style="266" customWidth="1"/>
    <col min="3603" max="3605" width="10.42578125" style="266" customWidth="1"/>
    <col min="3606" max="3607" width="7.28515625" style="266" customWidth="1"/>
    <col min="3608" max="3608" width="7.85546875" style="266" bestFit="1" customWidth="1"/>
    <col min="3609" max="3621" width="7.28515625" style="266" customWidth="1"/>
    <col min="3622" max="3622" width="11.5703125" style="266" bestFit="1" customWidth="1"/>
    <col min="3623" max="3842" width="11.42578125" style="266"/>
    <col min="3843" max="3843" width="13.7109375" style="266" customWidth="1"/>
    <col min="3844" max="3844" width="12.140625" style="266" customWidth="1"/>
    <col min="3845" max="3858" width="11" style="266" customWidth="1"/>
    <col min="3859" max="3861" width="10.42578125" style="266" customWidth="1"/>
    <col min="3862" max="3863" width="7.28515625" style="266" customWidth="1"/>
    <col min="3864" max="3864" width="7.85546875" style="266" bestFit="1" customWidth="1"/>
    <col min="3865" max="3877" width="7.28515625" style="266" customWidth="1"/>
    <col min="3878" max="3878" width="11.5703125" style="266" bestFit="1" customWidth="1"/>
    <col min="3879" max="4098" width="11.42578125" style="266"/>
    <col min="4099" max="4099" width="13.7109375" style="266" customWidth="1"/>
    <col min="4100" max="4100" width="12.140625" style="266" customWidth="1"/>
    <col min="4101" max="4114" width="11" style="266" customWidth="1"/>
    <col min="4115" max="4117" width="10.42578125" style="266" customWidth="1"/>
    <col min="4118" max="4119" width="7.28515625" style="266" customWidth="1"/>
    <col min="4120" max="4120" width="7.85546875" style="266" bestFit="1" customWidth="1"/>
    <col min="4121" max="4133" width="7.28515625" style="266" customWidth="1"/>
    <col min="4134" max="4134" width="11.5703125" style="266" bestFit="1" customWidth="1"/>
    <col min="4135" max="4354" width="11.42578125" style="266"/>
    <col min="4355" max="4355" width="13.7109375" style="266" customWidth="1"/>
    <col min="4356" max="4356" width="12.140625" style="266" customWidth="1"/>
    <col min="4357" max="4370" width="11" style="266" customWidth="1"/>
    <col min="4371" max="4373" width="10.42578125" style="266" customWidth="1"/>
    <col min="4374" max="4375" width="7.28515625" style="266" customWidth="1"/>
    <col min="4376" max="4376" width="7.85546875" style="266" bestFit="1" customWidth="1"/>
    <col min="4377" max="4389" width="7.28515625" style="266" customWidth="1"/>
    <col min="4390" max="4390" width="11.5703125" style="266" bestFit="1" customWidth="1"/>
    <col min="4391" max="4610" width="11.42578125" style="266"/>
    <col min="4611" max="4611" width="13.7109375" style="266" customWidth="1"/>
    <col min="4612" max="4612" width="12.140625" style="266" customWidth="1"/>
    <col min="4613" max="4626" width="11" style="266" customWidth="1"/>
    <col min="4627" max="4629" width="10.42578125" style="266" customWidth="1"/>
    <col min="4630" max="4631" width="7.28515625" style="266" customWidth="1"/>
    <col min="4632" max="4632" width="7.85546875" style="266" bestFit="1" customWidth="1"/>
    <col min="4633" max="4645" width="7.28515625" style="266" customWidth="1"/>
    <col min="4646" max="4646" width="11.5703125" style="266" bestFit="1" customWidth="1"/>
    <col min="4647" max="4866" width="11.42578125" style="266"/>
    <col min="4867" max="4867" width="13.7109375" style="266" customWidth="1"/>
    <col min="4868" max="4868" width="12.140625" style="266" customWidth="1"/>
    <col min="4869" max="4882" width="11" style="266" customWidth="1"/>
    <col min="4883" max="4885" width="10.42578125" style="266" customWidth="1"/>
    <col min="4886" max="4887" width="7.28515625" style="266" customWidth="1"/>
    <col min="4888" max="4888" width="7.85546875" style="266" bestFit="1" customWidth="1"/>
    <col min="4889" max="4901" width="7.28515625" style="266" customWidth="1"/>
    <col min="4902" max="4902" width="11.5703125" style="266" bestFit="1" customWidth="1"/>
    <col min="4903" max="5122" width="11.42578125" style="266"/>
    <col min="5123" max="5123" width="13.7109375" style="266" customWidth="1"/>
    <col min="5124" max="5124" width="12.140625" style="266" customWidth="1"/>
    <col min="5125" max="5138" width="11" style="266" customWidth="1"/>
    <col min="5139" max="5141" width="10.42578125" style="266" customWidth="1"/>
    <col min="5142" max="5143" width="7.28515625" style="266" customWidth="1"/>
    <col min="5144" max="5144" width="7.85546875" style="266" bestFit="1" customWidth="1"/>
    <col min="5145" max="5157" width="7.28515625" style="266" customWidth="1"/>
    <col min="5158" max="5158" width="11.5703125" style="266" bestFit="1" customWidth="1"/>
    <col min="5159" max="5378" width="11.42578125" style="266"/>
    <col min="5379" max="5379" width="13.7109375" style="266" customWidth="1"/>
    <col min="5380" max="5380" width="12.140625" style="266" customWidth="1"/>
    <col min="5381" max="5394" width="11" style="266" customWidth="1"/>
    <col min="5395" max="5397" width="10.42578125" style="266" customWidth="1"/>
    <col min="5398" max="5399" width="7.28515625" style="266" customWidth="1"/>
    <col min="5400" max="5400" width="7.85546875" style="266" bestFit="1" customWidth="1"/>
    <col min="5401" max="5413" width="7.28515625" style="266" customWidth="1"/>
    <col min="5414" max="5414" width="11.5703125" style="266" bestFit="1" customWidth="1"/>
    <col min="5415" max="5634" width="11.42578125" style="266"/>
    <col min="5635" max="5635" width="13.7109375" style="266" customWidth="1"/>
    <col min="5636" max="5636" width="12.140625" style="266" customWidth="1"/>
    <col min="5637" max="5650" width="11" style="266" customWidth="1"/>
    <col min="5651" max="5653" width="10.42578125" style="266" customWidth="1"/>
    <col min="5654" max="5655" width="7.28515625" style="266" customWidth="1"/>
    <col min="5656" max="5656" width="7.85546875" style="266" bestFit="1" customWidth="1"/>
    <col min="5657" max="5669" width="7.28515625" style="266" customWidth="1"/>
    <col min="5670" max="5670" width="11.5703125" style="266" bestFit="1" customWidth="1"/>
    <col min="5671" max="5890" width="11.42578125" style="266"/>
    <col min="5891" max="5891" width="13.7109375" style="266" customWidth="1"/>
    <col min="5892" max="5892" width="12.140625" style="266" customWidth="1"/>
    <col min="5893" max="5906" width="11" style="266" customWidth="1"/>
    <col min="5907" max="5909" width="10.42578125" style="266" customWidth="1"/>
    <col min="5910" max="5911" width="7.28515625" style="266" customWidth="1"/>
    <col min="5912" max="5912" width="7.85546875" style="266" bestFit="1" customWidth="1"/>
    <col min="5913" max="5925" width="7.28515625" style="266" customWidth="1"/>
    <col min="5926" max="5926" width="11.5703125" style="266" bestFit="1" customWidth="1"/>
    <col min="5927" max="6146" width="11.42578125" style="266"/>
    <col min="6147" max="6147" width="13.7109375" style="266" customWidth="1"/>
    <col min="6148" max="6148" width="12.140625" style="266" customWidth="1"/>
    <col min="6149" max="6162" width="11" style="266" customWidth="1"/>
    <col min="6163" max="6165" width="10.42578125" style="266" customWidth="1"/>
    <col min="6166" max="6167" width="7.28515625" style="266" customWidth="1"/>
    <col min="6168" max="6168" width="7.85546875" style="266" bestFit="1" customWidth="1"/>
    <col min="6169" max="6181" width="7.28515625" style="266" customWidth="1"/>
    <col min="6182" max="6182" width="11.5703125" style="266" bestFit="1" customWidth="1"/>
    <col min="6183" max="6402" width="11.42578125" style="266"/>
    <col min="6403" max="6403" width="13.7109375" style="266" customWidth="1"/>
    <col min="6404" max="6404" width="12.140625" style="266" customWidth="1"/>
    <col min="6405" max="6418" width="11" style="266" customWidth="1"/>
    <col min="6419" max="6421" width="10.42578125" style="266" customWidth="1"/>
    <col min="6422" max="6423" width="7.28515625" style="266" customWidth="1"/>
    <col min="6424" max="6424" width="7.85546875" style="266" bestFit="1" customWidth="1"/>
    <col min="6425" max="6437" width="7.28515625" style="266" customWidth="1"/>
    <col min="6438" max="6438" width="11.5703125" style="266" bestFit="1" customWidth="1"/>
    <col min="6439" max="6658" width="11.42578125" style="266"/>
    <col min="6659" max="6659" width="13.7109375" style="266" customWidth="1"/>
    <col min="6660" max="6660" width="12.140625" style="266" customWidth="1"/>
    <col min="6661" max="6674" width="11" style="266" customWidth="1"/>
    <col min="6675" max="6677" width="10.42578125" style="266" customWidth="1"/>
    <col min="6678" max="6679" width="7.28515625" style="266" customWidth="1"/>
    <col min="6680" max="6680" width="7.85546875" style="266" bestFit="1" customWidth="1"/>
    <col min="6681" max="6693" width="7.28515625" style="266" customWidth="1"/>
    <col min="6694" max="6694" width="11.5703125" style="266" bestFit="1" customWidth="1"/>
    <col min="6695" max="6914" width="11.42578125" style="266"/>
    <col min="6915" max="6915" width="13.7109375" style="266" customWidth="1"/>
    <col min="6916" max="6916" width="12.140625" style="266" customWidth="1"/>
    <col min="6917" max="6930" width="11" style="266" customWidth="1"/>
    <col min="6931" max="6933" width="10.42578125" style="266" customWidth="1"/>
    <col min="6934" max="6935" width="7.28515625" style="266" customWidth="1"/>
    <col min="6936" max="6936" width="7.85546875" style="266" bestFit="1" customWidth="1"/>
    <col min="6937" max="6949" width="7.28515625" style="266" customWidth="1"/>
    <col min="6950" max="6950" width="11.5703125" style="266" bestFit="1" customWidth="1"/>
    <col min="6951" max="7170" width="11.42578125" style="266"/>
    <col min="7171" max="7171" width="13.7109375" style="266" customWidth="1"/>
    <col min="7172" max="7172" width="12.140625" style="266" customWidth="1"/>
    <col min="7173" max="7186" width="11" style="266" customWidth="1"/>
    <col min="7187" max="7189" width="10.42578125" style="266" customWidth="1"/>
    <col min="7190" max="7191" width="7.28515625" style="266" customWidth="1"/>
    <col min="7192" max="7192" width="7.85546875" style="266" bestFit="1" customWidth="1"/>
    <col min="7193" max="7205" width="7.28515625" style="266" customWidth="1"/>
    <col min="7206" max="7206" width="11.5703125" style="266" bestFit="1" customWidth="1"/>
    <col min="7207" max="7426" width="11.42578125" style="266"/>
    <col min="7427" max="7427" width="13.7109375" style="266" customWidth="1"/>
    <col min="7428" max="7428" width="12.140625" style="266" customWidth="1"/>
    <col min="7429" max="7442" width="11" style="266" customWidth="1"/>
    <col min="7443" max="7445" width="10.42578125" style="266" customWidth="1"/>
    <col min="7446" max="7447" width="7.28515625" style="266" customWidth="1"/>
    <col min="7448" max="7448" width="7.85546875" style="266" bestFit="1" customWidth="1"/>
    <col min="7449" max="7461" width="7.28515625" style="266" customWidth="1"/>
    <col min="7462" max="7462" width="11.5703125" style="266" bestFit="1" customWidth="1"/>
    <col min="7463" max="7682" width="11.42578125" style="266"/>
    <col min="7683" max="7683" width="13.7109375" style="266" customWidth="1"/>
    <col min="7684" max="7684" width="12.140625" style="266" customWidth="1"/>
    <col min="7685" max="7698" width="11" style="266" customWidth="1"/>
    <col min="7699" max="7701" width="10.42578125" style="266" customWidth="1"/>
    <col min="7702" max="7703" width="7.28515625" style="266" customWidth="1"/>
    <col min="7704" max="7704" width="7.85546875" style="266" bestFit="1" customWidth="1"/>
    <col min="7705" max="7717" width="7.28515625" style="266" customWidth="1"/>
    <col min="7718" max="7718" width="11.5703125" style="266" bestFit="1" customWidth="1"/>
    <col min="7719" max="7938" width="11.42578125" style="266"/>
    <col min="7939" max="7939" width="13.7109375" style="266" customWidth="1"/>
    <col min="7940" max="7940" width="12.140625" style="266" customWidth="1"/>
    <col min="7941" max="7954" width="11" style="266" customWidth="1"/>
    <col min="7955" max="7957" width="10.42578125" style="266" customWidth="1"/>
    <col min="7958" max="7959" width="7.28515625" style="266" customWidth="1"/>
    <col min="7960" max="7960" width="7.85546875" style="266" bestFit="1" customWidth="1"/>
    <col min="7961" max="7973" width="7.28515625" style="266" customWidth="1"/>
    <col min="7974" max="7974" width="11.5703125" style="266" bestFit="1" customWidth="1"/>
    <col min="7975" max="8194" width="11.42578125" style="266"/>
    <col min="8195" max="8195" width="13.7109375" style="266" customWidth="1"/>
    <col min="8196" max="8196" width="12.140625" style="266" customWidth="1"/>
    <col min="8197" max="8210" width="11" style="266" customWidth="1"/>
    <col min="8211" max="8213" width="10.42578125" style="266" customWidth="1"/>
    <col min="8214" max="8215" width="7.28515625" style="266" customWidth="1"/>
    <col min="8216" max="8216" width="7.85546875" style="266" bestFit="1" customWidth="1"/>
    <col min="8217" max="8229" width="7.28515625" style="266" customWidth="1"/>
    <col min="8230" max="8230" width="11.5703125" style="266" bestFit="1" customWidth="1"/>
    <col min="8231" max="8450" width="11.42578125" style="266"/>
    <col min="8451" max="8451" width="13.7109375" style="266" customWidth="1"/>
    <col min="8452" max="8452" width="12.140625" style="266" customWidth="1"/>
    <col min="8453" max="8466" width="11" style="266" customWidth="1"/>
    <col min="8467" max="8469" width="10.42578125" style="266" customWidth="1"/>
    <col min="8470" max="8471" width="7.28515625" style="266" customWidth="1"/>
    <col min="8472" max="8472" width="7.85546875" style="266" bestFit="1" customWidth="1"/>
    <col min="8473" max="8485" width="7.28515625" style="266" customWidth="1"/>
    <col min="8486" max="8486" width="11.5703125" style="266" bestFit="1" customWidth="1"/>
    <col min="8487" max="8706" width="11.42578125" style="266"/>
    <col min="8707" max="8707" width="13.7109375" style="266" customWidth="1"/>
    <col min="8708" max="8708" width="12.140625" style="266" customWidth="1"/>
    <col min="8709" max="8722" width="11" style="266" customWidth="1"/>
    <col min="8723" max="8725" width="10.42578125" style="266" customWidth="1"/>
    <col min="8726" max="8727" width="7.28515625" style="266" customWidth="1"/>
    <col min="8728" max="8728" width="7.85546875" style="266" bestFit="1" customWidth="1"/>
    <col min="8729" max="8741" width="7.28515625" style="266" customWidth="1"/>
    <col min="8742" max="8742" width="11.5703125" style="266" bestFit="1" customWidth="1"/>
    <col min="8743" max="8962" width="11.42578125" style="266"/>
    <col min="8963" max="8963" width="13.7109375" style="266" customWidth="1"/>
    <col min="8964" max="8964" width="12.140625" style="266" customWidth="1"/>
    <col min="8965" max="8978" width="11" style="266" customWidth="1"/>
    <col min="8979" max="8981" width="10.42578125" style="266" customWidth="1"/>
    <col min="8982" max="8983" width="7.28515625" style="266" customWidth="1"/>
    <col min="8984" max="8984" width="7.85546875" style="266" bestFit="1" customWidth="1"/>
    <col min="8985" max="8997" width="7.28515625" style="266" customWidth="1"/>
    <col min="8998" max="8998" width="11.5703125" style="266" bestFit="1" customWidth="1"/>
    <col min="8999" max="9218" width="11.42578125" style="266"/>
    <col min="9219" max="9219" width="13.7109375" style="266" customWidth="1"/>
    <col min="9220" max="9220" width="12.140625" style="266" customWidth="1"/>
    <col min="9221" max="9234" width="11" style="266" customWidth="1"/>
    <col min="9235" max="9237" width="10.42578125" style="266" customWidth="1"/>
    <col min="9238" max="9239" width="7.28515625" style="266" customWidth="1"/>
    <col min="9240" max="9240" width="7.85546875" style="266" bestFit="1" customWidth="1"/>
    <col min="9241" max="9253" width="7.28515625" style="266" customWidth="1"/>
    <col min="9254" max="9254" width="11.5703125" style="266" bestFit="1" customWidth="1"/>
    <col min="9255" max="9474" width="11.42578125" style="266"/>
    <col min="9475" max="9475" width="13.7109375" style="266" customWidth="1"/>
    <col min="9476" max="9476" width="12.140625" style="266" customWidth="1"/>
    <col min="9477" max="9490" width="11" style="266" customWidth="1"/>
    <col min="9491" max="9493" width="10.42578125" style="266" customWidth="1"/>
    <col min="9494" max="9495" width="7.28515625" style="266" customWidth="1"/>
    <col min="9496" max="9496" width="7.85546875" style="266" bestFit="1" customWidth="1"/>
    <col min="9497" max="9509" width="7.28515625" style="266" customWidth="1"/>
    <col min="9510" max="9510" width="11.5703125" style="266" bestFit="1" customWidth="1"/>
    <col min="9511" max="9730" width="11.42578125" style="266"/>
    <col min="9731" max="9731" width="13.7109375" style="266" customWidth="1"/>
    <col min="9732" max="9732" width="12.140625" style="266" customWidth="1"/>
    <col min="9733" max="9746" width="11" style="266" customWidth="1"/>
    <col min="9747" max="9749" width="10.42578125" style="266" customWidth="1"/>
    <col min="9750" max="9751" width="7.28515625" style="266" customWidth="1"/>
    <col min="9752" max="9752" width="7.85546875" style="266" bestFit="1" customWidth="1"/>
    <col min="9753" max="9765" width="7.28515625" style="266" customWidth="1"/>
    <col min="9766" max="9766" width="11.5703125" style="266" bestFit="1" customWidth="1"/>
    <col min="9767" max="9986" width="11.42578125" style="266"/>
    <col min="9987" max="9987" width="13.7109375" style="266" customWidth="1"/>
    <col min="9988" max="9988" width="12.140625" style="266" customWidth="1"/>
    <col min="9989" max="10002" width="11" style="266" customWidth="1"/>
    <col min="10003" max="10005" width="10.42578125" style="266" customWidth="1"/>
    <col min="10006" max="10007" width="7.28515625" style="266" customWidth="1"/>
    <col min="10008" max="10008" width="7.85546875" style="266" bestFit="1" customWidth="1"/>
    <col min="10009" max="10021" width="7.28515625" style="266" customWidth="1"/>
    <col min="10022" max="10022" width="11.5703125" style="266" bestFit="1" customWidth="1"/>
    <col min="10023" max="10242" width="11.42578125" style="266"/>
    <col min="10243" max="10243" width="13.7109375" style="266" customWidth="1"/>
    <col min="10244" max="10244" width="12.140625" style="266" customWidth="1"/>
    <col min="10245" max="10258" width="11" style="266" customWidth="1"/>
    <col min="10259" max="10261" width="10.42578125" style="266" customWidth="1"/>
    <col min="10262" max="10263" width="7.28515625" style="266" customWidth="1"/>
    <col min="10264" max="10264" width="7.85546875" style="266" bestFit="1" customWidth="1"/>
    <col min="10265" max="10277" width="7.28515625" style="266" customWidth="1"/>
    <col min="10278" max="10278" width="11.5703125" style="266" bestFit="1" customWidth="1"/>
    <col min="10279" max="10498" width="11.42578125" style="266"/>
    <col min="10499" max="10499" width="13.7109375" style="266" customWidth="1"/>
    <col min="10500" max="10500" width="12.140625" style="266" customWidth="1"/>
    <col min="10501" max="10514" width="11" style="266" customWidth="1"/>
    <col min="10515" max="10517" width="10.42578125" style="266" customWidth="1"/>
    <col min="10518" max="10519" width="7.28515625" style="266" customWidth="1"/>
    <col min="10520" max="10520" width="7.85546875" style="266" bestFit="1" customWidth="1"/>
    <col min="10521" max="10533" width="7.28515625" style="266" customWidth="1"/>
    <col min="10534" max="10534" width="11.5703125" style="266" bestFit="1" customWidth="1"/>
    <col min="10535" max="10754" width="11.42578125" style="266"/>
    <col min="10755" max="10755" width="13.7109375" style="266" customWidth="1"/>
    <col min="10756" max="10756" width="12.140625" style="266" customWidth="1"/>
    <col min="10757" max="10770" width="11" style="266" customWidth="1"/>
    <col min="10771" max="10773" width="10.42578125" style="266" customWidth="1"/>
    <col min="10774" max="10775" width="7.28515625" style="266" customWidth="1"/>
    <col min="10776" max="10776" width="7.85546875" style="266" bestFit="1" customWidth="1"/>
    <col min="10777" max="10789" width="7.28515625" style="266" customWidth="1"/>
    <col min="10790" max="10790" width="11.5703125" style="266" bestFit="1" customWidth="1"/>
    <col min="10791" max="11010" width="11.42578125" style="266"/>
    <col min="11011" max="11011" width="13.7109375" style="266" customWidth="1"/>
    <col min="11012" max="11012" width="12.140625" style="266" customWidth="1"/>
    <col min="11013" max="11026" width="11" style="266" customWidth="1"/>
    <col min="11027" max="11029" width="10.42578125" style="266" customWidth="1"/>
    <col min="11030" max="11031" width="7.28515625" style="266" customWidth="1"/>
    <col min="11032" max="11032" width="7.85546875" style="266" bestFit="1" customWidth="1"/>
    <col min="11033" max="11045" width="7.28515625" style="266" customWidth="1"/>
    <col min="11046" max="11046" width="11.5703125" style="266" bestFit="1" customWidth="1"/>
    <col min="11047" max="11266" width="11.42578125" style="266"/>
    <col min="11267" max="11267" width="13.7109375" style="266" customWidth="1"/>
    <col min="11268" max="11268" width="12.140625" style="266" customWidth="1"/>
    <col min="11269" max="11282" width="11" style="266" customWidth="1"/>
    <col min="11283" max="11285" width="10.42578125" style="266" customWidth="1"/>
    <col min="11286" max="11287" width="7.28515625" style="266" customWidth="1"/>
    <col min="11288" max="11288" width="7.85546875" style="266" bestFit="1" customWidth="1"/>
    <col min="11289" max="11301" width="7.28515625" style="266" customWidth="1"/>
    <col min="11302" max="11302" width="11.5703125" style="266" bestFit="1" customWidth="1"/>
    <col min="11303" max="11522" width="11.42578125" style="266"/>
    <col min="11523" max="11523" width="13.7109375" style="266" customWidth="1"/>
    <col min="11524" max="11524" width="12.140625" style="266" customWidth="1"/>
    <col min="11525" max="11538" width="11" style="266" customWidth="1"/>
    <col min="11539" max="11541" width="10.42578125" style="266" customWidth="1"/>
    <col min="11542" max="11543" width="7.28515625" style="266" customWidth="1"/>
    <col min="11544" max="11544" width="7.85546875" style="266" bestFit="1" customWidth="1"/>
    <col min="11545" max="11557" width="7.28515625" style="266" customWidth="1"/>
    <col min="11558" max="11558" width="11.5703125" style="266" bestFit="1" customWidth="1"/>
    <col min="11559" max="11778" width="11.42578125" style="266"/>
    <col min="11779" max="11779" width="13.7109375" style="266" customWidth="1"/>
    <col min="11780" max="11780" width="12.140625" style="266" customWidth="1"/>
    <col min="11781" max="11794" width="11" style="266" customWidth="1"/>
    <col min="11795" max="11797" width="10.42578125" style="266" customWidth="1"/>
    <col min="11798" max="11799" width="7.28515625" style="266" customWidth="1"/>
    <col min="11800" max="11800" width="7.85546875" style="266" bestFit="1" customWidth="1"/>
    <col min="11801" max="11813" width="7.28515625" style="266" customWidth="1"/>
    <col min="11814" max="11814" width="11.5703125" style="266" bestFit="1" customWidth="1"/>
    <col min="11815" max="12034" width="11.42578125" style="266"/>
    <col min="12035" max="12035" width="13.7109375" style="266" customWidth="1"/>
    <col min="12036" max="12036" width="12.140625" style="266" customWidth="1"/>
    <col min="12037" max="12050" width="11" style="266" customWidth="1"/>
    <col min="12051" max="12053" width="10.42578125" style="266" customWidth="1"/>
    <col min="12054" max="12055" width="7.28515625" style="266" customWidth="1"/>
    <col min="12056" max="12056" width="7.85546875" style="266" bestFit="1" customWidth="1"/>
    <col min="12057" max="12069" width="7.28515625" style="266" customWidth="1"/>
    <col min="12070" max="12070" width="11.5703125" style="266" bestFit="1" customWidth="1"/>
    <col min="12071" max="12290" width="11.42578125" style="266"/>
    <col min="12291" max="12291" width="13.7109375" style="266" customWidth="1"/>
    <col min="12292" max="12292" width="12.140625" style="266" customWidth="1"/>
    <col min="12293" max="12306" width="11" style="266" customWidth="1"/>
    <col min="12307" max="12309" width="10.42578125" style="266" customWidth="1"/>
    <col min="12310" max="12311" width="7.28515625" style="266" customWidth="1"/>
    <col min="12312" max="12312" width="7.85546875" style="266" bestFit="1" customWidth="1"/>
    <col min="12313" max="12325" width="7.28515625" style="266" customWidth="1"/>
    <col min="12326" max="12326" width="11.5703125" style="266" bestFit="1" customWidth="1"/>
    <col min="12327" max="12546" width="11.42578125" style="266"/>
    <col min="12547" max="12547" width="13.7109375" style="266" customWidth="1"/>
    <col min="12548" max="12548" width="12.140625" style="266" customWidth="1"/>
    <col min="12549" max="12562" width="11" style="266" customWidth="1"/>
    <col min="12563" max="12565" width="10.42578125" style="266" customWidth="1"/>
    <col min="12566" max="12567" width="7.28515625" style="266" customWidth="1"/>
    <col min="12568" max="12568" width="7.85546875" style="266" bestFit="1" customWidth="1"/>
    <col min="12569" max="12581" width="7.28515625" style="266" customWidth="1"/>
    <col min="12582" max="12582" width="11.5703125" style="266" bestFit="1" customWidth="1"/>
    <col min="12583" max="12802" width="11.42578125" style="266"/>
    <col min="12803" max="12803" width="13.7109375" style="266" customWidth="1"/>
    <col min="12804" max="12804" width="12.140625" style="266" customWidth="1"/>
    <col min="12805" max="12818" width="11" style="266" customWidth="1"/>
    <col min="12819" max="12821" width="10.42578125" style="266" customWidth="1"/>
    <col min="12822" max="12823" width="7.28515625" style="266" customWidth="1"/>
    <col min="12824" max="12824" width="7.85546875" style="266" bestFit="1" customWidth="1"/>
    <col min="12825" max="12837" width="7.28515625" style="266" customWidth="1"/>
    <col min="12838" max="12838" width="11.5703125" style="266" bestFit="1" customWidth="1"/>
    <col min="12839" max="13058" width="11.42578125" style="266"/>
    <col min="13059" max="13059" width="13.7109375" style="266" customWidth="1"/>
    <col min="13060" max="13060" width="12.140625" style="266" customWidth="1"/>
    <col min="13061" max="13074" width="11" style="266" customWidth="1"/>
    <col min="13075" max="13077" width="10.42578125" style="266" customWidth="1"/>
    <col min="13078" max="13079" width="7.28515625" style="266" customWidth="1"/>
    <col min="13080" max="13080" width="7.85546875" style="266" bestFit="1" customWidth="1"/>
    <col min="13081" max="13093" width="7.28515625" style="266" customWidth="1"/>
    <col min="13094" max="13094" width="11.5703125" style="266" bestFit="1" customWidth="1"/>
    <col min="13095" max="13314" width="11.42578125" style="266"/>
    <col min="13315" max="13315" width="13.7109375" style="266" customWidth="1"/>
    <col min="13316" max="13316" width="12.140625" style="266" customWidth="1"/>
    <col min="13317" max="13330" width="11" style="266" customWidth="1"/>
    <col min="13331" max="13333" width="10.42578125" style="266" customWidth="1"/>
    <col min="13334" max="13335" width="7.28515625" style="266" customWidth="1"/>
    <col min="13336" max="13336" width="7.85546875" style="266" bestFit="1" customWidth="1"/>
    <col min="13337" max="13349" width="7.28515625" style="266" customWidth="1"/>
    <col min="13350" max="13350" width="11.5703125" style="266" bestFit="1" customWidth="1"/>
    <col min="13351" max="13570" width="11.42578125" style="266"/>
    <col min="13571" max="13571" width="13.7109375" style="266" customWidth="1"/>
    <col min="13572" max="13572" width="12.140625" style="266" customWidth="1"/>
    <col min="13573" max="13586" width="11" style="266" customWidth="1"/>
    <col min="13587" max="13589" width="10.42578125" style="266" customWidth="1"/>
    <col min="13590" max="13591" width="7.28515625" style="266" customWidth="1"/>
    <col min="13592" max="13592" width="7.85546875" style="266" bestFit="1" customWidth="1"/>
    <col min="13593" max="13605" width="7.28515625" style="266" customWidth="1"/>
    <col min="13606" max="13606" width="11.5703125" style="266" bestFit="1" customWidth="1"/>
    <col min="13607" max="13826" width="11.42578125" style="266"/>
    <col min="13827" max="13827" width="13.7109375" style="266" customWidth="1"/>
    <col min="13828" max="13828" width="12.140625" style="266" customWidth="1"/>
    <col min="13829" max="13842" width="11" style="266" customWidth="1"/>
    <col min="13843" max="13845" width="10.42578125" style="266" customWidth="1"/>
    <col min="13846" max="13847" width="7.28515625" style="266" customWidth="1"/>
    <col min="13848" max="13848" width="7.85546875" style="266" bestFit="1" customWidth="1"/>
    <col min="13849" max="13861" width="7.28515625" style="266" customWidth="1"/>
    <col min="13862" max="13862" width="11.5703125" style="266" bestFit="1" customWidth="1"/>
    <col min="13863" max="14082" width="11.42578125" style="266"/>
    <col min="14083" max="14083" width="13.7109375" style="266" customWidth="1"/>
    <col min="14084" max="14084" width="12.140625" style="266" customWidth="1"/>
    <col min="14085" max="14098" width="11" style="266" customWidth="1"/>
    <col min="14099" max="14101" width="10.42578125" style="266" customWidth="1"/>
    <col min="14102" max="14103" width="7.28515625" style="266" customWidth="1"/>
    <col min="14104" max="14104" width="7.85546875" style="266" bestFit="1" customWidth="1"/>
    <col min="14105" max="14117" width="7.28515625" style="266" customWidth="1"/>
    <col min="14118" max="14118" width="11.5703125" style="266" bestFit="1" customWidth="1"/>
    <col min="14119" max="14338" width="11.42578125" style="266"/>
    <col min="14339" max="14339" width="13.7109375" style="266" customWidth="1"/>
    <col min="14340" max="14340" width="12.140625" style="266" customWidth="1"/>
    <col min="14341" max="14354" width="11" style="266" customWidth="1"/>
    <col min="14355" max="14357" width="10.42578125" style="266" customWidth="1"/>
    <col min="14358" max="14359" width="7.28515625" style="266" customWidth="1"/>
    <col min="14360" max="14360" width="7.85546875" style="266" bestFit="1" customWidth="1"/>
    <col min="14361" max="14373" width="7.28515625" style="266" customWidth="1"/>
    <col min="14374" max="14374" width="11.5703125" style="266" bestFit="1" customWidth="1"/>
    <col min="14375" max="14594" width="11.42578125" style="266"/>
    <col min="14595" max="14595" width="13.7109375" style="266" customWidth="1"/>
    <col min="14596" max="14596" width="12.140625" style="266" customWidth="1"/>
    <col min="14597" max="14610" width="11" style="266" customWidth="1"/>
    <col min="14611" max="14613" width="10.42578125" style="266" customWidth="1"/>
    <col min="14614" max="14615" width="7.28515625" style="266" customWidth="1"/>
    <col min="14616" max="14616" width="7.85546875" style="266" bestFit="1" customWidth="1"/>
    <col min="14617" max="14629" width="7.28515625" style="266" customWidth="1"/>
    <col min="14630" max="14630" width="11.5703125" style="266" bestFit="1" customWidth="1"/>
    <col min="14631" max="14850" width="11.42578125" style="266"/>
    <col min="14851" max="14851" width="13.7109375" style="266" customWidth="1"/>
    <col min="14852" max="14852" width="12.140625" style="266" customWidth="1"/>
    <col min="14853" max="14866" width="11" style="266" customWidth="1"/>
    <col min="14867" max="14869" width="10.42578125" style="266" customWidth="1"/>
    <col min="14870" max="14871" width="7.28515625" style="266" customWidth="1"/>
    <col min="14872" max="14872" width="7.85546875" style="266" bestFit="1" customWidth="1"/>
    <col min="14873" max="14885" width="7.28515625" style="266" customWidth="1"/>
    <col min="14886" max="14886" width="11.5703125" style="266" bestFit="1" customWidth="1"/>
    <col min="14887" max="15106" width="11.42578125" style="266"/>
    <col min="15107" max="15107" width="13.7109375" style="266" customWidth="1"/>
    <col min="15108" max="15108" width="12.140625" style="266" customWidth="1"/>
    <col min="15109" max="15122" width="11" style="266" customWidth="1"/>
    <col min="15123" max="15125" width="10.42578125" style="266" customWidth="1"/>
    <col min="15126" max="15127" width="7.28515625" style="266" customWidth="1"/>
    <col min="15128" max="15128" width="7.85546875" style="266" bestFit="1" customWidth="1"/>
    <col min="15129" max="15141" width="7.28515625" style="266" customWidth="1"/>
    <col min="15142" max="15142" width="11.5703125" style="266" bestFit="1" customWidth="1"/>
    <col min="15143" max="15362" width="11.42578125" style="266"/>
    <col min="15363" max="15363" width="13.7109375" style="266" customWidth="1"/>
    <col min="15364" max="15364" width="12.140625" style="266" customWidth="1"/>
    <col min="15365" max="15378" width="11" style="266" customWidth="1"/>
    <col min="15379" max="15381" width="10.42578125" style="266" customWidth="1"/>
    <col min="15382" max="15383" width="7.28515625" style="266" customWidth="1"/>
    <col min="15384" max="15384" width="7.85546875" style="266" bestFit="1" customWidth="1"/>
    <col min="15385" max="15397" width="7.28515625" style="266" customWidth="1"/>
    <col min="15398" max="15398" width="11.5703125" style="266" bestFit="1" customWidth="1"/>
    <col min="15399" max="15618" width="11.42578125" style="266"/>
    <col min="15619" max="15619" width="13.7109375" style="266" customWidth="1"/>
    <col min="15620" max="15620" width="12.140625" style="266" customWidth="1"/>
    <col min="15621" max="15634" width="11" style="266" customWidth="1"/>
    <col min="15635" max="15637" width="10.42578125" style="266" customWidth="1"/>
    <col min="15638" max="15639" width="7.28515625" style="266" customWidth="1"/>
    <col min="15640" max="15640" width="7.85546875" style="266" bestFit="1" customWidth="1"/>
    <col min="15641" max="15653" width="7.28515625" style="266" customWidth="1"/>
    <col min="15654" max="15654" width="11.5703125" style="266" bestFit="1" customWidth="1"/>
    <col min="15655" max="15874" width="11.42578125" style="266"/>
    <col min="15875" max="15875" width="13.7109375" style="266" customWidth="1"/>
    <col min="15876" max="15876" width="12.140625" style="266" customWidth="1"/>
    <col min="15877" max="15890" width="11" style="266" customWidth="1"/>
    <col min="15891" max="15893" width="10.42578125" style="266" customWidth="1"/>
    <col min="15894" max="15895" width="7.28515625" style="266" customWidth="1"/>
    <col min="15896" max="15896" width="7.85546875" style="266" bestFit="1" customWidth="1"/>
    <col min="15897" max="15909" width="7.28515625" style="266" customWidth="1"/>
    <col min="15910" max="15910" width="11.5703125" style="266" bestFit="1" customWidth="1"/>
    <col min="15911" max="16130" width="11.42578125" style="266"/>
    <col min="16131" max="16131" width="13.7109375" style="266" customWidth="1"/>
    <col min="16132" max="16132" width="12.140625" style="266" customWidth="1"/>
    <col min="16133" max="16146" width="11" style="266" customWidth="1"/>
    <col min="16147" max="16149" width="10.42578125" style="266" customWidth="1"/>
    <col min="16150" max="16151" width="7.28515625" style="266" customWidth="1"/>
    <col min="16152" max="16152" width="7.85546875" style="266" bestFit="1" customWidth="1"/>
    <col min="16153" max="16165" width="7.28515625" style="266" customWidth="1"/>
    <col min="16166" max="16166" width="11.5703125" style="266" bestFit="1" customWidth="1"/>
    <col min="16167" max="16384" width="11.42578125" style="266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67"/>
    </row>
    <row r="4" spans="2:12" ht="15" customHeight="1" x14ac:dyDescent="0.25">
      <c r="B4" s="267"/>
    </row>
    <row r="5" spans="2:12" ht="27" customHeight="1" x14ac:dyDescent="0.25">
      <c r="B5" s="387" t="s">
        <v>278</v>
      </c>
      <c r="C5" s="387"/>
      <c r="D5" s="387"/>
      <c r="E5" s="387"/>
      <c r="F5" s="387"/>
      <c r="H5" s="76" t="s">
        <v>98</v>
      </c>
    </row>
    <row r="6" spans="2:12" ht="45" customHeight="1" x14ac:dyDescent="0.25">
      <c r="B6" s="41"/>
      <c r="C6" s="250" t="s">
        <v>59</v>
      </c>
      <c r="D6" s="250" t="s">
        <v>251</v>
      </c>
      <c r="E6" s="251" t="s">
        <v>252</v>
      </c>
      <c r="F6" s="250" t="s">
        <v>253</v>
      </c>
    </row>
    <row r="7" spans="2:12" ht="15" customHeight="1" x14ac:dyDescent="0.2">
      <c r="B7" s="252" t="s">
        <v>260</v>
      </c>
      <c r="C7" s="95">
        <v>918090</v>
      </c>
      <c r="D7" s="210">
        <f t="shared" ref="D7:D10" si="0">IFERROR((C7-C8)/C8,"-")</f>
        <v>9.7141259222611798E-2</v>
      </c>
      <c r="E7" s="268">
        <f t="shared" ref="E7:E12" si="1">C7/C20-1</f>
        <v>7.5617394238395752E-2</v>
      </c>
      <c r="F7" s="269">
        <f>((SUM(C7:C12,C14:C19)/SUM(C20:C25,C27:C32))-1)</f>
        <v>3.2318484094724376E-2</v>
      </c>
      <c r="G7" s="23"/>
      <c r="H7" s="23"/>
      <c r="I7" s="23"/>
      <c r="J7" s="23"/>
      <c r="K7" s="23"/>
      <c r="L7" s="23"/>
    </row>
    <row r="8" spans="2:12" ht="15" customHeight="1" x14ac:dyDescent="0.2">
      <c r="B8" s="252" t="s">
        <v>261</v>
      </c>
      <c r="C8" s="95">
        <v>836802</v>
      </c>
      <c r="D8" s="210">
        <f t="shared" si="0"/>
        <v>-0.14141219298479621</v>
      </c>
      <c r="E8" s="268">
        <f t="shared" si="1"/>
        <v>3.4873726661909465E-2</v>
      </c>
      <c r="F8" s="269">
        <f>((SUM(C8:C12,C14:C20)/SUM(C21:C25,C27:C33))-1)</f>
        <v>2.4632079673839735E-2</v>
      </c>
      <c r="G8" s="23"/>
      <c r="H8" s="23"/>
      <c r="I8" s="23"/>
      <c r="J8" s="23"/>
      <c r="K8" s="23"/>
      <c r="L8" s="23"/>
    </row>
    <row r="9" spans="2:12" ht="15" customHeight="1" x14ac:dyDescent="0.2">
      <c r="B9" s="252" t="s">
        <v>262</v>
      </c>
      <c r="C9" s="95">
        <v>974626</v>
      </c>
      <c r="D9" s="210">
        <f t="shared" si="0"/>
        <v>-7.5534569778394109E-2</v>
      </c>
      <c r="E9" s="268">
        <f t="shared" si="1"/>
        <v>0.10294355628132568</v>
      </c>
      <c r="F9" s="269">
        <f>((SUM(C9:C12,C14:C21)/SUM(C22:C25,C27:C34))-1)</f>
        <v>2.5066800859322891E-2</v>
      </c>
      <c r="G9" s="23"/>
      <c r="H9" s="23"/>
      <c r="I9" s="23"/>
      <c r="J9" s="23"/>
      <c r="K9" s="23"/>
      <c r="L9" s="23"/>
    </row>
    <row r="10" spans="2:12" ht="15" customHeight="1" x14ac:dyDescent="0.2">
      <c r="B10" s="252" t="s">
        <v>263</v>
      </c>
      <c r="C10" s="95">
        <v>1054259</v>
      </c>
      <c r="D10" s="210">
        <f t="shared" si="0"/>
        <v>6.5256710276898708E-2</v>
      </c>
      <c r="E10" s="268">
        <f t="shared" si="1"/>
        <v>1.3040348147852487E-3</v>
      </c>
      <c r="F10" s="269">
        <f>((SUM(C10:C12,C14:C22)/SUM(C23:C25,C27:C35))-1)</f>
        <v>1.4275593307225831E-2</v>
      </c>
      <c r="G10" s="23"/>
      <c r="H10" s="23"/>
      <c r="I10" s="23"/>
      <c r="J10" s="23"/>
      <c r="K10" s="23"/>
      <c r="L10" s="23"/>
    </row>
    <row r="11" spans="2:12" ht="15" customHeight="1" x14ac:dyDescent="0.2">
      <c r="B11" s="252" t="s">
        <v>264</v>
      </c>
      <c r="C11" s="95">
        <v>989676</v>
      </c>
      <c r="D11" s="210">
        <f>IFERROR((C11-C12)/C12,"-")</f>
        <v>-6.6368938962990634E-2</v>
      </c>
      <c r="E11" s="268">
        <f t="shared" si="1"/>
        <v>2.8746773719076746E-2</v>
      </c>
      <c r="F11" s="269">
        <f>((SUM(C11:C12,C14:C23)/SUM(C24:C25,C27:C36))-1)</f>
        <v>1.5890237356068759E-2</v>
      </c>
    </row>
    <row r="12" spans="2:12" ht="15" customHeight="1" x14ac:dyDescent="0.2">
      <c r="B12" s="252" t="s">
        <v>265</v>
      </c>
      <c r="C12" s="95">
        <v>1060029</v>
      </c>
      <c r="D12" s="210">
        <f>C12/C14-1</f>
        <v>4.8023886381499903E-2</v>
      </c>
      <c r="E12" s="268">
        <f t="shared" si="1"/>
        <v>1.5554808280952237E-2</v>
      </c>
      <c r="F12" s="269">
        <f>((SUM(C12,C14:C24)/SUM(C25,C27:C37))-1)</f>
        <v>4.7309105867288093E-3</v>
      </c>
    </row>
    <row r="13" spans="2:12" ht="28.5" customHeight="1" x14ac:dyDescent="0.25">
      <c r="B13" s="183" t="str">
        <f>actualizaciones!$A$2</f>
        <v xml:space="preserve">I semestre 2014 </v>
      </c>
      <c r="C13" s="270">
        <v>5833482</v>
      </c>
      <c r="D13" s="215"/>
      <c r="E13" s="215">
        <v>4.0855140030999992E-2</v>
      </c>
      <c r="F13" s="215" t="s">
        <v>64</v>
      </c>
    </row>
    <row r="14" spans="2:12" ht="15" customHeight="1" outlineLevel="1" x14ac:dyDescent="0.2">
      <c r="B14" s="252" t="s">
        <v>254</v>
      </c>
      <c r="C14" s="95">
        <v>1011455</v>
      </c>
      <c r="D14" s="210">
        <f t="shared" ref="D14:D23" si="2">IFERROR((C14-C15)/C15,"-")</f>
        <v>-1.4552919352450136E-2</v>
      </c>
      <c r="E14" s="268">
        <f>C14/C27-1</f>
        <v>6.4718613351523402E-2</v>
      </c>
      <c r="F14" s="269">
        <f>((SUM(C14:C25)/SUM(C27:C38))-1)</f>
        <v>-1.7995821766347841E-4</v>
      </c>
    </row>
    <row r="15" spans="2:12" ht="15" customHeight="1" outlineLevel="1" x14ac:dyDescent="0.2">
      <c r="B15" s="252" t="s">
        <v>255</v>
      </c>
      <c r="C15" s="95">
        <v>1026392</v>
      </c>
      <c r="D15" s="210">
        <f t="shared" si="2"/>
        <v>2.120733038364225E-2</v>
      </c>
      <c r="E15" s="268">
        <f t="shared" ref="E15:E26" si="3">C15/C28-1</f>
        <v>4.4544087146430655E-2</v>
      </c>
      <c r="F15" s="269">
        <f>((SUM(C15:C25,C27)/SUM(C28:C38,C40))-1)</f>
        <v>-1.2548817133757439E-2</v>
      </c>
    </row>
    <row r="16" spans="2:12" ht="15" customHeight="1" outlineLevel="1" x14ac:dyDescent="0.2">
      <c r="B16" s="252" t="s">
        <v>256</v>
      </c>
      <c r="C16" s="95">
        <v>1005077</v>
      </c>
      <c r="D16" s="210">
        <f t="shared" si="2"/>
        <v>3.7719504741137215E-2</v>
      </c>
      <c r="E16" s="268">
        <f t="shared" si="3"/>
        <v>7.5757879541262785E-3</v>
      </c>
      <c r="F16" s="269">
        <f>((SUM(C16:C25,C27:C28)/SUM(C29:C38,C40:C41))-1)</f>
        <v>-2.57451035037356E-2</v>
      </c>
    </row>
    <row r="17" spans="2:12" ht="15" customHeight="1" outlineLevel="1" x14ac:dyDescent="0.2">
      <c r="B17" s="252" t="s">
        <v>257</v>
      </c>
      <c r="C17" s="95">
        <v>968544</v>
      </c>
      <c r="D17" s="210">
        <f t="shared" si="2"/>
        <v>-0.15155656237024268</v>
      </c>
      <c r="E17" s="268">
        <f t="shared" si="3"/>
        <v>4.2708744898387607E-2</v>
      </c>
      <c r="F17" s="269">
        <f>((SUM(C17:C25,C27:C29)/SUM(C30:C38,C40:C42))-1)</f>
        <v>-3.2713900575600419E-2</v>
      </c>
    </row>
    <row r="18" spans="2:12" ht="15" customHeight="1" outlineLevel="1" x14ac:dyDescent="0.2">
      <c r="B18" s="252" t="s">
        <v>258</v>
      </c>
      <c r="C18" s="95">
        <v>1141554</v>
      </c>
      <c r="D18" s="210">
        <f t="shared" si="2"/>
        <v>3.3829952753081649E-2</v>
      </c>
      <c r="E18" s="268">
        <f t="shared" si="3"/>
        <v>6.4146531978932497E-3</v>
      </c>
      <c r="F18" s="269">
        <f>((SUM(C18:C25,C27:C30)/SUM(C31:C38,C40:C43))-1)</f>
        <v>-4.2918023096331304E-2</v>
      </c>
      <c r="G18" s="23"/>
      <c r="H18" s="23"/>
      <c r="I18" s="23"/>
      <c r="J18" s="23"/>
      <c r="K18" s="23"/>
      <c r="L18" s="23"/>
    </row>
    <row r="19" spans="2:12" ht="15" customHeight="1" outlineLevel="1" x14ac:dyDescent="0.2">
      <c r="B19" s="252" t="s">
        <v>259</v>
      </c>
      <c r="C19" s="95">
        <v>1104199</v>
      </c>
      <c r="D19" s="210">
        <f t="shared" si="2"/>
        <v>0.29365928296860044</v>
      </c>
      <c r="E19" s="268">
        <f t="shared" si="3"/>
        <v>-9.1600286071426007E-3</v>
      </c>
      <c r="F19" s="269">
        <f>((SUM(C19:C25,C27:C31)/SUM(C32:C38,C40:C44))-1)</f>
        <v>-5.0270209334625338E-2</v>
      </c>
      <c r="G19" s="23"/>
      <c r="H19" s="23"/>
      <c r="I19" s="23"/>
      <c r="J19" s="23"/>
      <c r="K19" s="23"/>
      <c r="L19" s="23"/>
    </row>
    <row r="20" spans="2:12" ht="15" customHeight="1" outlineLevel="1" x14ac:dyDescent="0.2">
      <c r="B20" s="252" t="s">
        <v>260</v>
      </c>
      <c r="C20" s="95">
        <v>853547</v>
      </c>
      <c r="D20" s="210">
        <f t="shared" si="2"/>
        <v>5.5582282034570732E-2</v>
      </c>
      <c r="E20" s="268">
        <f t="shared" si="3"/>
        <v>-2.8311187410065441E-2</v>
      </c>
      <c r="F20" s="269">
        <f>((SUM(C20:C25,C27:C32)/SUM(C33:C38,C40:C45))-1)</f>
        <v>-5.1915401285188234E-2</v>
      </c>
      <c r="G20" s="23"/>
      <c r="H20" s="23"/>
      <c r="I20" s="23"/>
      <c r="J20" s="23"/>
      <c r="K20" s="23"/>
      <c r="L20" s="23"/>
    </row>
    <row r="21" spans="2:12" ht="15" customHeight="1" outlineLevel="1" x14ac:dyDescent="0.2">
      <c r="B21" s="252" t="s">
        <v>261</v>
      </c>
      <c r="C21" s="95">
        <v>808603</v>
      </c>
      <c r="D21" s="210">
        <f t="shared" si="2"/>
        <v>-8.4937741821222892E-2</v>
      </c>
      <c r="E21" s="268">
        <f t="shared" si="3"/>
        <v>4.1858433533131567E-2</v>
      </c>
      <c r="F21" s="269">
        <f>((SUM(C21:C25,C27:C33)/SUM(C34:C38,C40:C46))-1)</f>
        <v>-5.4904818538825118E-2</v>
      </c>
      <c r="G21" s="23"/>
      <c r="H21" s="23"/>
      <c r="I21" s="23"/>
      <c r="J21" s="23"/>
      <c r="K21" s="23"/>
      <c r="L21" s="23"/>
    </row>
    <row r="22" spans="2:12" ht="15" customHeight="1" outlineLevel="1" x14ac:dyDescent="0.2">
      <c r="B22" s="252" t="s">
        <v>262</v>
      </c>
      <c r="C22" s="95">
        <v>883659</v>
      </c>
      <c r="D22" s="210">
        <f t="shared" si="2"/>
        <v>-0.16072680233187639</v>
      </c>
      <c r="E22" s="268">
        <f t="shared" si="3"/>
        <v>-3.7933546071261759E-2</v>
      </c>
      <c r="F22" s="269">
        <f>((SUM(C22:C25,C27:C34)/SUM(C35:C38,C40:C47))-1)</f>
        <v>-6.0700352758044307E-2</v>
      </c>
      <c r="G22" s="23"/>
      <c r="H22" s="23"/>
      <c r="I22" s="23"/>
      <c r="J22" s="23"/>
      <c r="K22" s="23"/>
      <c r="L22" s="23"/>
    </row>
    <row r="23" spans="2:12" ht="15" customHeight="1" outlineLevel="1" x14ac:dyDescent="0.2">
      <c r="B23" s="252" t="s">
        <v>263</v>
      </c>
      <c r="C23" s="95">
        <v>1052886</v>
      </c>
      <c r="D23" s="210">
        <f t="shared" si="2"/>
        <v>9.4452200107897857E-2</v>
      </c>
      <c r="E23" s="268">
        <f t="shared" si="3"/>
        <v>1.9373090283828942E-2</v>
      </c>
      <c r="F23" s="269">
        <f>((SUM(C23:C25,C27:C35)/SUM(C36:C38,C40:C48))-1)</f>
        <v>-6.8869907892781024E-2</v>
      </c>
      <c r="G23" s="23"/>
      <c r="H23" s="23"/>
      <c r="I23" s="23"/>
      <c r="J23" s="23"/>
      <c r="K23" s="23"/>
      <c r="L23" s="23"/>
    </row>
    <row r="24" spans="2:12" ht="15" customHeight="1" outlineLevel="1" x14ac:dyDescent="0.2">
      <c r="B24" s="252" t="s">
        <v>264</v>
      </c>
      <c r="C24" s="95">
        <v>962021</v>
      </c>
      <c r="D24" s="210">
        <f>IFERROR((C24-C25)/C25,"-")</f>
        <v>-7.834120366777704E-2</v>
      </c>
      <c r="E24" s="268">
        <f t="shared" si="3"/>
        <v>-9.6406273921933794E-2</v>
      </c>
      <c r="F24" s="269">
        <f>((SUM(C24:C25,C27:C36)/SUM(C37:C38,C40:C49))-1)</f>
        <v>-7.9691580299549147E-2</v>
      </c>
    </row>
    <row r="25" spans="2:12" ht="15" customHeight="1" outlineLevel="1" x14ac:dyDescent="0.2">
      <c r="B25" s="252" t="s">
        <v>265</v>
      </c>
      <c r="C25" s="95">
        <v>1043793</v>
      </c>
      <c r="D25" s="210">
        <f>C25/C27-1</f>
        <v>9.8759544998073601E-2</v>
      </c>
      <c r="E25" s="268">
        <f t="shared" si="3"/>
        <v>-3.8529099934507482E-2</v>
      </c>
      <c r="F25" s="269">
        <f>((SUM(C25,C27:C37)/SUM(C38,C40:C50))-1)</f>
        <v>-7.5884988610798843E-2</v>
      </c>
    </row>
    <row r="26" spans="2:12" ht="15" customHeight="1" x14ac:dyDescent="0.2">
      <c r="B26" s="256">
        <v>2013</v>
      </c>
      <c r="C26" s="271">
        <v>11861730</v>
      </c>
      <c r="D26" s="272"/>
      <c r="E26" s="213">
        <f t="shared" si="3"/>
        <v>-1.7995821766347841E-4</v>
      </c>
      <c r="F26" s="213">
        <f>C26/C39-1</f>
        <v>-1.7995821766347841E-4</v>
      </c>
    </row>
    <row r="27" spans="2:12" ht="15" hidden="1" customHeight="1" outlineLevel="1" x14ac:dyDescent="0.2">
      <c r="B27" s="252" t="s">
        <v>254</v>
      </c>
      <c r="C27" s="95">
        <v>949974</v>
      </c>
      <c r="D27" s="210">
        <f t="shared" ref="D27:D36" si="4">IFERROR((C27-C28)/C28,"-")</f>
        <v>-3.3225390842053198E-2</v>
      </c>
      <c r="E27" s="268">
        <f>C27/C40-1</f>
        <v>-8.3318939438531969E-2</v>
      </c>
      <c r="F27" s="269">
        <f>((SUM(C27:C38)/SUM(C40:C51))-1)</f>
        <v>-7.4839071712407002E-2</v>
      </c>
    </row>
    <row r="28" spans="2:12" ht="15" hidden="1" customHeight="1" outlineLevel="1" x14ac:dyDescent="0.2">
      <c r="B28" s="252" t="s">
        <v>255</v>
      </c>
      <c r="C28" s="95">
        <v>982622</v>
      </c>
      <c r="D28" s="210">
        <f t="shared" si="4"/>
        <v>-1.4935038896463229E-2</v>
      </c>
      <c r="E28" s="268">
        <f t="shared" ref="E28:E39" si="5">C28/C41-1</f>
        <v>-0.10635062538594953</v>
      </c>
      <c r="F28" s="269">
        <f>((SUM(C28:C38,C40)/SUM(C41:C51,C53))-1)</f>
        <v>-6.3425071913191466E-2</v>
      </c>
    </row>
    <row r="29" spans="2:12" ht="15" hidden="1" customHeight="1" outlineLevel="1" x14ac:dyDescent="0.2">
      <c r="B29" s="252" t="s">
        <v>256</v>
      </c>
      <c r="C29" s="95">
        <v>997520</v>
      </c>
      <c r="D29" s="210">
        <f t="shared" si="4"/>
        <v>7.3903536866719133E-2</v>
      </c>
      <c r="E29" s="268">
        <f t="shared" si="5"/>
        <v>-7.3492191019323916E-2</v>
      </c>
      <c r="F29" s="269">
        <f>((SUM(C29:C38,C40:C41)/SUM(C42:C51,C53:C54))-1)</f>
        <v>-4.944322968845094E-2</v>
      </c>
    </row>
    <row r="30" spans="2:12" ht="15" hidden="1" customHeight="1" outlineLevel="1" x14ac:dyDescent="0.2">
      <c r="B30" s="252" t="s">
        <v>257</v>
      </c>
      <c r="C30" s="95">
        <v>928873</v>
      </c>
      <c r="D30" s="210">
        <f t="shared" si="4"/>
        <v>-0.18108876307219218</v>
      </c>
      <c r="E30" s="268">
        <f t="shared" si="5"/>
        <v>-8.6584726670554168E-2</v>
      </c>
      <c r="F30" s="269">
        <f>((SUM(C30:C38,C40:C42)/SUM(C43:C51,C53:C55))-1)</f>
        <v>-4.1317070872189943E-2</v>
      </c>
    </row>
    <row r="31" spans="2:12" ht="15" hidden="1" customHeight="1" outlineLevel="1" x14ac:dyDescent="0.2">
      <c r="B31" s="252" t="s">
        <v>258</v>
      </c>
      <c r="C31" s="95">
        <v>1134278</v>
      </c>
      <c r="D31" s="210">
        <f t="shared" si="4"/>
        <v>1.7831007881321637E-2</v>
      </c>
      <c r="E31" s="268">
        <f t="shared" si="5"/>
        <v>-7.1274114139784017E-2</v>
      </c>
      <c r="F31" s="269">
        <f>((SUM(C31:C38,C40:C43)/SUM(C44:C51,C53:C56))-1)</f>
        <v>-2.4937864746985894E-2</v>
      </c>
      <c r="G31" s="23"/>
      <c r="H31" s="23"/>
      <c r="I31" s="23"/>
      <c r="J31" s="23"/>
      <c r="K31" s="23"/>
      <c r="L31" s="23"/>
    </row>
    <row r="32" spans="2:12" ht="15" hidden="1" customHeight="1" outlineLevel="1" x14ac:dyDescent="0.2">
      <c r="B32" s="252" t="s">
        <v>259</v>
      </c>
      <c r="C32" s="95">
        <v>1114407</v>
      </c>
      <c r="D32" s="210">
        <f t="shared" si="4"/>
        <v>0.26865517021547874</v>
      </c>
      <c r="E32" s="268">
        <f t="shared" si="5"/>
        <v>-2.8038777032065587E-2</v>
      </c>
      <c r="F32" s="269">
        <f>((SUM(C32:C38,C40:C44)/SUM(C45:C51,C53:C57))-1)</f>
        <v>-1.3576857697338074E-2</v>
      </c>
      <c r="G32" s="23"/>
      <c r="H32" s="23"/>
      <c r="I32" s="23"/>
      <c r="J32" s="23"/>
      <c r="K32" s="23"/>
      <c r="L32" s="23"/>
    </row>
    <row r="33" spans="2:12" ht="15" hidden="1" customHeight="1" outlineLevel="1" x14ac:dyDescent="0.2">
      <c r="B33" s="252" t="s">
        <v>260</v>
      </c>
      <c r="C33" s="95">
        <v>878416</v>
      </c>
      <c r="D33" s="210">
        <f t="shared" si="4"/>
        <v>0.13181019332161686</v>
      </c>
      <c r="E33" s="268">
        <f t="shared" si="5"/>
        <v>-6.9282319970756623E-2</v>
      </c>
      <c r="F33" s="269">
        <f>((SUM(C33:C38,C40:C45)/SUM(C46:C51,C53:C58))-1)</f>
        <v>-5.5275299796292421E-3</v>
      </c>
      <c r="G33" s="23"/>
      <c r="H33" s="23"/>
      <c r="I33" s="23"/>
      <c r="J33" s="23"/>
      <c r="K33" s="23"/>
      <c r="L33" s="23"/>
    </row>
    <row r="34" spans="2:12" ht="15" hidden="1" customHeight="1" outlineLevel="1" x14ac:dyDescent="0.2">
      <c r="B34" s="252" t="s">
        <v>261</v>
      </c>
      <c r="C34" s="95">
        <v>776116</v>
      </c>
      <c r="D34" s="210">
        <f t="shared" si="4"/>
        <v>-0.15501888402952202</v>
      </c>
      <c r="E34" s="268">
        <f t="shared" si="5"/>
        <v>-5.1382684210204643E-2</v>
      </c>
      <c r="F34" s="269">
        <f>((SUM(C34:C38,C40:C46)/SUM(C47:C51,C53:C59))-1)</f>
        <v>8.0138452545084338E-3</v>
      </c>
      <c r="G34" s="23"/>
      <c r="H34" s="23"/>
      <c r="I34" s="23"/>
      <c r="J34" s="23"/>
      <c r="K34" s="23"/>
      <c r="L34" s="23"/>
    </row>
    <row r="35" spans="2:12" ht="15" hidden="1" customHeight="1" outlineLevel="1" x14ac:dyDescent="0.2">
      <c r="B35" s="252" t="s">
        <v>262</v>
      </c>
      <c r="C35" s="95">
        <v>918501</v>
      </c>
      <c r="D35" s="210">
        <f t="shared" si="4"/>
        <v>-0.11073449281423908</v>
      </c>
      <c r="E35" s="268">
        <f t="shared" si="5"/>
        <v>-0.13776015019948373</v>
      </c>
      <c r="F35" s="269">
        <f>((SUM(C35:C38,C40:C47)/SUM(C48:C51,C53:C60))-1)</f>
        <v>1.637951102328894E-2</v>
      </c>
      <c r="G35" s="23"/>
      <c r="H35" s="23"/>
      <c r="I35" s="23"/>
      <c r="J35" s="23"/>
      <c r="K35" s="23"/>
      <c r="L35" s="23"/>
    </row>
    <row r="36" spans="2:12" ht="15" hidden="1" customHeight="1" outlineLevel="1" x14ac:dyDescent="0.2">
      <c r="B36" s="252" t="s">
        <v>263</v>
      </c>
      <c r="C36" s="95">
        <v>1032876</v>
      </c>
      <c r="D36" s="210">
        <f t="shared" si="4"/>
        <v>-2.9854573427598081E-2</v>
      </c>
      <c r="E36" s="268">
        <f t="shared" si="5"/>
        <v>-0.10911656534849545</v>
      </c>
      <c r="F36" s="269">
        <f>((SUM(C36:C38,C40:C48)/SUM(C49:C51,C53:C61))-1)</f>
        <v>4.9162530552764094E-2</v>
      </c>
      <c r="G36" s="23"/>
      <c r="H36" s="23"/>
      <c r="I36" s="23"/>
      <c r="J36" s="23"/>
      <c r="K36" s="23"/>
      <c r="L36" s="23"/>
    </row>
    <row r="37" spans="2:12" ht="15" hidden="1" customHeight="1" outlineLevel="1" x14ac:dyDescent="0.2">
      <c r="B37" s="252" t="s">
        <v>264</v>
      </c>
      <c r="C37" s="95">
        <v>1064661</v>
      </c>
      <c r="D37" s="210">
        <f>IFERROR((C37-C38)/C38,"-")</f>
        <v>-1.9306922028958541E-2</v>
      </c>
      <c r="E37" s="268">
        <f t="shared" si="5"/>
        <v>-5.2181344728583823E-2</v>
      </c>
      <c r="F37" s="269">
        <f>((SUM(C37:C38,C40:C49)/SUM(C50:C51,C53:C62))-1)</f>
        <v>7.2753750723322019E-2</v>
      </c>
    </row>
    <row r="38" spans="2:12" ht="15" hidden="1" customHeight="1" outlineLevel="1" x14ac:dyDescent="0.2">
      <c r="B38" s="252" t="s">
        <v>265</v>
      </c>
      <c r="C38" s="95">
        <v>1085621</v>
      </c>
      <c r="D38" s="210">
        <f>C38/C40-1</f>
        <v>4.7574154290329629E-2</v>
      </c>
      <c r="E38" s="268">
        <f t="shared" si="5"/>
        <v>-2.7543735499879096E-2</v>
      </c>
      <c r="F38" s="269">
        <f>((SUM(C38,C40:C50)/SUM(C51,C53:C63))-1)</f>
        <v>9.4506438069339893E-2</v>
      </c>
    </row>
    <row r="39" spans="2:12" ht="15" customHeight="1" collapsed="1" x14ac:dyDescent="0.2">
      <c r="B39" s="257">
        <v>2012</v>
      </c>
      <c r="C39" s="273">
        <v>11863865</v>
      </c>
      <c r="D39" s="274"/>
      <c r="E39" s="260">
        <f t="shared" si="5"/>
        <v>-7.4839071712407002E-2</v>
      </c>
      <c r="F39" s="260">
        <f>C39/C52-1</f>
        <v>-7.4839071712407002E-2</v>
      </c>
    </row>
    <row r="40" spans="2:12" ht="15" hidden="1" customHeight="1" outlineLevel="1" x14ac:dyDescent="0.2">
      <c r="B40" s="252" t="s">
        <v>254</v>
      </c>
      <c r="C40" s="95">
        <v>1036319</v>
      </c>
      <c r="D40" s="210">
        <f t="shared" ref="D40:D49" si="6">IFERROR((C40-C41)/C41,"-")</f>
        <v>-5.751568125824761E-2</v>
      </c>
      <c r="E40" s="268">
        <f>C40/C53-1</f>
        <v>6.5918490564485177E-2</v>
      </c>
      <c r="F40" s="269">
        <f>((SUM(C40:C51)/SUM(C53:C64))-1)</f>
        <v>0.10600887286283589</v>
      </c>
    </row>
    <row r="41" spans="2:12" ht="15" hidden="1" customHeight="1" outlineLevel="1" x14ac:dyDescent="0.2">
      <c r="B41" s="252" t="s">
        <v>255</v>
      </c>
      <c r="C41" s="95">
        <v>1099561</v>
      </c>
      <c r="D41" s="210">
        <f t="shared" si="6"/>
        <v>2.1284638854961478E-2</v>
      </c>
      <c r="E41" s="268">
        <f t="shared" ref="E41:E52" si="7">C41/C54-1</f>
        <v>6.2478379595362732E-2</v>
      </c>
      <c r="F41" s="269">
        <f>((SUM(C41:C51,C53)/SUM(C54:C64,C66))-1)</f>
        <v>0.10581723390927156</v>
      </c>
    </row>
    <row r="42" spans="2:12" ht="15" hidden="1" customHeight="1" outlineLevel="1" x14ac:dyDescent="0.2">
      <c r="B42" s="252" t="s">
        <v>256</v>
      </c>
      <c r="C42" s="95">
        <v>1076645</v>
      </c>
      <c r="D42" s="210">
        <f t="shared" si="6"/>
        <v>5.8728143625426901E-2</v>
      </c>
      <c r="E42" s="268">
        <f t="shared" si="7"/>
        <v>2.38414034580543E-2</v>
      </c>
      <c r="F42" s="269">
        <f>((SUM(C42:C51,C53:C54)/SUM(C55:C64,C66:C67))-1)</f>
        <v>0.1141484087552318</v>
      </c>
    </row>
    <row r="43" spans="2:12" ht="15" hidden="1" customHeight="1" outlineLevel="1" x14ac:dyDescent="0.2">
      <c r="B43" s="252" t="s">
        <v>257</v>
      </c>
      <c r="C43" s="95">
        <v>1016923</v>
      </c>
      <c r="D43" s="210">
        <f t="shared" si="6"/>
        <v>-0.16736222158357261</v>
      </c>
      <c r="E43" s="268">
        <f t="shared" si="7"/>
        <v>0.13699285663972494</v>
      </c>
      <c r="F43" s="269">
        <f>((SUM(C43:C51,C53:C55)/SUM(C56:C64,C66:C68))-1)</f>
        <v>0.12360580792348341</v>
      </c>
    </row>
    <row r="44" spans="2:12" ht="15" hidden="1" customHeight="1" outlineLevel="1" x14ac:dyDescent="0.2">
      <c r="B44" s="252" t="s">
        <v>258</v>
      </c>
      <c r="C44" s="95">
        <v>1221327</v>
      </c>
      <c r="D44" s="210">
        <f t="shared" si="6"/>
        <v>6.5214490364613992E-2</v>
      </c>
      <c r="E44" s="268">
        <f t="shared" si="7"/>
        <v>4.8292667435151593E-2</v>
      </c>
      <c r="F44" s="269">
        <f>((SUM(C44:C51,C53:C56)/SUM(C57:C64,C66:C69))-1)</f>
        <v>0.11737200455810504</v>
      </c>
      <c r="G44" s="23"/>
      <c r="H44" s="23"/>
      <c r="I44" s="23"/>
      <c r="J44" s="23"/>
      <c r="K44" s="23"/>
      <c r="L44" s="23"/>
    </row>
    <row r="45" spans="2:12" ht="15" hidden="1" customHeight="1" outlineLevel="1" x14ac:dyDescent="0.2">
      <c r="B45" s="252" t="s">
        <v>259</v>
      </c>
      <c r="C45" s="95">
        <v>1146555</v>
      </c>
      <c r="D45" s="210">
        <f t="shared" si="6"/>
        <v>0.21482191766307659</v>
      </c>
      <c r="E45" s="268">
        <f t="shared" si="7"/>
        <v>6.3812711140224465E-2</v>
      </c>
      <c r="F45" s="269">
        <f>((SUM(C45:C51,C53:C57)/SUM(C58:C64,C66:C70))-1)</f>
        <v>0.11958537476872788</v>
      </c>
      <c r="G45" s="23"/>
      <c r="H45" s="23"/>
      <c r="I45" s="23"/>
      <c r="J45" s="23"/>
      <c r="K45" s="23"/>
      <c r="L45" s="23"/>
    </row>
    <row r="46" spans="2:12" ht="15" hidden="1" customHeight="1" outlineLevel="1" x14ac:dyDescent="0.2">
      <c r="B46" s="252" t="s">
        <v>260</v>
      </c>
      <c r="C46" s="95">
        <v>943805</v>
      </c>
      <c r="D46" s="210">
        <f t="shared" si="6"/>
        <v>0.15357725614339582</v>
      </c>
      <c r="E46" s="268">
        <f t="shared" si="7"/>
        <v>0.1211775271502189</v>
      </c>
      <c r="F46" s="269">
        <f>((SUM(C46:C51,C53:C58)/SUM(C59:C64,C66:C71))-1)</f>
        <v>0.11953826538682022</v>
      </c>
      <c r="G46" s="23"/>
      <c r="H46" s="23"/>
      <c r="I46" s="23"/>
      <c r="J46" s="23"/>
      <c r="K46" s="23"/>
      <c r="L46" s="23"/>
    </row>
    <row r="47" spans="2:12" ht="15" hidden="1" customHeight="1" outlineLevel="1" x14ac:dyDescent="0.2">
      <c r="B47" s="252" t="s">
        <v>261</v>
      </c>
      <c r="C47" s="95">
        <v>818155</v>
      </c>
      <c r="D47" s="210">
        <f t="shared" si="6"/>
        <v>-0.23195963388875851</v>
      </c>
      <c r="E47" s="268">
        <f t="shared" si="7"/>
        <v>7.9202122116682094E-2</v>
      </c>
      <c r="F47" s="269">
        <f>((SUM(C47:C51,C53:C59)/SUM(C60:C64,C66:C72))-1)</f>
        <v>0.11358371732736527</v>
      </c>
      <c r="G47" s="23"/>
      <c r="H47" s="23"/>
      <c r="I47" s="23"/>
      <c r="J47" s="23"/>
      <c r="K47" s="23"/>
      <c r="L47" s="23"/>
    </row>
    <row r="48" spans="2:12" ht="15" hidden="1" customHeight="1" outlineLevel="1" x14ac:dyDescent="0.2">
      <c r="B48" s="252" t="s">
        <v>262</v>
      </c>
      <c r="C48" s="95">
        <v>1065250</v>
      </c>
      <c r="D48" s="210">
        <f t="shared" si="6"/>
        <v>-8.1193116344541585E-2</v>
      </c>
      <c r="E48" s="268">
        <f t="shared" si="7"/>
        <v>0.29587412655468404</v>
      </c>
      <c r="F48" s="269">
        <f>((SUM(C48:C51,C53:C60)/SUM(C61:C64,C66:C73))-1)</f>
        <v>0.10919678745380046</v>
      </c>
      <c r="G48" s="23"/>
      <c r="H48" s="23"/>
      <c r="I48" s="23"/>
      <c r="J48" s="23"/>
      <c r="K48" s="23"/>
      <c r="L48" s="23"/>
    </row>
    <row r="49" spans="2:12" ht="15" hidden="1" customHeight="1" outlineLevel="1" x14ac:dyDescent="0.2">
      <c r="B49" s="252" t="s">
        <v>263</v>
      </c>
      <c r="C49" s="95">
        <v>1159384</v>
      </c>
      <c r="D49" s="210">
        <f t="shared" si="6"/>
        <v>3.2146179697758785E-2</v>
      </c>
      <c r="E49" s="268">
        <f t="shared" si="7"/>
        <v>0.14445458987507953</v>
      </c>
      <c r="F49" s="269">
        <f>((SUM(C49:C51,C53:C61)/SUM(C62:C64,C66:C74))-1)</f>
        <v>7.974876908947981E-2</v>
      </c>
      <c r="G49" s="23"/>
      <c r="H49" s="23"/>
      <c r="I49" s="23"/>
      <c r="J49" s="23"/>
      <c r="K49" s="23"/>
      <c r="L49" s="23"/>
    </row>
    <row r="50" spans="2:12" ht="15" hidden="1" customHeight="1" outlineLevel="1" x14ac:dyDescent="0.2">
      <c r="B50" s="252" t="s">
        <v>264</v>
      </c>
      <c r="C50" s="95">
        <v>1123275</v>
      </c>
      <c r="D50" s="210">
        <f>IFERROR((C50-C51)/C51,"-")</f>
        <v>6.1852253285201147E-3</v>
      </c>
      <c r="E50" s="268">
        <f t="shared" si="7"/>
        <v>0.19382149351636246</v>
      </c>
      <c r="F50" s="269">
        <f>((SUM(C50:C51,C53:C62)/SUM(C63:C64,C66:C75))-1)</f>
        <v>6.4438532380090008E-2</v>
      </c>
    </row>
    <row r="51" spans="2:12" ht="15" hidden="1" customHeight="1" outlineLevel="1" x14ac:dyDescent="0.2">
      <c r="B51" s="252" t="s">
        <v>265</v>
      </c>
      <c r="C51" s="95">
        <v>1116370</v>
      </c>
      <c r="D51" s="210">
        <f>C51/C53-1</f>
        <v>0.14825591860370624</v>
      </c>
      <c r="E51" s="268">
        <f t="shared" si="7"/>
        <v>9.1681620160079857E-2</v>
      </c>
      <c r="F51" s="269">
        <f>((SUM(C51,C53:C63)/SUM(C64,C66:C76))-1)</f>
        <v>4.2446283716019106E-2</v>
      </c>
    </row>
    <row r="52" spans="2:12" ht="15" customHeight="1" collapsed="1" x14ac:dyDescent="0.2">
      <c r="B52" s="257">
        <v>2011</v>
      </c>
      <c r="C52" s="273">
        <v>12823569</v>
      </c>
      <c r="D52" s="274"/>
      <c r="E52" s="260">
        <f t="shared" si="7"/>
        <v>0.10600887286283589</v>
      </c>
      <c r="F52" s="260">
        <f>C52/C65-1</f>
        <v>0.10600887286283589</v>
      </c>
    </row>
    <row r="53" spans="2:12" ht="15" hidden="1" customHeight="1" outlineLevel="1" x14ac:dyDescent="0.2">
      <c r="B53" s="252" t="s">
        <v>254</v>
      </c>
      <c r="C53" s="95">
        <v>972231</v>
      </c>
      <c r="D53" s="210">
        <f t="shared" ref="D53:D62" si="8">IFERROR((C53-C54)/C54,"-")</f>
        <v>-6.0557424760991865E-2</v>
      </c>
      <c r="E53" s="268">
        <f>C53/C66-1</f>
        <v>6.1057422090288416E-2</v>
      </c>
      <c r="F53" s="269">
        <f>((SUM(C53:C64)/SUM(C66:C77))-1)</f>
        <v>2.8574515770976694E-2</v>
      </c>
    </row>
    <row r="54" spans="2:12" ht="15" hidden="1" customHeight="1" outlineLevel="1" x14ac:dyDescent="0.2">
      <c r="B54" s="252" t="s">
        <v>255</v>
      </c>
      <c r="C54" s="95">
        <v>1034902</v>
      </c>
      <c r="D54" s="210">
        <f t="shared" si="8"/>
        <v>-1.5854328844189757E-2</v>
      </c>
      <c r="E54" s="268">
        <f t="shared" ref="E54:E104" si="9">C54/C67-1</f>
        <v>0.16204480864867787</v>
      </c>
      <c r="F54" s="269">
        <f>((SUM(C54:C64,C66)/SUM(C67:C77,C79))-1)</f>
        <v>1.2363753007104794E-2</v>
      </c>
    </row>
    <row r="55" spans="2:12" ht="15" hidden="1" customHeight="1" outlineLevel="1" x14ac:dyDescent="0.2">
      <c r="B55" s="252" t="s">
        <v>256</v>
      </c>
      <c r="C55" s="95">
        <v>1051574</v>
      </c>
      <c r="D55" s="210">
        <f t="shared" si="8"/>
        <v>0.17573516011346191</v>
      </c>
      <c r="E55" s="268">
        <f t="shared" si="9"/>
        <v>0.12665906685123351</v>
      </c>
      <c r="F55" s="269">
        <f>((SUM(C55:C64,C66:C67)/SUM(C68:C77,C79:C80))-1)</f>
        <v>-1.5259077370252117E-2</v>
      </c>
    </row>
    <row r="56" spans="2:12" ht="15" hidden="1" customHeight="1" outlineLevel="1" x14ac:dyDescent="0.2">
      <c r="B56" s="252" t="s">
        <v>257</v>
      </c>
      <c r="C56" s="95">
        <v>894397</v>
      </c>
      <c r="D56" s="210">
        <f t="shared" si="8"/>
        <v>-0.23231876731129561</v>
      </c>
      <c r="E56" s="268">
        <f t="shared" si="9"/>
        <v>5.5148941190349854E-2</v>
      </c>
      <c r="F56" s="269">
        <f>((SUM(C56:C64,C66:C68)/SUM(C69:C77,C79:C81))-1)</f>
        <v>-3.3583145844676809E-2</v>
      </c>
    </row>
    <row r="57" spans="2:12" ht="15" hidden="1" customHeight="1" outlineLevel="1" x14ac:dyDescent="0.2">
      <c r="B57" s="252" t="s">
        <v>258</v>
      </c>
      <c r="C57" s="95">
        <v>1165063</v>
      </c>
      <c r="D57" s="210">
        <f t="shared" si="8"/>
        <v>8.0985062800444249E-2</v>
      </c>
      <c r="E57" s="268">
        <f t="shared" si="9"/>
        <v>6.6312834692007883E-2</v>
      </c>
      <c r="F57" s="269">
        <f>((SUM(C57:C64,C66:C69)/SUM(C70:C77,C79:C82))-1)</f>
        <v>-4.5247090970570891E-2</v>
      </c>
      <c r="G57" s="23"/>
      <c r="H57" s="23"/>
      <c r="I57" s="23"/>
      <c r="J57" s="23"/>
      <c r="K57" s="23"/>
      <c r="L57" s="23"/>
    </row>
    <row r="58" spans="2:12" ht="15" hidden="1" customHeight="1" outlineLevel="1" x14ac:dyDescent="0.2">
      <c r="B58" s="252" t="s">
        <v>259</v>
      </c>
      <c r="C58" s="95">
        <v>1077779</v>
      </c>
      <c r="D58" s="210">
        <f t="shared" si="8"/>
        <v>0.28032972280760943</v>
      </c>
      <c r="E58" s="268">
        <f t="shared" si="9"/>
        <v>5.9954800081823967E-2</v>
      </c>
      <c r="F58" s="269">
        <f>((SUM(C58:C64,C66:C70)/SUM(C71:C77,C79:C83))-1)</f>
        <v>-6.2764466519717788E-2</v>
      </c>
      <c r="G58" s="23"/>
      <c r="H58" s="23"/>
      <c r="I58" s="23"/>
      <c r="J58" s="23"/>
      <c r="K58" s="23"/>
      <c r="L58" s="23"/>
    </row>
    <row r="59" spans="2:12" ht="15" hidden="1" customHeight="1" outlineLevel="1" x14ac:dyDescent="0.2">
      <c r="B59" s="252" t="s">
        <v>260</v>
      </c>
      <c r="C59" s="95">
        <v>841798</v>
      </c>
      <c r="D59" s="210">
        <f t="shared" si="8"/>
        <v>0.11038884807106084</v>
      </c>
      <c r="E59" s="268">
        <f t="shared" si="9"/>
        <v>3.9864019359453051E-2</v>
      </c>
      <c r="F59" s="269">
        <f>((SUM(C59:C64,C66:C71)/SUM(C72:C77,C79:C84))-1)</f>
        <v>-7.9970163196139921E-2</v>
      </c>
      <c r="G59" s="23"/>
      <c r="H59" s="23"/>
      <c r="I59" s="23"/>
      <c r="J59" s="23"/>
      <c r="K59" s="23"/>
      <c r="L59" s="23"/>
    </row>
    <row r="60" spans="2:12" ht="15" hidden="1" customHeight="1" outlineLevel="1" x14ac:dyDescent="0.2">
      <c r="B60" s="252" t="s">
        <v>261</v>
      </c>
      <c r="C60" s="95">
        <v>758111</v>
      </c>
      <c r="D60" s="210">
        <f t="shared" si="8"/>
        <v>-7.7759746579208588E-2</v>
      </c>
      <c r="E60" s="268">
        <f t="shared" si="9"/>
        <v>1.3876573919904711E-2</v>
      </c>
      <c r="F60" s="269">
        <f>((SUM(C60:C64,C66:C72)/SUM(C73:C77,C79:C85))-1)</f>
        <v>-9.6081082218291591E-2</v>
      </c>
      <c r="G60" s="23"/>
      <c r="H60" s="23"/>
      <c r="I60" s="23"/>
      <c r="J60" s="23"/>
      <c r="K60" s="23"/>
      <c r="L60" s="23"/>
    </row>
    <row r="61" spans="2:12" ht="15" hidden="1" customHeight="1" outlineLevel="1" x14ac:dyDescent="0.2">
      <c r="B61" s="252" t="s">
        <v>262</v>
      </c>
      <c r="C61" s="95">
        <v>822032</v>
      </c>
      <c r="D61" s="210">
        <f t="shared" si="8"/>
        <v>-0.18855332191561086</v>
      </c>
      <c r="E61" s="268">
        <f t="shared" si="9"/>
        <v>-8.4832298150475771E-2</v>
      </c>
      <c r="F61" s="269">
        <f>((SUM(C61:C64,C66:C73)/SUM(C74:C77,C79:C86))-1)</f>
        <v>-0.10658032263667816</v>
      </c>
      <c r="G61" s="23"/>
      <c r="H61" s="23"/>
      <c r="I61" s="23"/>
      <c r="J61" s="23"/>
      <c r="K61" s="23"/>
      <c r="L61" s="23"/>
    </row>
    <row r="62" spans="2:12" ht="15" hidden="1" customHeight="1" outlineLevel="1" x14ac:dyDescent="0.2">
      <c r="B62" s="252" t="s">
        <v>263</v>
      </c>
      <c r="C62" s="95">
        <v>1013045</v>
      </c>
      <c r="D62" s="210">
        <f t="shared" si="8"/>
        <v>7.6668576171715158E-2</v>
      </c>
      <c r="E62" s="268">
        <f t="shared" si="9"/>
        <v>-2.182026045654728E-2</v>
      </c>
      <c r="F62" s="269">
        <f>((SUM(C62:C64,C66:C74)/SUM(C75:C77,C79:C87))-1)</f>
        <v>-0.10634479319691126</v>
      </c>
      <c r="G62" s="23"/>
      <c r="H62" s="23"/>
      <c r="I62" s="23"/>
      <c r="J62" s="23"/>
      <c r="K62" s="23"/>
      <c r="L62" s="23"/>
    </row>
    <row r="63" spans="2:12" ht="15" hidden="1" customHeight="1" outlineLevel="1" x14ac:dyDescent="0.2">
      <c r="B63" s="252" t="s">
        <v>264</v>
      </c>
      <c r="C63" s="95">
        <v>940907</v>
      </c>
      <c r="D63" s="210">
        <f>IFERROR((C63-C64)/C64,"-")</f>
        <v>-7.9901038025063195E-2</v>
      </c>
      <c r="E63" s="268">
        <f t="shared" si="9"/>
        <v>-6.0253586820276928E-2</v>
      </c>
      <c r="F63" s="269">
        <f>((SUM(C63:C64,C66:C75)/SUM(C76:C77,C79:C88))-1)</f>
        <v>-0.11870887553829323</v>
      </c>
    </row>
    <row r="64" spans="2:12" ht="15" hidden="1" customHeight="1" outlineLevel="1" x14ac:dyDescent="0.2">
      <c r="B64" s="252" t="s">
        <v>265</v>
      </c>
      <c r="C64" s="95">
        <v>1022615</v>
      </c>
      <c r="D64" s="210">
        <f>C64/C66-1</f>
        <v>0.11604468042148453</v>
      </c>
      <c r="E64" s="268">
        <f t="shared" si="9"/>
        <v>-5.5476328141885189E-2</v>
      </c>
      <c r="F64" s="269">
        <f>((SUM(C64,C66:C76)/SUM(C77,C79:C89))-1)</f>
        <v>-0.12768137508477306</v>
      </c>
    </row>
    <row r="65" spans="2:6" ht="15" customHeight="1" collapsed="1" x14ac:dyDescent="0.2">
      <c r="B65" s="257">
        <v>2010</v>
      </c>
      <c r="C65" s="273">
        <v>11594454</v>
      </c>
      <c r="D65" s="274"/>
      <c r="E65" s="260">
        <f t="shared" si="9"/>
        <v>2.8574515770976694E-2</v>
      </c>
      <c r="F65" s="260">
        <f>C65/C78-1</f>
        <v>2.8574515770976694E-2</v>
      </c>
    </row>
    <row r="66" spans="2:6" ht="15" hidden="1" customHeight="1" outlineLevel="1" x14ac:dyDescent="0.2">
      <c r="B66" s="252" t="s">
        <v>254</v>
      </c>
      <c r="C66" s="95">
        <v>916285</v>
      </c>
      <c r="D66" s="210">
        <f t="shared" ref="D66:D76" si="10">IFERROR((C66-C67)/C67,"-")</f>
        <v>2.8855125888880031E-2</v>
      </c>
      <c r="E66" s="268">
        <f t="shared" si="9"/>
        <v>-0.12024590887968012</v>
      </c>
      <c r="F66" s="269">
        <f>((SUM(C66:C77)/SUM(C79:C90))-1)</f>
        <v>-0.13153237221397163</v>
      </c>
    </row>
    <row r="67" spans="2:6" ht="15" hidden="1" customHeight="1" outlineLevel="1" x14ac:dyDescent="0.2">
      <c r="B67" s="252" t="s">
        <v>255</v>
      </c>
      <c r="C67" s="95">
        <v>890587</v>
      </c>
      <c r="D67" s="210">
        <f t="shared" si="10"/>
        <v>-4.582281573161795E-2</v>
      </c>
      <c r="E67" s="268">
        <f t="shared" si="9"/>
        <v>-0.16278385482275881</v>
      </c>
      <c r="F67" s="269">
        <f>((SUM(C67:C77,C79)/SUM(C80:C90,C92))-1)</f>
        <v>-0.12775089177623555</v>
      </c>
    </row>
    <row r="68" spans="2:6" ht="15" hidden="1" customHeight="1" outlineLevel="1" x14ac:dyDescent="0.2">
      <c r="B68" s="252" t="s">
        <v>256</v>
      </c>
      <c r="C68" s="95">
        <v>933356</v>
      </c>
      <c r="D68" s="210">
        <f t="shared" si="10"/>
        <v>0.10111012800094378</v>
      </c>
      <c r="E68" s="268">
        <f t="shared" si="9"/>
        <v>-9.4199361231962486E-2</v>
      </c>
      <c r="F68" s="269">
        <f>((SUM(C68:C77,C79:C80)/SUM(C81:C90,C92:C93))-1)</f>
        <v>-0.1189117005109751</v>
      </c>
    </row>
    <row r="69" spans="2:6" ht="15" hidden="1" customHeight="1" outlineLevel="1" x14ac:dyDescent="0.2">
      <c r="B69" s="252" t="s">
        <v>257</v>
      </c>
      <c r="C69" s="95">
        <v>847650</v>
      </c>
      <c r="D69" s="210">
        <f t="shared" si="10"/>
        <v>-0.22419639596598601</v>
      </c>
      <c r="E69" s="268">
        <f t="shared" si="9"/>
        <v>-9.9423095311454213E-2</v>
      </c>
      <c r="F69" s="269">
        <f>((SUM(C69:C77,C79:C81)/SUM(C82:C90,C92:C94))-1)</f>
        <v>-0.11199286599740865</v>
      </c>
    </row>
    <row r="70" spans="2:6" ht="15" hidden="1" customHeight="1" outlineLevel="1" x14ac:dyDescent="0.2">
      <c r="B70" s="252" t="s">
        <v>258</v>
      </c>
      <c r="C70" s="95">
        <v>1092609</v>
      </c>
      <c r="D70" s="210">
        <f t="shared" si="10"/>
        <v>7.4539543044169251E-2</v>
      </c>
      <c r="E70" s="268">
        <f t="shared" si="9"/>
        <v>-0.11538875696384754</v>
      </c>
      <c r="F70" s="269">
        <f>((SUM(C70:C77,C79:C82)/SUM(C83:C90,C92:C95))-1)</f>
        <v>-0.10530244640287578</v>
      </c>
    </row>
    <row r="71" spans="2:6" ht="15" hidden="1" customHeight="1" outlineLevel="1" x14ac:dyDescent="0.2">
      <c r="B71" s="252" t="s">
        <v>259</v>
      </c>
      <c r="C71" s="95">
        <v>1016816</v>
      </c>
      <c r="D71" s="210">
        <f t="shared" si="10"/>
        <v>0.25606187316791162</v>
      </c>
      <c r="E71" s="268">
        <f t="shared" si="9"/>
        <v>-0.13327628003395919</v>
      </c>
      <c r="F71" s="269">
        <f>((SUM(C71:C77,C79:C83)/SUM(C84:C90,C92:C96))-1)</f>
        <v>-9.3267571414817119E-2</v>
      </c>
    </row>
    <row r="72" spans="2:6" ht="15" hidden="1" customHeight="1" outlineLevel="1" x14ac:dyDescent="0.2">
      <c r="B72" s="252" t="s">
        <v>260</v>
      </c>
      <c r="C72" s="95">
        <v>809527</v>
      </c>
      <c r="D72" s="210">
        <f t="shared" si="10"/>
        <v>8.2638902819849272E-2</v>
      </c>
      <c r="E72" s="268">
        <f t="shared" si="9"/>
        <v>-0.18128786859779866</v>
      </c>
      <c r="F72" s="269">
        <f>((SUM(C72:C77,C79:C84)/SUM(C85:C90,C92:C97))-1)</f>
        <v>-7.6715545790771777E-2</v>
      </c>
    </row>
    <row r="73" spans="2:6" ht="15" hidden="1" customHeight="1" outlineLevel="1" x14ac:dyDescent="0.2">
      <c r="B73" s="252" t="s">
        <v>261</v>
      </c>
      <c r="C73" s="95">
        <v>747735</v>
      </c>
      <c r="D73" s="210">
        <f t="shared" si="10"/>
        <v>-0.16754710091279415</v>
      </c>
      <c r="E73" s="268">
        <f t="shared" si="9"/>
        <v>-0.15025961495845819</v>
      </c>
      <c r="F73" s="269">
        <f>((SUM(C73:C77,C79:C85)/SUM(C86:C90,C92:C98))-1)</f>
        <v>-5.4457620489273717E-2</v>
      </c>
    </row>
    <row r="74" spans="2:6" ht="15" hidden="1" customHeight="1" outlineLevel="1" x14ac:dyDescent="0.2">
      <c r="B74" s="252" t="s">
        <v>262</v>
      </c>
      <c r="C74" s="95">
        <v>898231</v>
      </c>
      <c r="D74" s="210">
        <f t="shared" si="10"/>
        <v>-0.13268278740840231</v>
      </c>
      <c r="E74" s="268">
        <f t="shared" si="9"/>
        <v>-8.3659359930302601E-2</v>
      </c>
      <c r="F74" s="269">
        <f>((SUM(C74:C77,C79:C86)/SUM(C87:C90,C92:C99))-1)</f>
        <v>-4.1545417739578649E-2</v>
      </c>
    </row>
    <row r="75" spans="2:6" ht="15" hidden="1" customHeight="1" outlineLevel="1" x14ac:dyDescent="0.2">
      <c r="B75" s="252" t="s">
        <v>263</v>
      </c>
      <c r="C75" s="95">
        <v>1035643</v>
      </c>
      <c r="D75" s="210">
        <f t="shared" si="10"/>
        <v>3.4365558535209013E-2</v>
      </c>
      <c r="E75" s="268">
        <f t="shared" si="9"/>
        <v>-0.16210452223089711</v>
      </c>
      <c r="F75" s="269">
        <f>((SUM(C75:C77,C79:C87)/SUM(C88:C90,C92:C100))-1)</f>
        <v>-3.0769283451705931E-2</v>
      </c>
    </row>
    <row r="76" spans="2:6" ht="15" hidden="1" customHeight="1" outlineLevel="1" x14ac:dyDescent="0.2">
      <c r="B76" s="252" t="s">
        <v>264</v>
      </c>
      <c r="C76" s="95">
        <v>1001235</v>
      </c>
      <c r="D76" s="210">
        <f t="shared" si="10"/>
        <v>-7.5223658373034269E-2</v>
      </c>
      <c r="E76" s="268">
        <f t="shared" si="9"/>
        <v>-0.16602043561664603</v>
      </c>
      <c r="F76" s="269">
        <f>((SUM(C76:C77,C79:C88)/SUM(C89:C90,C92:C101))-1)</f>
        <v>-9.4309071138313216E-3</v>
      </c>
    </row>
    <row r="77" spans="2:6" ht="15" hidden="1" customHeight="1" outlineLevel="1" x14ac:dyDescent="0.2">
      <c r="B77" s="252" t="s">
        <v>265</v>
      </c>
      <c r="C77" s="95">
        <v>1082678</v>
      </c>
      <c r="D77" s="210">
        <f>C77/C79-1</f>
        <v>3.9513251734957677E-2</v>
      </c>
      <c r="E77" s="268">
        <f t="shared" si="9"/>
        <v>-0.10436098286529238</v>
      </c>
      <c r="F77" s="269">
        <f>((SUM(C77,C79:C89)/SUM(C90,C92:C102))-1)</f>
        <v>1.5161755004141408E-2</v>
      </c>
    </row>
    <row r="78" spans="2:6" ht="15" customHeight="1" collapsed="1" x14ac:dyDescent="0.2">
      <c r="B78" s="257">
        <v>2009</v>
      </c>
      <c r="C78" s="273">
        <v>11272352</v>
      </c>
      <c r="D78" s="274"/>
      <c r="E78" s="260">
        <f t="shared" si="9"/>
        <v>-0.13153237221397163</v>
      </c>
      <c r="F78" s="260">
        <f>C78/C91-1</f>
        <v>-0.13153237221397163</v>
      </c>
    </row>
    <row r="79" spans="2:6" ht="15" hidden="1" customHeight="1" outlineLevel="1" x14ac:dyDescent="0.2">
      <c r="B79" s="252" t="s">
        <v>254</v>
      </c>
      <c r="C79" s="95">
        <v>1041524</v>
      </c>
      <c r="D79" s="210">
        <f t="shared" ref="D79:D89" si="11">IFERROR((C79-C80)/C80,"-")</f>
        <v>-2.0892166189736668E-2</v>
      </c>
      <c r="E79" s="268">
        <f t="shared" si="9"/>
        <v>-7.734611347096787E-2</v>
      </c>
      <c r="F79" s="269">
        <f>((SUM(C79:C90)/SUM(C92:C103))-1)</f>
        <v>3.1050786105855765E-2</v>
      </c>
    </row>
    <row r="80" spans="2:6" ht="15" hidden="1" customHeight="1" outlineLevel="1" x14ac:dyDescent="0.2">
      <c r="B80" s="252" t="s">
        <v>255</v>
      </c>
      <c r="C80" s="95">
        <v>1063748</v>
      </c>
      <c r="D80" s="210">
        <f t="shared" si="11"/>
        <v>3.2343090833746597E-2</v>
      </c>
      <c r="E80" s="268">
        <f t="shared" si="9"/>
        <v>-5.7954817169829753E-2</v>
      </c>
      <c r="F80" s="269">
        <f>((SUM(C80:C90,C92)/SUM(C93:C103,C105))-1)</f>
        <v>3.8812470838574642E-2</v>
      </c>
    </row>
    <row r="81" spans="2:6" ht="15" hidden="1" customHeight="1" outlineLevel="1" x14ac:dyDescent="0.2">
      <c r="B81" s="252" t="s">
        <v>256</v>
      </c>
      <c r="C81" s="95">
        <v>1030421</v>
      </c>
      <c r="D81" s="210">
        <f t="shared" si="11"/>
        <v>9.4760048022268728E-2</v>
      </c>
      <c r="E81" s="268">
        <f t="shared" si="9"/>
        <v>-6.7350550603041404E-3</v>
      </c>
      <c r="F81" s="269">
        <f>((SUM(C81:C90,C92:C93)/SUM(C94:C103,C105:C106))-1)</f>
        <v>4.688782966304994E-2</v>
      </c>
    </row>
    <row r="82" spans="2:6" ht="15" hidden="1" customHeight="1" outlineLevel="1" x14ac:dyDescent="0.2">
      <c r="B82" s="252" t="s">
        <v>257</v>
      </c>
      <c r="C82" s="95">
        <v>941230</v>
      </c>
      <c r="D82" s="210">
        <f t="shared" si="11"/>
        <v>-0.23795004408446405</v>
      </c>
      <c r="E82" s="268">
        <f t="shared" si="9"/>
        <v>-6.6907985689711458E-3</v>
      </c>
      <c r="F82" s="269">
        <f>((SUM(C82:C90,C92:C94)/SUM(C95:C103,C105:C107))-1)</f>
        <v>3.7129640336776459E-2</v>
      </c>
    </row>
    <row r="83" spans="2:6" ht="15" hidden="1" customHeight="1" outlineLevel="1" x14ac:dyDescent="0.2">
      <c r="B83" s="252" t="s">
        <v>258</v>
      </c>
      <c r="C83" s="95">
        <v>1235129</v>
      </c>
      <c r="D83" s="210">
        <f t="shared" si="11"/>
        <v>5.2811522948041721E-2</v>
      </c>
      <c r="E83" s="268">
        <f t="shared" si="9"/>
        <v>1.4205606862704112E-2</v>
      </c>
      <c r="F83" s="269">
        <f>((SUM(C83:C90,C92:C95)/SUM(C96:C103,C105:C108))-1)</f>
        <v>2.9946130560917217E-2</v>
      </c>
    </row>
    <row r="84" spans="2:6" ht="15" hidden="1" customHeight="1" outlineLevel="1" x14ac:dyDescent="0.2">
      <c r="B84" s="252" t="s">
        <v>259</v>
      </c>
      <c r="C84" s="95">
        <v>1173172</v>
      </c>
      <c r="D84" s="210">
        <f t="shared" si="11"/>
        <v>0.18648315451045278</v>
      </c>
      <c r="E84" s="268">
        <f t="shared" si="9"/>
        <v>5.9619947559663711E-2</v>
      </c>
      <c r="F84" s="269">
        <f>((SUM(C84:C90,C92:C96)/SUM(C97:C103,C105:C109))-1)</f>
        <v>1.7846154323263308E-2</v>
      </c>
    </row>
    <row r="85" spans="2:6" ht="15" hidden="1" customHeight="1" outlineLevel="1" x14ac:dyDescent="0.2">
      <c r="B85" s="252" t="s">
        <v>260</v>
      </c>
      <c r="C85" s="95">
        <v>988781</v>
      </c>
      <c r="D85" s="210">
        <f t="shared" si="11"/>
        <v>0.12366967931387557</v>
      </c>
      <c r="E85" s="268">
        <f t="shared" si="9"/>
        <v>0.1353905793382042</v>
      </c>
      <c r="F85" s="269">
        <f>((SUM(C85:C90,C92:C97)/SUM(C98:C103,C105:C110))-1)</f>
        <v>5.0878577458888241E-3</v>
      </c>
    </row>
    <row r="86" spans="2:6" ht="15" hidden="1" customHeight="1" outlineLevel="1" x14ac:dyDescent="0.2">
      <c r="B86" s="252" t="s">
        <v>261</v>
      </c>
      <c r="C86" s="95">
        <v>879957</v>
      </c>
      <c r="D86" s="210">
        <f t="shared" si="11"/>
        <v>-0.10230179028132992</v>
      </c>
      <c r="E86" s="268">
        <f t="shared" si="9"/>
        <v>4.3191420753884824E-2</v>
      </c>
      <c r="F86" s="269">
        <f>((SUM(C86:C90,C92:C98)/SUM(C99:C103,C105:C111))-1)</f>
        <v>-1.1007581909159514E-2</v>
      </c>
    </row>
    <row r="87" spans="2:6" ht="15" hidden="1" customHeight="1" outlineLevel="1" x14ac:dyDescent="0.2">
      <c r="B87" s="252" t="s">
        <v>262</v>
      </c>
      <c r="C87" s="95">
        <v>980237</v>
      </c>
      <c r="D87" s="210">
        <f t="shared" si="11"/>
        <v>-0.20693120173462082</v>
      </c>
      <c r="E87" s="268">
        <f t="shared" si="9"/>
        <v>6.3934607720127046E-2</v>
      </c>
      <c r="F87" s="269">
        <f>((SUM(C87:C90,C92:C99)/SUM(C100:C103,C105:C112))-1)</f>
        <v>-1.7541367973552546E-2</v>
      </c>
    </row>
    <row r="88" spans="2:6" ht="15" hidden="1" customHeight="1" outlineLevel="1" x14ac:dyDescent="0.2">
      <c r="B88" s="252" t="s">
        <v>263</v>
      </c>
      <c r="C88" s="95">
        <v>1236005</v>
      </c>
      <c r="D88" s="210">
        <f t="shared" si="11"/>
        <v>2.9531440147065807E-2</v>
      </c>
      <c r="E88" s="268">
        <f t="shared" si="9"/>
        <v>6.4159244415554317E-2</v>
      </c>
      <c r="F88" s="269">
        <f>((SUM(C88:C90,C92:C100)/SUM(C101:C103,C105:C113))-1)</f>
        <v>-3.1720319218257242E-2</v>
      </c>
    </row>
    <row r="89" spans="2:6" ht="15" hidden="1" customHeight="1" outlineLevel="1" x14ac:dyDescent="0.2">
      <c r="B89" s="252" t="s">
        <v>264</v>
      </c>
      <c r="C89" s="95">
        <v>1200551</v>
      </c>
      <c r="D89" s="210">
        <f t="shared" si="11"/>
        <v>-6.8512358613638108E-3</v>
      </c>
      <c r="E89" s="268">
        <f t="shared" si="9"/>
        <v>0.1040351437023932</v>
      </c>
      <c r="F89" s="269">
        <f>((SUM(C89:C90,C92:C101)/SUM(C102:C103,C105:C114))-1)</f>
        <v>-3.8211366994774454E-2</v>
      </c>
    </row>
    <row r="90" spans="2:6" ht="15" hidden="1" customHeight="1" outlineLevel="1" x14ac:dyDescent="0.2">
      <c r="B90" s="252" t="s">
        <v>265</v>
      </c>
      <c r="C90" s="95">
        <v>1208833</v>
      </c>
      <c r="D90" s="210">
        <f>C90/C92-1</f>
        <v>7.0867753037423542E-2</v>
      </c>
      <c r="E90" s="268">
        <f t="shared" si="9"/>
        <v>6.4048926605690282E-2</v>
      </c>
      <c r="F90" s="269">
        <f>((SUM(C90,C92:C102)/SUM(C103,C105:C115))-1)</f>
        <v>-4.6852836101946016E-2</v>
      </c>
    </row>
    <row r="91" spans="2:6" ht="15" customHeight="1" collapsed="1" x14ac:dyDescent="0.2">
      <c r="B91" s="257">
        <v>2008</v>
      </c>
      <c r="C91" s="273">
        <v>12979588</v>
      </c>
      <c r="D91" s="274"/>
      <c r="E91" s="260">
        <f t="shared" si="9"/>
        <v>3.1050786105855765E-2</v>
      </c>
      <c r="F91" s="260">
        <f>C91/C104-1</f>
        <v>3.1050786105855765E-2</v>
      </c>
    </row>
    <row r="92" spans="2:6" ht="15" hidden="1" customHeight="1" outlineLevel="1" x14ac:dyDescent="0.2">
      <c r="B92" s="252" t="s">
        <v>254</v>
      </c>
      <c r="C92" s="95">
        <v>1128835</v>
      </c>
      <c r="D92" s="210">
        <f t="shared" ref="D92:D102" si="12">IFERROR((C92-C93)/C93,"-")</f>
        <v>-3.143846474021201E-4</v>
      </c>
      <c r="E92" s="268">
        <f t="shared" si="9"/>
        <v>8.9468862422630302E-3</v>
      </c>
      <c r="F92" s="269" t="s">
        <v>64</v>
      </c>
    </row>
    <row r="93" spans="2:6" ht="15" hidden="1" customHeight="1" outlineLevel="1" x14ac:dyDescent="0.2">
      <c r="B93" s="252" t="s">
        <v>255</v>
      </c>
      <c r="C93" s="95">
        <v>1129190</v>
      </c>
      <c r="D93" s="210">
        <f t="shared" si="12"/>
        <v>8.8472423578765544E-2</v>
      </c>
      <c r="E93" s="268">
        <f t="shared" si="9"/>
        <v>3.1531790772221457E-2</v>
      </c>
      <c r="F93" s="269" t="s">
        <v>64</v>
      </c>
    </row>
    <row r="94" spans="2:6" ht="15" hidden="1" customHeight="1" outlineLevel="1" x14ac:dyDescent="0.2">
      <c r="B94" s="252" t="s">
        <v>256</v>
      </c>
      <c r="C94" s="95">
        <v>1037408</v>
      </c>
      <c r="D94" s="210">
        <f t="shared" si="12"/>
        <v>9.4808826788522219E-2</v>
      </c>
      <c r="E94" s="268">
        <f t="shared" si="9"/>
        <v>-0.10735339291722135</v>
      </c>
      <c r="F94" s="269" t="s">
        <v>64</v>
      </c>
    </row>
    <row r="95" spans="2:6" ht="15" hidden="1" customHeight="1" outlineLevel="1" x14ac:dyDescent="0.2">
      <c r="B95" s="252" t="s">
        <v>257</v>
      </c>
      <c r="C95" s="95">
        <v>947570</v>
      </c>
      <c r="D95" s="210">
        <f t="shared" si="12"/>
        <v>-0.22191867659581108</v>
      </c>
      <c r="E95" s="268">
        <f t="shared" si="9"/>
        <v>-9.0699720848643195E-2</v>
      </c>
      <c r="F95" s="269" t="s">
        <v>64</v>
      </c>
    </row>
    <row r="96" spans="2:6" ht="15" hidden="1" customHeight="1" outlineLevel="1" x14ac:dyDescent="0.2">
      <c r="B96" s="252" t="s">
        <v>258</v>
      </c>
      <c r="C96" s="95">
        <v>1217829</v>
      </c>
      <c r="D96" s="210">
        <f t="shared" si="12"/>
        <v>9.9954568568494426E-2</v>
      </c>
      <c r="E96" s="268">
        <f t="shared" si="9"/>
        <v>-9.9613178545604586E-2</v>
      </c>
      <c r="F96" s="269" t="s">
        <v>64</v>
      </c>
    </row>
    <row r="97" spans="2:6" ht="15" hidden="1" customHeight="1" outlineLevel="1" x14ac:dyDescent="0.2">
      <c r="B97" s="252" t="s">
        <v>259</v>
      </c>
      <c r="C97" s="95">
        <v>1107163</v>
      </c>
      <c r="D97" s="210">
        <f t="shared" si="12"/>
        <v>0.27132544010435505</v>
      </c>
      <c r="E97" s="268">
        <f t="shared" si="9"/>
        <v>-8.1355676253345832E-2</v>
      </c>
      <c r="F97" s="269" t="s">
        <v>64</v>
      </c>
    </row>
    <row r="98" spans="2:6" ht="15" hidden="1" customHeight="1" outlineLevel="1" x14ac:dyDescent="0.2">
      <c r="B98" s="252" t="s">
        <v>260</v>
      </c>
      <c r="C98" s="95">
        <v>870873</v>
      </c>
      <c r="D98" s="210">
        <f t="shared" si="12"/>
        <v>3.242231400647759E-2</v>
      </c>
      <c r="E98" s="268">
        <f t="shared" si="9"/>
        <v>-9.5817833155619869E-2</v>
      </c>
      <c r="F98" s="269" t="s">
        <v>64</v>
      </c>
    </row>
    <row r="99" spans="2:6" ht="15" hidden="1" customHeight="1" outlineLevel="1" x14ac:dyDescent="0.2">
      <c r="B99" s="252" t="s">
        <v>261</v>
      </c>
      <c r="C99" s="95">
        <v>843524</v>
      </c>
      <c r="D99" s="210">
        <f t="shared" si="12"/>
        <v>-8.4451641753461287E-2</v>
      </c>
      <c r="E99" s="268">
        <f t="shared" si="9"/>
        <v>-5.591699916618631E-2</v>
      </c>
      <c r="F99" s="269" t="s">
        <v>64</v>
      </c>
    </row>
    <row r="100" spans="2:6" ht="15" hidden="1" customHeight="1" outlineLevel="1" x14ac:dyDescent="0.2">
      <c r="B100" s="252" t="s">
        <v>262</v>
      </c>
      <c r="C100" s="95">
        <v>921332</v>
      </c>
      <c r="D100" s="210">
        <f t="shared" si="12"/>
        <v>-0.20676375502051253</v>
      </c>
      <c r="E100" s="268">
        <f t="shared" si="9"/>
        <v>-0.1249494249161831</v>
      </c>
      <c r="F100" s="269" t="s">
        <v>64</v>
      </c>
    </row>
    <row r="101" spans="2:6" ht="15" hidden="1" customHeight="1" outlineLevel="1" x14ac:dyDescent="0.2">
      <c r="B101" s="252" t="s">
        <v>263</v>
      </c>
      <c r="C101" s="95">
        <v>1161485</v>
      </c>
      <c r="D101" s="210">
        <f t="shared" si="12"/>
        <v>6.8109775330805644E-2</v>
      </c>
      <c r="E101" s="268">
        <f t="shared" si="9"/>
        <v>-1.0291735509725508E-2</v>
      </c>
      <c r="F101" s="269" t="s">
        <v>64</v>
      </c>
    </row>
    <row r="102" spans="2:6" ht="15" hidden="1" customHeight="1" outlineLevel="1" x14ac:dyDescent="0.2">
      <c r="B102" s="252" t="s">
        <v>264</v>
      </c>
      <c r="C102" s="95">
        <v>1087421</v>
      </c>
      <c r="D102" s="210">
        <f t="shared" si="12"/>
        <v>-4.2821342717739859E-2</v>
      </c>
      <c r="E102" s="268">
        <f t="shared" si="9"/>
        <v>-1.5865597819949562E-3</v>
      </c>
      <c r="F102" s="269" t="s">
        <v>64</v>
      </c>
    </row>
    <row r="103" spans="2:6" ht="15" hidden="1" customHeight="1" outlineLevel="1" x14ac:dyDescent="0.2">
      <c r="B103" s="252" t="s">
        <v>265</v>
      </c>
      <c r="C103" s="95">
        <v>1136069</v>
      </c>
      <c r="D103" s="210">
        <f>C103/C105-1</f>
        <v>1.541259803812034E-2</v>
      </c>
      <c r="E103" s="268">
        <f t="shared" si="9"/>
        <v>-1.7869199534207847E-2</v>
      </c>
      <c r="F103" s="269" t="s">
        <v>64</v>
      </c>
    </row>
    <row r="104" spans="2:6" ht="15" customHeight="1" collapsed="1" x14ac:dyDescent="0.2">
      <c r="B104" s="257">
        <v>2007</v>
      </c>
      <c r="C104" s="273">
        <v>12588699</v>
      </c>
      <c r="D104" s="274"/>
      <c r="E104" s="260">
        <f t="shared" si="9"/>
        <v>-5.3802771825121942E-2</v>
      </c>
      <c r="F104" s="260">
        <f>C104/C117-1</f>
        <v>-5.3802771825121942E-2</v>
      </c>
    </row>
    <row r="105" spans="2:6" ht="15" hidden="1" customHeight="1" outlineLevel="1" x14ac:dyDescent="0.2">
      <c r="B105" s="252" t="s">
        <v>254</v>
      </c>
      <c r="C105" s="95">
        <v>1118825</v>
      </c>
      <c r="D105" s="210">
        <f t="shared" ref="D105:D115" si="13">IFERROR((C105-C106)/C106,"-")</f>
        <v>2.2063209743914392E-2</v>
      </c>
      <c r="E105" s="268" t="s">
        <v>64</v>
      </c>
      <c r="F105" s="269" t="s">
        <v>64</v>
      </c>
    </row>
    <row r="106" spans="2:6" ht="15" hidden="1" customHeight="1" outlineLevel="1" x14ac:dyDescent="0.2">
      <c r="B106" s="252" t="s">
        <v>255</v>
      </c>
      <c r="C106" s="95">
        <v>1094673</v>
      </c>
      <c r="D106" s="210">
        <f t="shared" si="13"/>
        <v>-5.8079232746299815E-2</v>
      </c>
      <c r="E106" s="268" t="s">
        <v>64</v>
      </c>
      <c r="F106" s="269" t="s">
        <v>64</v>
      </c>
    </row>
    <row r="107" spans="2:6" ht="15" hidden="1" customHeight="1" outlineLevel="1" x14ac:dyDescent="0.2">
      <c r="B107" s="252" t="s">
        <v>256</v>
      </c>
      <c r="C107" s="95">
        <v>1162171</v>
      </c>
      <c r="D107" s="210">
        <f t="shared" si="13"/>
        <v>0.11523414071953685</v>
      </c>
      <c r="E107" s="268" t="s">
        <v>64</v>
      </c>
      <c r="F107" s="269" t="s">
        <v>64</v>
      </c>
    </row>
    <row r="108" spans="2:6" ht="15" hidden="1" customHeight="1" outlineLevel="1" x14ac:dyDescent="0.2">
      <c r="B108" s="252" t="s">
        <v>257</v>
      </c>
      <c r="C108" s="95">
        <v>1042087</v>
      </c>
      <c r="D108" s="210">
        <f t="shared" si="13"/>
        <v>-0.22954585445990647</v>
      </c>
      <c r="E108" s="268" t="s">
        <v>64</v>
      </c>
      <c r="F108" s="269" t="s">
        <v>64</v>
      </c>
    </row>
    <row r="109" spans="2:6" ht="15" hidden="1" customHeight="1" outlineLevel="1" x14ac:dyDescent="0.2">
      <c r="B109" s="252" t="s">
        <v>258</v>
      </c>
      <c r="C109" s="95">
        <v>1352562</v>
      </c>
      <c r="D109" s="210">
        <f t="shared" si="13"/>
        <v>0.12225878557666937</v>
      </c>
      <c r="E109" s="268" t="s">
        <v>64</v>
      </c>
      <c r="F109" s="269" t="s">
        <v>64</v>
      </c>
    </row>
    <row r="110" spans="2:6" ht="15" hidden="1" customHeight="1" outlineLevel="1" x14ac:dyDescent="0.2">
      <c r="B110" s="252" t="s">
        <v>259</v>
      </c>
      <c r="C110" s="95">
        <v>1205214</v>
      </c>
      <c r="D110" s="210">
        <f t="shared" si="13"/>
        <v>0.25131104768569323</v>
      </c>
      <c r="E110" s="268" t="s">
        <v>64</v>
      </c>
      <c r="F110" s="269" t="s">
        <v>64</v>
      </c>
    </row>
    <row r="111" spans="2:6" ht="15" hidden="1" customHeight="1" outlineLevel="1" x14ac:dyDescent="0.2">
      <c r="B111" s="252" t="s">
        <v>260</v>
      </c>
      <c r="C111" s="95">
        <v>963161</v>
      </c>
      <c r="D111" s="210">
        <f t="shared" si="13"/>
        <v>7.7982282858693769E-2</v>
      </c>
      <c r="E111" s="268" t="s">
        <v>64</v>
      </c>
      <c r="F111" s="269" t="s">
        <v>64</v>
      </c>
    </row>
    <row r="112" spans="2:6" ht="15" hidden="1" customHeight="1" outlineLevel="1" x14ac:dyDescent="0.2">
      <c r="B112" s="252" t="s">
        <v>261</v>
      </c>
      <c r="C112" s="95">
        <v>893485</v>
      </c>
      <c r="D112" s="210">
        <f t="shared" si="13"/>
        <v>-0.15139758189364511</v>
      </c>
      <c r="E112" s="268" t="s">
        <v>64</v>
      </c>
      <c r="F112" s="269" t="s">
        <v>64</v>
      </c>
    </row>
    <row r="113" spans="2:6" ht="15" hidden="1" customHeight="1" outlineLevel="1" x14ac:dyDescent="0.2">
      <c r="B113" s="252" t="s">
        <v>262</v>
      </c>
      <c r="C113" s="95">
        <v>1052890</v>
      </c>
      <c r="D113" s="210">
        <f t="shared" si="13"/>
        <v>-0.10282617976197272</v>
      </c>
      <c r="E113" s="268" t="s">
        <v>64</v>
      </c>
      <c r="F113" s="269" t="s">
        <v>64</v>
      </c>
    </row>
    <row r="114" spans="2:6" ht="15" hidden="1" customHeight="1" outlineLevel="1" x14ac:dyDescent="0.2">
      <c r="B114" s="252" t="s">
        <v>263</v>
      </c>
      <c r="C114" s="95">
        <v>1173563</v>
      </c>
      <c r="D114" s="210">
        <f t="shared" si="13"/>
        <v>7.7504547128078888E-2</v>
      </c>
      <c r="E114" s="268" t="s">
        <v>64</v>
      </c>
      <c r="F114" s="269" t="s">
        <v>64</v>
      </c>
    </row>
    <row r="115" spans="2:6" ht="15" hidden="1" customHeight="1" outlineLevel="1" x14ac:dyDescent="0.2">
      <c r="B115" s="252" t="s">
        <v>264</v>
      </c>
      <c r="C115" s="95">
        <v>1089149</v>
      </c>
      <c r="D115" s="210">
        <f t="shared" si="13"/>
        <v>-5.8431504427532921E-2</v>
      </c>
      <c r="E115" s="268" t="s">
        <v>64</v>
      </c>
      <c r="F115" s="269" t="s">
        <v>64</v>
      </c>
    </row>
    <row r="116" spans="2:6" ht="15" hidden="1" customHeight="1" outlineLevel="1" x14ac:dyDescent="0.2">
      <c r="B116" s="252" t="s">
        <v>265</v>
      </c>
      <c r="C116" s="95">
        <v>1156739</v>
      </c>
      <c r="D116" s="210" t="s">
        <v>64</v>
      </c>
      <c r="E116" s="268" t="s">
        <v>64</v>
      </c>
      <c r="F116" s="269" t="s">
        <v>64</v>
      </c>
    </row>
    <row r="117" spans="2:6" ht="15" customHeight="1" collapsed="1" x14ac:dyDescent="0.2">
      <c r="B117" s="257">
        <v>2006</v>
      </c>
      <c r="C117" s="273">
        <v>13304519</v>
      </c>
      <c r="D117" s="274"/>
      <c r="E117" s="260" t="s">
        <v>64</v>
      </c>
      <c r="F117" s="260" t="s">
        <v>64</v>
      </c>
    </row>
    <row r="118" spans="2:6" ht="22.5" customHeight="1" x14ac:dyDescent="0.2">
      <c r="B118" s="405" t="s">
        <v>79</v>
      </c>
      <c r="C118" s="405"/>
      <c r="D118" s="405"/>
      <c r="E118" s="405"/>
      <c r="F118" s="405"/>
    </row>
  </sheetData>
  <mergeCells count="2">
    <mergeCell ref="B5:F5"/>
    <mergeCell ref="B118:F118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5" customHeight="1" x14ac:dyDescent="0.25"/>
    <row r="30" spans="2:12" ht="30" customHeight="1" x14ac:dyDescent="0.25">
      <c r="I30" s="76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1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1.42578125" style="112"/>
    <col min="3" max="20" width="9.7109375" style="112" customWidth="1"/>
    <col min="21" max="16384" width="11.42578125" style="112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4" t="s">
        <v>279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  <c r="S5" s="374"/>
      <c r="T5" s="374"/>
    </row>
    <row r="6" spans="2:20" ht="15" customHeight="1" x14ac:dyDescent="0.25">
      <c r="B6" s="375"/>
      <c r="C6" s="376" t="s">
        <v>71</v>
      </c>
      <c r="D6" s="376"/>
      <c r="E6" s="376"/>
      <c r="F6" s="376"/>
      <c r="G6" s="376"/>
      <c r="H6" s="376"/>
      <c r="I6" s="377" t="s">
        <v>137</v>
      </c>
      <c r="J6" s="377"/>
      <c r="K6" s="377"/>
      <c r="L6" s="377"/>
      <c r="M6" s="377"/>
      <c r="N6" s="377"/>
      <c r="O6" s="376" t="s">
        <v>138</v>
      </c>
      <c r="P6" s="376"/>
      <c r="Q6" s="376"/>
      <c r="R6" s="376"/>
      <c r="S6" s="376"/>
      <c r="T6" s="376"/>
    </row>
    <row r="7" spans="2:20" ht="26.25" customHeight="1" x14ac:dyDescent="0.25">
      <c r="B7" s="375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0" ht="15" customHeight="1" x14ac:dyDescent="0.25">
      <c r="B8" s="58" t="s">
        <v>92</v>
      </c>
      <c r="C8" s="275">
        <v>79.83196775912603</v>
      </c>
      <c r="D8" s="117">
        <f t="shared" ref="D8:D13" si="0">C8/C21-1</f>
        <v>5.5672018564161263E-2</v>
      </c>
      <c r="E8" s="275">
        <v>54.916945185073914</v>
      </c>
      <c r="F8" s="117">
        <f t="shared" ref="F8:F13" si="1">E8/E21-1</f>
        <v>0.10579251528364653</v>
      </c>
      <c r="G8" s="275">
        <v>65.608318147711444</v>
      </c>
      <c r="H8" s="117">
        <f t="shared" ref="H8:H13" si="2">G8/G21-1</f>
        <v>8.6247893085944494E-2</v>
      </c>
      <c r="I8" s="276">
        <v>75.549370113051609</v>
      </c>
      <c r="J8" s="117">
        <f t="shared" ref="J8:J13" si="3">I8/I21-1</f>
        <v>3.705381074882097E-2</v>
      </c>
      <c r="K8" s="276">
        <v>50.780210036003119</v>
      </c>
      <c r="L8" s="117">
        <f t="shared" ref="L8:L13" si="4">K8/K21-1</f>
        <v>0.1224626444739858</v>
      </c>
      <c r="M8" s="276">
        <v>63.703803049694855</v>
      </c>
      <c r="N8" s="117">
        <f t="shared" ref="N8:N13" si="5">M8/M21-1</f>
        <v>8.064127310763114E-2</v>
      </c>
      <c r="O8" s="275">
        <v>69.513409453000534</v>
      </c>
      <c r="P8" s="117">
        <f t="shared" ref="P8:P13" si="6">O8/O21-1</f>
        <v>3.6585288592313248E-2</v>
      </c>
      <c r="Q8" s="275">
        <v>49.300327731678408</v>
      </c>
      <c r="R8" s="117">
        <f t="shared" ref="R8:R13" si="7">Q8/Q21-1</f>
        <v>0.11944431724973681</v>
      </c>
      <c r="S8" s="275">
        <v>60.571537858830645</v>
      </c>
      <c r="T8" s="117">
        <f t="shared" ref="T8:T13" si="8">S8/S21-1</f>
        <v>7.4534998382661755E-2</v>
      </c>
    </row>
    <row r="9" spans="2:20" ht="15" customHeight="1" x14ac:dyDescent="0.25">
      <c r="B9" s="58" t="s">
        <v>93</v>
      </c>
      <c r="C9" s="275">
        <v>72.7</v>
      </c>
      <c r="D9" s="117">
        <f t="shared" si="0"/>
        <v>4.2154239436419161E-2</v>
      </c>
      <c r="E9" s="275">
        <v>46.72</v>
      </c>
      <c r="F9" s="117">
        <f t="shared" si="1"/>
        <v>3.301579098211449E-2</v>
      </c>
      <c r="G9" s="275">
        <v>57.87</v>
      </c>
      <c r="H9" s="117">
        <f t="shared" si="2"/>
        <v>4.5095687500541048E-2</v>
      </c>
      <c r="I9" s="276">
        <v>70.55</v>
      </c>
      <c r="J9" s="117">
        <f t="shared" si="3"/>
        <v>2.947614183569236E-2</v>
      </c>
      <c r="K9" s="276">
        <v>44.42</v>
      </c>
      <c r="L9" s="117">
        <f t="shared" si="4"/>
        <v>6.0649474689589367E-2</v>
      </c>
      <c r="M9" s="276">
        <v>58.05</v>
      </c>
      <c r="N9" s="117">
        <f t="shared" si="5"/>
        <v>5.3156748911465934E-2</v>
      </c>
      <c r="O9" s="275">
        <v>64.66</v>
      </c>
      <c r="P9" s="117">
        <f t="shared" si="6"/>
        <v>2.5047558655675317E-2</v>
      </c>
      <c r="Q9" s="275">
        <v>42.95</v>
      </c>
      <c r="R9" s="117">
        <f t="shared" si="7"/>
        <v>6.2855728780005116E-2</v>
      </c>
      <c r="S9" s="275">
        <v>55.05</v>
      </c>
      <c r="T9" s="117">
        <f t="shared" si="8"/>
        <v>4.737442922374413E-2</v>
      </c>
    </row>
    <row r="10" spans="2:20" ht="15" customHeight="1" x14ac:dyDescent="0.25">
      <c r="B10" s="58" t="s">
        <v>94</v>
      </c>
      <c r="C10" s="275">
        <v>80.954403144151343</v>
      </c>
      <c r="D10" s="117">
        <f t="shared" si="0"/>
        <v>6.9858755811308404E-2</v>
      </c>
      <c r="E10" s="275">
        <v>61.15024972774043</v>
      </c>
      <c r="F10" s="117">
        <f t="shared" si="1"/>
        <v>0.14806335531691883</v>
      </c>
      <c r="G10" s="275">
        <v>69.648479651266655</v>
      </c>
      <c r="H10" s="117">
        <f t="shared" si="2"/>
        <v>0.11384412396158483</v>
      </c>
      <c r="I10" s="276">
        <v>78.359258334434969</v>
      </c>
      <c r="J10" s="117">
        <f t="shared" si="3"/>
        <v>7.1213374360013182E-2</v>
      </c>
      <c r="K10" s="276">
        <v>55.601796950952426</v>
      </c>
      <c r="L10" s="117">
        <f t="shared" si="4"/>
        <v>0.158853625488796</v>
      </c>
      <c r="M10" s="276">
        <v>67.475763126231001</v>
      </c>
      <c r="N10" s="117">
        <f t="shared" si="5"/>
        <v>0.11567068661096247</v>
      </c>
      <c r="O10" s="275">
        <v>73.135584469227595</v>
      </c>
      <c r="P10" s="117">
        <f t="shared" si="6"/>
        <v>8.1247552768000997E-2</v>
      </c>
      <c r="Q10" s="275">
        <v>54.263998326476539</v>
      </c>
      <c r="R10" s="117">
        <f t="shared" si="7"/>
        <v>0.16072723692997948</v>
      </c>
      <c r="S10" s="275">
        <v>64.787164253383423</v>
      </c>
      <c r="T10" s="117">
        <f t="shared" si="8"/>
        <v>0.11798385251740151</v>
      </c>
    </row>
    <row r="11" spans="2:20" ht="15" customHeight="1" x14ac:dyDescent="0.25">
      <c r="B11" s="58" t="s">
        <v>95</v>
      </c>
      <c r="C11" s="275">
        <v>82.921888295814966</v>
      </c>
      <c r="D11" s="117">
        <f t="shared" si="0"/>
        <v>-5.075720691140706E-3</v>
      </c>
      <c r="E11" s="275">
        <v>65.382514091476793</v>
      </c>
      <c r="F11" s="117">
        <f t="shared" si="1"/>
        <v>1.8867427809379222E-2</v>
      </c>
      <c r="G11" s="275">
        <v>72.908896642104565</v>
      </c>
      <c r="H11" s="117">
        <f t="shared" si="2"/>
        <v>1.1200082838144887E-2</v>
      </c>
      <c r="I11" s="276">
        <v>79.650000000000006</v>
      </c>
      <c r="J11" s="117">
        <f t="shared" si="3"/>
        <v>-2.1997498605734744E-3</v>
      </c>
      <c r="K11" s="276">
        <v>59.66</v>
      </c>
      <c r="L11" s="117">
        <f t="shared" si="4"/>
        <v>3.8700954156567047E-2</v>
      </c>
      <c r="M11" s="276">
        <v>70.09</v>
      </c>
      <c r="N11" s="117">
        <f t="shared" si="5"/>
        <v>2.2371054646476152E-2</v>
      </c>
      <c r="O11" s="275">
        <v>76.739999999999995</v>
      </c>
      <c r="P11" s="117">
        <f t="shared" si="6"/>
        <v>-2.3305204989065853E-3</v>
      </c>
      <c r="Q11" s="275">
        <v>59.75</v>
      </c>
      <c r="R11" s="117">
        <f t="shared" si="7"/>
        <v>4.9026419855056513E-2</v>
      </c>
      <c r="S11" s="275">
        <v>69.22</v>
      </c>
      <c r="T11" s="117">
        <f t="shared" si="8"/>
        <v>2.3167532932761858E-2</v>
      </c>
    </row>
    <row r="12" spans="2:20" ht="15" customHeight="1" x14ac:dyDescent="0.25">
      <c r="B12" s="58" t="s">
        <v>96</v>
      </c>
      <c r="C12" s="275">
        <v>83.9</v>
      </c>
      <c r="D12" s="117">
        <f t="shared" si="0"/>
        <v>1.7700576592522888E-2</v>
      </c>
      <c r="E12" s="275">
        <v>69.67</v>
      </c>
      <c r="F12" s="117">
        <f t="shared" si="1"/>
        <v>5.1859113427416892E-2</v>
      </c>
      <c r="G12" s="275">
        <v>75.78</v>
      </c>
      <c r="H12" s="117">
        <f t="shared" si="2"/>
        <v>3.8973110150402279E-2</v>
      </c>
      <c r="I12" s="276">
        <v>83.35</v>
      </c>
      <c r="J12" s="117">
        <f t="shared" si="3"/>
        <v>7.9942990412023684E-2</v>
      </c>
      <c r="K12" s="276">
        <v>62.27</v>
      </c>
      <c r="L12" s="117">
        <f t="shared" si="4"/>
        <v>3.6278914960891973E-2</v>
      </c>
      <c r="M12" s="276">
        <v>73.27</v>
      </c>
      <c r="N12" s="117">
        <f t="shared" si="5"/>
        <v>6.8543094647805169E-2</v>
      </c>
      <c r="O12" s="275">
        <v>81.489999999999995</v>
      </c>
      <c r="P12" s="117">
        <f t="shared" si="6"/>
        <v>6.9001705365341559E-2</v>
      </c>
      <c r="Q12" s="275">
        <v>62.53</v>
      </c>
      <c r="R12" s="117">
        <f t="shared" si="7"/>
        <v>4.3732265064263087E-2</v>
      </c>
      <c r="S12" s="275">
        <v>73.099999999999994</v>
      </c>
      <c r="T12" s="117">
        <f t="shared" si="8"/>
        <v>6.4821558630735465E-2</v>
      </c>
    </row>
    <row r="13" spans="2:20" ht="15" customHeight="1" x14ac:dyDescent="0.25">
      <c r="B13" s="58" t="s">
        <v>97</v>
      </c>
      <c r="C13" s="275">
        <v>81.760000000000005</v>
      </c>
      <c r="D13" s="117">
        <f t="shared" si="0"/>
        <v>-1.7263210185150202E-2</v>
      </c>
      <c r="E13" s="275">
        <v>66.95</v>
      </c>
      <c r="F13" s="117">
        <f t="shared" si="1"/>
        <v>5.9087716316668315E-2</v>
      </c>
      <c r="G13" s="275">
        <v>73.31</v>
      </c>
      <c r="H13" s="117">
        <f t="shared" si="2"/>
        <v>2.5620660993127986E-2</v>
      </c>
      <c r="I13" s="276">
        <v>80.459999999999994</v>
      </c>
      <c r="J13" s="117">
        <f t="shared" si="3"/>
        <v>1.0573798868763529E-2</v>
      </c>
      <c r="K13" s="276">
        <v>63.23</v>
      </c>
      <c r="L13" s="117">
        <f t="shared" si="4"/>
        <v>7.1062996060249572E-2</v>
      </c>
      <c r="M13" s="276">
        <v>72.22</v>
      </c>
      <c r="N13" s="117">
        <f t="shared" si="5"/>
        <v>4.2775415006325312E-2</v>
      </c>
      <c r="O13" s="275">
        <v>79</v>
      </c>
      <c r="P13" s="117">
        <f t="shared" si="6"/>
        <v>3.0690031659190264E-2</v>
      </c>
      <c r="Q13" s="275">
        <v>62.83</v>
      </c>
      <c r="R13" s="117">
        <f t="shared" si="7"/>
        <v>6.6359816113247261E-2</v>
      </c>
      <c r="S13" s="275">
        <v>71.849999999999994</v>
      </c>
      <c r="T13" s="117">
        <f t="shared" si="8"/>
        <v>5.0159505127413739E-2</v>
      </c>
    </row>
    <row r="14" spans="2:20" ht="30" customHeight="1" x14ac:dyDescent="0.25">
      <c r="B14" s="119" t="str">
        <f>actualizaciones!$A$2</f>
        <v xml:space="preserve">I semestre 2014 </v>
      </c>
      <c r="C14" s="277">
        <v>80.286268222990671</v>
      </c>
      <c r="D14" s="121">
        <v>2.5362762964858065E-2</v>
      </c>
      <c r="E14" s="277">
        <v>60.682274486192412</v>
      </c>
      <c r="F14" s="121">
        <v>6.7042082427329897E-2</v>
      </c>
      <c r="G14" s="277">
        <v>69.094613185640455</v>
      </c>
      <c r="H14" s="121">
        <v>5.1142077956914944E-2</v>
      </c>
      <c r="I14" s="277">
        <v>80.459999999999994</v>
      </c>
      <c r="J14" s="121">
        <v>1.0573798868763529E-2</v>
      </c>
      <c r="K14" s="277">
        <v>63.23</v>
      </c>
      <c r="L14" s="121">
        <v>7.1062996060249572E-2</v>
      </c>
      <c r="M14" s="277">
        <v>72.22</v>
      </c>
      <c r="N14" s="121">
        <v>4.2775415006325312E-2</v>
      </c>
      <c r="O14" s="277">
        <v>79</v>
      </c>
      <c r="P14" s="121">
        <v>3.0690031659190264E-2</v>
      </c>
      <c r="Q14" s="277">
        <v>62.83</v>
      </c>
      <c r="R14" s="121">
        <v>6.6359816113247261E-2</v>
      </c>
      <c r="S14" s="277">
        <v>71.849999999999994</v>
      </c>
      <c r="T14" s="121">
        <v>5.0159505127413739E-2</v>
      </c>
    </row>
    <row r="15" spans="2:20" ht="15" customHeight="1" outlineLevel="1" x14ac:dyDescent="0.25">
      <c r="B15" s="58" t="s">
        <v>86</v>
      </c>
      <c r="C15" s="275">
        <v>75.37</v>
      </c>
      <c r="D15" s="117">
        <f>C15/C28-1</f>
        <v>3.3702762591044433E-2</v>
      </c>
      <c r="E15" s="275">
        <v>64.790000000000006</v>
      </c>
      <c r="F15" s="117">
        <f>E15/E28-1</f>
        <v>8.9365010767481046E-2</v>
      </c>
      <c r="G15" s="275">
        <v>69.290000000000006</v>
      </c>
      <c r="H15" s="117">
        <f t="shared" ref="H15:H78" si="9">G15/G28-1</f>
        <v>6.597486415417686E-2</v>
      </c>
      <c r="I15" s="276">
        <v>75.678553239739784</v>
      </c>
      <c r="J15" s="117">
        <f t="shared" ref="J15:J78" si="10">I15/I28-1</f>
        <v>4.5873916966091111E-2</v>
      </c>
      <c r="K15" s="276">
        <v>59.73074709530308</v>
      </c>
      <c r="L15" s="117">
        <f t="shared" ref="L15:L78" si="11">K15/K28-1</f>
        <v>0.11065310192142164</v>
      </c>
      <c r="M15" s="276">
        <v>67.839555423745296</v>
      </c>
      <c r="N15" s="117">
        <f t="shared" ref="N15:N78" si="12">M15/M28-1</f>
        <v>7.5360628140763941E-2</v>
      </c>
      <c r="O15" s="275">
        <v>73.788725878979761</v>
      </c>
      <c r="P15" s="117">
        <f t="shared" ref="P15:P78" si="13">O15/O28-1</f>
        <v>6.8869531937828299E-2</v>
      </c>
      <c r="Q15" s="275">
        <v>59.35749766363972</v>
      </c>
      <c r="R15" s="117">
        <f t="shared" ref="R15:R78" si="14">Q15/Q28-1</f>
        <v>0.10690598812595931</v>
      </c>
      <c r="S15" s="275">
        <v>67.241166214435452</v>
      </c>
      <c r="T15" s="117">
        <f t="shared" ref="T15:T78" si="15">S15/S28-1</f>
        <v>8.6070374047204412E-2</v>
      </c>
    </row>
    <row r="16" spans="2:20" ht="15" customHeight="1" outlineLevel="1" x14ac:dyDescent="0.25">
      <c r="B16" s="58" t="s">
        <v>87</v>
      </c>
      <c r="C16" s="275">
        <v>81.25</v>
      </c>
      <c r="D16" s="117">
        <f t="shared" ref="D16:D27" si="16">C16/C29-1</f>
        <v>-2.0729169040904605E-2</v>
      </c>
      <c r="E16" s="275">
        <v>66.3</v>
      </c>
      <c r="F16" s="117">
        <f t="shared" ref="F16:F26" si="17">E16/E29-1</f>
        <v>0.10406961046856966</v>
      </c>
      <c r="G16" s="275">
        <v>72.66</v>
      </c>
      <c r="H16" s="117">
        <f t="shared" si="9"/>
        <v>4.5819157315834635E-2</v>
      </c>
      <c r="I16" s="276">
        <v>80.499602819978151</v>
      </c>
      <c r="J16" s="117">
        <f t="shared" si="10"/>
        <v>4.1120864915507482E-2</v>
      </c>
      <c r="K16" s="276">
        <v>60.970737168623344</v>
      </c>
      <c r="L16" s="117">
        <f t="shared" si="11"/>
        <v>9.0218917625399353E-2</v>
      </c>
      <c r="M16" s="276">
        <v>70.900368053557088</v>
      </c>
      <c r="N16" s="117">
        <f t="shared" si="12"/>
        <v>6.3915290420595738E-2</v>
      </c>
      <c r="O16" s="275">
        <v>78.124641117996674</v>
      </c>
      <c r="P16" s="117">
        <f t="shared" si="13"/>
        <v>8.1752650769824298E-2</v>
      </c>
      <c r="Q16" s="275">
        <v>61.108821456310245</v>
      </c>
      <c r="R16" s="117">
        <f t="shared" si="14"/>
        <v>0.11704018690538587</v>
      </c>
      <c r="S16" s="275">
        <v>70.404432358662547</v>
      </c>
      <c r="T16" s="117">
        <f t="shared" si="15"/>
        <v>9.7913789237438653E-2</v>
      </c>
    </row>
    <row r="17" spans="2:20" ht="15" customHeight="1" outlineLevel="1" x14ac:dyDescent="0.25">
      <c r="B17" s="58" t="s">
        <v>88</v>
      </c>
      <c r="C17" s="275">
        <v>81.09</v>
      </c>
      <c r="D17" s="117">
        <f t="shared" si="16"/>
        <v>-2.2320314085925386E-2</v>
      </c>
      <c r="E17" s="275">
        <v>59.81</v>
      </c>
      <c r="F17" s="117">
        <f t="shared" si="17"/>
        <v>3.1291419335703452E-2</v>
      </c>
      <c r="G17" s="275">
        <v>68.849999999999994</v>
      </c>
      <c r="H17" s="117">
        <f t="shared" si="9"/>
        <v>8.719588579677362E-3</v>
      </c>
      <c r="I17" s="276">
        <v>81.69</v>
      </c>
      <c r="J17" s="117">
        <f t="shared" si="10"/>
        <v>3.0352651413501741E-2</v>
      </c>
      <c r="K17" s="276">
        <v>54.9</v>
      </c>
      <c r="L17" s="117">
        <f t="shared" si="11"/>
        <v>3.146159757585032E-2</v>
      </c>
      <c r="M17" s="276">
        <v>68.52</v>
      </c>
      <c r="N17" s="117">
        <f t="shared" si="12"/>
        <v>3.3846063514359814E-2</v>
      </c>
      <c r="O17" s="275">
        <v>74.62</v>
      </c>
      <c r="P17" s="117">
        <f t="shared" si="13"/>
        <v>3.2625710325570934E-2</v>
      </c>
      <c r="Q17" s="275">
        <v>53.57</v>
      </c>
      <c r="R17" s="117">
        <f t="shared" si="14"/>
        <v>4.4808281680042583E-2</v>
      </c>
      <c r="S17" s="275">
        <v>65.069999999999993</v>
      </c>
      <c r="T17" s="117">
        <f t="shared" si="15"/>
        <v>4.0099119749046785E-2</v>
      </c>
    </row>
    <row r="18" spans="2:20" ht="15" customHeight="1" outlineLevel="1" x14ac:dyDescent="0.25">
      <c r="B18" s="58" t="s">
        <v>89</v>
      </c>
      <c r="C18" s="275">
        <v>81.276478816946437</v>
      </c>
      <c r="D18" s="117">
        <f t="shared" si="16"/>
        <v>-1.4771533681361637E-2</v>
      </c>
      <c r="E18" s="275">
        <v>59.160418128762977</v>
      </c>
      <c r="F18" s="117">
        <f t="shared" si="17"/>
        <v>9.7044303977392943E-2</v>
      </c>
      <c r="G18" s="275">
        <v>68.561235107987002</v>
      </c>
      <c r="H18" s="117">
        <f t="shared" si="9"/>
        <v>4.3926629775310255E-2</v>
      </c>
      <c r="I18" s="276">
        <v>75.45303346241684</v>
      </c>
      <c r="J18" s="117">
        <f t="shared" si="10"/>
        <v>9.3134918712858283E-3</v>
      </c>
      <c r="K18" s="276">
        <v>52.7030885691102</v>
      </c>
      <c r="L18" s="117">
        <f t="shared" si="11"/>
        <v>6.081014269038576E-2</v>
      </c>
      <c r="M18" s="276">
        <v>64.270506742599807</v>
      </c>
      <c r="N18" s="117">
        <f t="shared" si="12"/>
        <v>3.2610274066608547E-2</v>
      </c>
      <c r="O18" s="275">
        <v>70.402805431888851</v>
      </c>
      <c r="P18" s="117">
        <f t="shared" si="13"/>
        <v>9.1184656217824234E-3</v>
      </c>
      <c r="Q18" s="275">
        <v>50.894267332911319</v>
      </c>
      <c r="R18" s="117">
        <f t="shared" si="14"/>
        <v>6.5663227271921309E-2</v>
      </c>
      <c r="S18" s="275">
        <v>61.551631071323087</v>
      </c>
      <c r="T18" s="117">
        <f t="shared" si="15"/>
        <v>3.2834518463809248E-2</v>
      </c>
    </row>
    <row r="19" spans="2:20" ht="15" customHeight="1" outlineLevel="1" x14ac:dyDescent="0.25">
      <c r="B19" s="58" t="s">
        <v>90</v>
      </c>
      <c r="C19" s="275">
        <v>88.002823547613517</v>
      </c>
      <c r="D19" s="117">
        <f t="shared" si="16"/>
        <v>-2.5944977723381557E-2</v>
      </c>
      <c r="E19" s="275">
        <v>70.955111806430168</v>
      </c>
      <c r="F19" s="117">
        <f t="shared" si="17"/>
        <v>3.257785288227355E-2</v>
      </c>
      <c r="G19" s="275">
        <v>78.201538747149357</v>
      </c>
      <c r="H19" s="117">
        <f t="shared" si="9"/>
        <v>7.5901465387135936E-3</v>
      </c>
      <c r="I19" s="276">
        <v>87.4</v>
      </c>
      <c r="J19" s="117">
        <f t="shared" si="10"/>
        <v>2.0551144325081872E-2</v>
      </c>
      <c r="K19" s="276">
        <v>63.72</v>
      </c>
      <c r="L19" s="117">
        <f t="shared" si="11"/>
        <v>5.3644682865257032E-3</v>
      </c>
      <c r="M19" s="276">
        <v>75.760000000000005</v>
      </c>
      <c r="N19" s="117">
        <f t="shared" si="12"/>
        <v>1.6503421441030452E-2</v>
      </c>
      <c r="O19" s="275">
        <v>80.989999999999995</v>
      </c>
      <c r="P19" s="117">
        <f t="shared" si="13"/>
        <v>3.1851191234552267E-2</v>
      </c>
      <c r="Q19" s="275">
        <v>62.23</v>
      </c>
      <c r="R19" s="117">
        <f t="shared" si="14"/>
        <v>1.9996721848877241E-2</v>
      </c>
      <c r="S19" s="275">
        <v>72.48</v>
      </c>
      <c r="T19" s="117">
        <f t="shared" si="15"/>
        <v>2.9399233063485353E-2</v>
      </c>
    </row>
    <row r="20" spans="2:20" ht="15" customHeight="1" outlineLevel="1" x14ac:dyDescent="0.25">
      <c r="B20" s="58" t="s">
        <v>91</v>
      </c>
      <c r="C20" s="275">
        <v>87.509347360821025</v>
      </c>
      <c r="D20" s="117">
        <f t="shared" si="16"/>
        <v>-4.1920432801131446E-2</v>
      </c>
      <c r="E20" s="275">
        <v>66.869026753234678</v>
      </c>
      <c r="F20" s="117">
        <f t="shared" si="17"/>
        <v>1.7570346538209103E-2</v>
      </c>
      <c r="G20" s="275">
        <v>75.642554695672374</v>
      </c>
      <c r="H20" s="117">
        <f t="shared" si="9"/>
        <v>-8.002726510546565E-3</v>
      </c>
      <c r="I20" s="276">
        <v>80.824180575975092</v>
      </c>
      <c r="J20" s="117">
        <f t="shared" si="10"/>
        <v>-3.4224571288545724E-2</v>
      </c>
      <c r="K20" s="276">
        <v>59.252636318725941</v>
      </c>
      <c r="L20" s="117">
        <f t="shared" si="11"/>
        <v>9.4355737532181294E-3</v>
      </c>
      <c r="M20" s="276">
        <v>70.220885878967891</v>
      </c>
      <c r="N20" s="117">
        <f t="shared" si="12"/>
        <v>-1.3958893435414121E-2</v>
      </c>
      <c r="O20" s="275">
        <v>74.212636639774729</v>
      </c>
      <c r="P20" s="117">
        <f t="shared" si="13"/>
        <v>-1.6229629708900961E-2</v>
      </c>
      <c r="Q20" s="275">
        <v>57.647034288775437</v>
      </c>
      <c r="R20" s="117">
        <f t="shared" si="14"/>
        <v>2.5523415553616147E-2</v>
      </c>
      <c r="S20" s="275">
        <v>66.696694950418831</v>
      </c>
      <c r="T20" s="117">
        <f t="shared" si="15"/>
        <v>2.1781654464190225E-3</v>
      </c>
    </row>
    <row r="21" spans="2:20" ht="15" customHeight="1" outlineLevel="1" x14ac:dyDescent="0.25">
      <c r="B21" s="58" t="s">
        <v>92</v>
      </c>
      <c r="C21" s="275">
        <v>75.621941621325675</v>
      </c>
      <c r="D21" s="117">
        <f t="shared" si="16"/>
        <v>3.1342261787166814E-2</v>
      </c>
      <c r="E21" s="275">
        <v>49.662974225311324</v>
      </c>
      <c r="F21" s="117">
        <f t="shared" si="17"/>
        <v>-2.0484113168785956E-2</v>
      </c>
      <c r="G21" s="275">
        <v>60.399029139953861</v>
      </c>
      <c r="H21" s="117">
        <f t="shared" si="9"/>
        <v>4.466240586482817E-3</v>
      </c>
      <c r="I21" s="276">
        <v>72.849999999999994</v>
      </c>
      <c r="J21" s="117">
        <f t="shared" si="10"/>
        <v>1.549341903020407E-2</v>
      </c>
      <c r="K21" s="276">
        <v>45.24</v>
      </c>
      <c r="L21" s="117">
        <f t="shared" si="11"/>
        <v>1.6481667463733363E-2</v>
      </c>
      <c r="M21" s="276">
        <v>58.95</v>
      </c>
      <c r="N21" s="117">
        <f t="shared" si="12"/>
        <v>1.4928127372766609E-2</v>
      </c>
      <c r="O21" s="275">
        <v>67.06</v>
      </c>
      <c r="P21" s="117">
        <f t="shared" si="13"/>
        <v>-1.7418100685762106E-4</v>
      </c>
      <c r="Q21" s="275">
        <v>44.04</v>
      </c>
      <c r="R21" s="117">
        <f t="shared" si="14"/>
        <v>1.6214858177716618E-2</v>
      </c>
      <c r="S21" s="275">
        <v>56.37</v>
      </c>
      <c r="T21" s="117">
        <f t="shared" si="15"/>
        <v>6.1974951758105856E-3</v>
      </c>
    </row>
    <row r="22" spans="2:20" ht="15" customHeight="1" outlineLevel="1" x14ac:dyDescent="0.25">
      <c r="B22" s="58" t="s">
        <v>93</v>
      </c>
      <c r="C22" s="275">
        <v>69.759347751936446</v>
      </c>
      <c r="D22" s="117">
        <f t="shared" si="16"/>
        <v>6.3784740886211111E-2</v>
      </c>
      <c r="E22" s="275">
        <v>45.226801378885121</v>
      </c>
      <c r="F22" s="117">
        <f t="shared" si="17"/>
        <v>9.5285975702504189E-2</v>
      </c>
      <c r="G22" s="275">
        <v>55.372920099213445</v>
      </c>
      <c r="H22" s="117">
        <f t="shared" si="9"/>
        <v>7.7002853583319375E-2</v>
      </c>
      <c r="I22" s="276">
        <v>68.53</v>
      </c>
      <c r="J22" s="117">
        <f t="shared" si="10"/>
        <v>6.7807886300491615E-2</v>
      </c>
      <c r="K22" s="276">
        <v>41.88</v>
      </c>
      <c r="L22" s="117">
        <f t="shared" si="11"/>
        <v>9.7501772694728484E-2</v>
      </c>
      <c r="M22" s="276">
        <v>55.12</v>
      </c>
      <c r="N22" s="117">
        <f t="shared" si="12"/>
        <v>7.8015243013681124E-2</v>
      </c>
      <c r="O22" s="275">
        <v>63.08</v>
      </c>
      <c r="P22" s="117">
        <f t="shared" si="13"/>
        <v>3.8570331110009848E-2</v>
      </c>
      <c r="Q22" s="275">
        <v>40.409999999999997</v>
      </c>
      <c r="R22" s="117">
        <f t="shared" si="14"/>
        <v>9.2489162122365132E-2</v>
      </c>
      <c r="S22" s="275">
        <v>52.56</v>
      </c>
      <c r="T22" s="117">
        <f t="shared" si="15"/>
        <v>5.792995354593633E-2</v>
      </c>
    </row>
    <row r="23" spans="2:20" ht="15" customHeight="1" outlineLevel="1" x14ac:dyDescent="0.25">
      <c r="B23" s="58" t="s">
        <v>94</v>
      </c>
      <c r="C23" s="275">
        <v>75.668309208500148</v>
      </c>
      <c r="D23" s="117">
        <f t="shared" si="16"/>
        <v>3.3732038969958467E-2</v>
      </c>
      <c r="E23" s="275">
        <v>53.263828554879815</v>
      </c>
      <c r="F23" s="117">
        <f t="shared" si="17"/>
        <v>-4.0215563806276666E-2</v>
      </c>
      <c r="G23" s="275">
        <v>62.529826349085042</v>
      </c>
      <c r="H23" s="117">
        <f t="shared" si="9"/>
        <v>-5.4807036458219827E-3</v>
      </c>
      <c r="I23" s="276">
        <v>73.150000000000006</v>
      </c>
      <c r="J23" s="117">
        <f t="shared" si="10"/>
        <v>-7.7583782264927237E-3</v>
      </c>
      <c r="K23" s="276">
        <v>47.98</v>
      </c>
      <c r="L23" s="117">
        <f t="shared" si="11"/>
        <v>-2.3614572011823154E-2</v>
      </c>
      <c r="M23" s="276">
        <v>60.48</v>
      </c>
      <c r="N23" s="117">
        <f t="shared" si="12"/>
        <v>-1.4911285045694722E-2</v>
      </c>
      <c r="O23" s="275">
        <v>67.64</v>
      </c>
      <c r="P23" s="117">
        <f t="shared" si="13"/>
        <v>-2.6148938133365829E-2</v>
      </c>
      <c r="Q23" s="275">
        <v>46.75</v>
      </c>
      <c r="R23" s="117">
        <f t="shared" si="14"/>
        <v>-3.0723053329967054E-2</v>
      </c>
      <c r="S23" s="275">
        <v>57.95</v>
      </c>
      <c r="T23" s="117">
        <f t="shared" si="15"/>
        <v>-2.7289428825036488E-2</v>
      </c>
    </row>
    <row r="24" spans="2:20" ht="15" customHeight="1" outlineLevel="1" x14ac:dyDescent="0.25">
      <c r="B24" s="58" t="s">
        <v>95</v>
      </c>
      <c r="C24" s="275">
        <v>83.344923850303502</v>
      </c>
      <c r="D24" s="117">
        <f t="shared" si="16"/>
        <v>0.11935453577670718</v>
      </c>
      <c r="E24" s="275">
        <v>64.171758078529194</v>
      </c>
      <c r="F24" s="117">
        <f t="shared" si="17"/>
        <v>9.6431789704998216E-4</v>
      </c>
      <c r="G24" s="275">
        <v>72.101355487897578</v>
      </c>
      <c r="H24" s="117">
        <f t="shared" si="9"/>
        <v>5.3759024994078253E-2</v>
      </c>
      <c r="I24" s="276">
        <v>79.82559634442886</v>
      </c>
      <c r="J24" s="117">
        <f t="shared" si="10"/>
        <v>8.9757721131306756E-2</v>
      </c>
      <c r="K24" s="276">
        <v>57.43712832963012</v>
      </c>
      <c r="L24" s="117">
        <f t="shared" si="11"/>
        <v>3.0141356276274234E-3</v>
      </c>
      <c r="M24" s="276">
        <v>68.556322757236416</v>
      </c>
      <c r="N24" s="117">
        <f t="shared" si="12"/>
        <v>5.0922458510177737E-2</v>
      </c>
      <c r="O24" s="275">
        <v>76.919261916657533</v>
      </c>
      <c r="P24" s="117">
        <f t="shared" si="13"/>
        <v>6.9564271857091464E-2</v>
      </c>
      <c r="Q24" s="275">
        <v>56.9575740601992</v>
      </c>
      <c r="R24" s="117">
        <f t="shared" si="14"/>
        <v>-4.311007312317594E-3</v>
      </c>
      <c r="S24" s="275">
        <v>67.652654889850609</v>
      </c>
      <c r="T24" s="117">
        <f t="shared" si="15"/>
        <v>3.9729364095761888E-2</v>
      </c>
    </row>
    <row r="25" spans="2:20" ht="15" customHeight="1" outlineLevel="1" x14ac:dyDescent="0.25">
      <c r="B25" s="58" t="s">
        <v>96</v>
      </c>
      <c r="C25" s="275">
        <v>82.44075116957778</v>
      </c>
      <c r="D25" s="117">
        <f t="shared" si="16"/>
        <v>2.7030446121767415E-3</v>
      </c>
      <c r="E25" s="275">
        <v>66.23510611890282</v>
      </c>
      <c r="F25" s="117">
        <f t="shared" si="17"/>
        <v>-6.0686567020971749E-2</v>
      </c>
      <c r="G25" s="275">
        <v>72.937402575346781</v>
      </c>
      <c r="H25" s="117">
        <f t="shared" si="9"/>
        <v>-3.2566068130712056E-2</v>
      </c>
      <c r="I25" s="276">
        <v>77.180000000000007</v>
      </c>
      <c r="J25" s="117">
        <f t="shared" si="10"/>
        <v>-6.0783793145182785E-2</v>
      </c>
      <c r="K25" s="276">
        <v>60.09</v>
      </c>
      <c r="L25" s="117">
        <f t="shared" si="11"/>
        <v>-4.7197532296974543E-2</v>
      </c>
      <c r="M25" s="276">
        <v>68.569999999999993</v>
      </c>
      <c r="N25" s="117">
        <f t="shared" si="12"/>
        <v>-5.5418372134536376E-2</v>
      </c>
      <c r="O25" s="275">
        <v>76.23</v>
      </c>
      <c r="P25" s="117">
        <f t="shared" si="13"/>
        <v>-5.915499774626265E-2</v>
      </c>
      <c r="Q25" s="275">
        <v>59.91</v>
      </c>
      <c r="R25" s="117">
        <f t="shared" si="14"/>
        <v>-5.1427287085477391E-2</v>
      </c>
      <c r="S25" s="275">
        <v>68.650000000000006</v>
      </c>
      <c r="T25" s="117">
        <f t="shared" si="15"/>
        <v>-5.5791788849200774E-2</v>
      </c>
    </row>
    <row r="26" spans="2:20" ht="15" customHeight="1" outlineLevel="1" x14ac:dyDescent="0.25">
      <c r="B26" s="58" t="s">
        <v>97</v>
      </c>
      <c r="C26" s="275">
        <v>83.196234075457582</v>
      </c>
      <c r="D26" s="117">
        <f t="shared" si="16"/>
        <v>1.6348021199890983E-2</v>
      </c>
      <c r="E26" s="275">
        <v>63.214782844277536</v>
      </c>
      <c r="F26" s="117">
        <f t="shared" si="17"/>
        <v>-2.4652812740605823E-2</v>
      </c>
      <c r="G26" s="275">
        <v>71.478669246983131</v>
      </c>
      <c r="H26" s="117">
        <f t="shared" si="9"/>
        <v>-6.0963469899978362E-3</v>
      </c>
      <c r="I26" s="276">
        <v>79.618133866192579</v>
      </c>
      <c r="J26" s="117">
        <f t="shared" si="10"/>
        <v>-2.343608072500325E-2</v>
      </c>
      <c r="K26" s="276">
        <v>59.034809560765723</v>
      </c>
      <c r="L26" s="117">
        <f t="shared" si="11"/>
        <v>-1.0478694321957915E-2</v>
      </c>
      <c r="M26" s="276">
        <v>69.257482446075812</v>
      </c>
      <c r="N26" s="117">
        <f t="shared" si="12"/>
        <v>-1.8496427896032896E-2</v>
      </c>
      <c r="O26" s="275">
        <v>76.647680266031983</v>
      </c>
      <c r="P26" s="117">
        <f t="shared" si="13"/>
        <v>-2.712581525884239E-2</v>
      </c>
      <c r="Q26" s="275">
        <v>58.92007467892757</v>
      </c>
      <c r="R26" s="117">
        <f t="shared" si="14"/>
        <v>-1.3246273779053186E-2</v>
      </c>
      <c r="S26" s="275">
        <v>68.418178047422018</v>
      </c>
      <c r="T26" s="117">
        <f t="shared" si="15"/>
        <v>-2.1276534903934996E-2</v>
      </c>
    </row>
    <row r="27" spans="2:20" ht="15" customHeight="1" x14ac:dyDescent="0.25">
      <c r="B27" s="123">
        <v>2013</v>
      </c>
      <c r="C27" s="278">
        <v>80.409480349099056</v>
      </c>
      <c r="D27" s="125">
        <f t="shared" si="16"/>
        <v>1.3091943145748353E-2</v>
      </c>
      <c r="E27" s="278">
        <v>60.761772725524018</v>
      </c>
      <c r="F27" s="125">
        <f>E27/E40-1</f>
        <v>2.346918435133416E-2</v>
      </c>
      <c r="G27" s="278">
        <v>69.001409028977648</v>
      </c>
      <c r="H27" s="125">
        <f t="shared" si="9"/>
        <v>1.9968403316671823E-2</v>
      </c>
      <c r="I27" s="278">
        <v>77.777924703376783</v>
      </c>
      <c r="J27" s="125">
        <f t="shared" si="10"/>
        <v>1.5089459371007141E-2</v>
      </c>
      <c r="K27" s="278">
        <v>55.196115508488639</v>
      </c>
      <c r="L27" s="125">
        <f t="shared" si="11"/>
        <v>2.4973940736886968E-2</v>
      </c>
      <c r="M27" s="278">
        <v>66.545495395772591</v>
      </c>
      <c r="N27" s="125">
        <f t="shared" si="12"/>
        <v>2.0172186175207996E-2</v>
      </c>
      <c r="O27" s="278">
        <v>73.329396476441019</v>
      </c>
      <c r="P27" s="125">
        <f t="shared" si="13"/>
        <v>1.6177407721326142E-2</v>
      </c>
      <c r="Q27" s="278">
        <v>54.267491213569393</v>
      </c>
      <c r="R27" s="125">
        <f t="shared" si="14"/>
        <v>2.8846164111349992E-2</v>
      </c>
      <c r="S27" s="278">
        <v>64.58131253771289</v>
      </c>
      <c r="T27" s="125">
        <f t="shared" si="15"/>
        <v>2.2569885005343293E-2</v>
      </c>
    </row>
    <row r="28" spans="2:20" ht="15" hidden="1" customHeight="1" outlineLevel="1" x14ac:dyDescent="0.25">
      <c r="B28" s="58" t="s">
        <v>86</v>
      </c>
      <c r="C28" s="275">
        <v>72.912642519286791</v>
      </c>
      <c r="D28" s="117">
        <f>C28/C41-1</f>
        <v>1.8149070905881581E-2</v>
      </c>
      <c r="E28" s="275">
        <v>59.475014673322448</v>
      </c>
      <c r="F28" s="117">
        <f>E28/E41-1</f>
        <v>-1.112830947122001E-2</v>
      </c>
      <c r="G28" s="275">
        <v>65.001532709666478</v>
      </c>
      <c r="H28" s="117">
        <f t="shared" si="9"/>
        <v>3.7719834838934041E-3</v>
      </c>
      <c r="I28" s="276">
        <v>72.359155355237149</v>
      </c>
      <c r="J28" s="117">
        <f t="shared" si="10"/>
        <v>4.1482714042847091E-2</v>
      </c>
      <c r="K28" s="276">
        <v>53.779840880981943</v>
      </c>
      <c r="L28" s="117">
        <f t="shared" si="11"/>
        <v>-2.1883828293288832E-2</v>
      </c>
      <c r="M28" s="276">
        <v>63.085400049503342</v>
      </c>
      <c r="N28" s="117">
        <f t="shared" si="12"/>
        <v>1.8715676481222632E-2</v>
      </c>
      <c r="O28" s="275">
        <v>69.034361701004826</v>
      </c>
      <c r="P28" s="117">
        <f t="shared" si="13"/>
        <v>2.5237071924316901E-2</v>
      </c>
      <c r="Q28" s="275">
        <v>53.624696496704821</v>
      </c>
      <c r="R28" s="117">
        <f t="shared" si="14"/>
        <v>-2.4205073952857759E-2</v>
      </c>
      <c r="S28" s="275">
        <v>61.912347322267458</v>
      </c>
      <c r="T28" s="117">
        <f t="shared" si="15"/>
        <v>9.7107755442673582E-3</v>
      </c>
    </row>
    <row r="29" spans="2:20" ht="15" hidden="1" customHeight="1" outlineLevel="1" x14ac:dyDescent="0.25">
      <c r="B29" s="58" t="s">
        <v>87</v>
      </c>
      <c r="C29" s="275">
        <v>82.969897020647451</v>
      </c>
      <c r="D29" s="117">
        <f t="shared" ref="D29:D40" si="18">C29/C42-1</f>
        <v>6.5497636861269193E-3</v>
      </c>
      <c r="E29" s="275">
        <v>60.050561460397525</v>
      </c>
      <c r="F29" s="117">
        <f t="shared" ref="F29:F39" si="19">E29/E42-1</f>
        <v>-5.1483786757265504E-2</v>
      </c>
      <c r="G29" s="275">
        <v>69.476638950166858</v>
      </c>
      <c r="H29" s="117">
        <f t="shared" si="9"/>
        <v>-2.1455789434269623E-2</v>
      </c>
      <c r="I29" s="276">
        <v>77.32013211214543</v>
      </c>
      <c r="J29" s="117">
        <f t="shared" si="10"/>
        <v>-2.2987347966012206E-2</v>
      </c>
      <c r="K29" s="276">
        <v>55.925223992098232</v>
      </c>
      <c r="L29" s="117">
        <f t="shared" si="11"/>
        <v>-3.3310680756510003E-2</v>
      </c>
      <c r="M29" s="276">
        <v>66.640989834376924</v>
      </c>
      <c r="N29" s="117">
        <f t="shared" si="12"/>
        <v>-2.0703272160333963E-2</v>
      </c>
      <c r="O29" s="275">
        <v>72.220429561600454</v>
      </c>
      <c r="P29" s="117">
        <f t="shared" si="13"/>
        <v>-4.9306641343938584E-2</v>
      </c>
      <c r="Q29" s="275">
        <v>54.706018792040297</v>
      </c>
      <c r="R29" s="117">
        <f t="shared" si="14"/>
        <v>-4.4686467950028064E-2</v>
      </c>
      <c r="S29" s="275">
        <v>64.125647249190934</v>
      </c>
      <c r="T29" s="117">
        <f t="shared" si="15"/>
        <v>-4.1115854240655003E-2</v>
      </c>
    </row>
    <row r="30" spans="2:20" ht="15" hidden="1" customHeight="1" outlineLevel="1" x14ac:dyDescent="0.25">
      <c r="B30" s="58" t="s">
        <v>88</v>
      </c>
      <c r="C30" s="275">
        <v>82.941275315734401</v>
      </c>
      <c r="D30" s="117">
        <f t="shared" si="18"/>
        <v>6.3349683535056434E-2</v>
      </c>
      <c r="E30" s="275">
        <v>57.995246424648855</v>
      </c>
      <c r="F30" s="117">
        <f t="shared" si="19"/>
        <v>-3.4378181407778041E-2</v>
      </c>
      <c r="G30" s="275">
        <v>68.254845825829449</v>
      </c>
      <c r="H30" s="117">
        <f t="shared" si="9"/>
        <v>1.4489385045027392E-2</v>
      </c>
      <c r="I30" s="276">
        <v>79.283534514064272</v>
      </c>
      <c r="J30" s="117">
        <f t="shared" si="10"/>
        <v>4.4790892444477315E-3</v>
      </c>
      <c r="K30" s="276">
        <v>53.225442545826652</v>
      </c>
      <c r="L30" s="117">
        <f t="shared" si="11"/>
        <v>-4.1328484405139587E-2</v>
      </c>
      <c r="M30" s="276">
        <v>66.276791505187433</v>
      </c>
      <c r="N30" s="117">
        <f t="shared" si="12"/>
        <v>-6.7916753306245248E-3</v>
      </c>
      <c r="O30" s="275">
        <v>72.262388253410307</v>
      </c>
      <c r="P30" s="117">
        <f t="shared" si="13"/>
        <v>1.4636173173410594E-2</v>
      </c>
      <c r="Q30" s="275">
        <v>51.272564487965113</v>
      </c>
      <c r="R30" s="117">
        <f t="shared" si="14"/>
        <v>-4.2171408780775077E-2</v>
      </c>
      <c r="S30" s="275">
        <v>62.561345129971812</v>
      </c>
      <c r="T30" s="117">
        <f t="shared" si="15"/>
        <v>-9.3667949581899279E-4</v>
      </c>
    </row>
    <row r="31" spans="2:20" ht="15" hidden="1" customHeight="1" outlineLevel="1" x14ac:dyDescent="0.25">
      <c r="B31" s="58" t="s">
        <v>89</v>
      </c>
      <c r="C31" s="275">
        <v>82.495057334914989</v>
      </c>
      <c r="D31" s="117">
        <f t="shared" si="18"/>
        <v>4.7659864405276364E-2</v>
      </c>
      <c r="E31" s="275">
        <v>53.92710022218219</v>
      </c>
      <c r="F31" s="117">
        <f t="shared" si="19"/>
        <v>-5.1633640450254648E-2</v>
      </c>
      <c r="G31" s="275">
        <v>65.676296736240744</v>
      </c>
      <c r="H31" s="117">
        <f t="shared" si="9"/>
        <v>1.9592429759840435E-4</v>
      </c>
      <c r="I31" s="276">
        <v>74.756786736820018</v>
      </c>
      <c r="J31" s="117">
        <f t="shared" si="10"/>
        <v>-4.2390545609131247E-2</v>
      </c>
      <c r="K31" s="276">
        <v>49.681923699792932</v>
      </c>
      <c r="L31" s="117">
        <f t="shared" si="11"/>
        <v>-3.2624211351154009E-2</v>
      </c>
      <c r="M31" s="276">
        <v>62.240816653402803</v>
      </c>
      <c r="N31" s="117">
        <f t="shared" si="12"/>
        <v>-2.9793900452736333E-2</v>
      </c>
      <c r="O31" s="275">
        <v>69.766640716963963</v>
      </c>
      <c r="P31" s="117">
        <f t="shared" si="13"/>
        <v>-5.308565726772374E-2</v>
      </c>
      <c r="Q31" s="275">
        <v>47.758303027120235</v>
      </c>
      <c r="R31" s="117">
        <f t="shared" si="14"/>
        <v>-2.5310925396208384E-2</v>
      </c>
      <c r="S31" s="275">
        <v>59.594862459546924</v>
      </c>
      <c r="T31" s="117">
        <f t="shared" si="15"/>
        <v>-3.3821159583392824E-2</v>
      </c>
    </row>
    <row r="32" spans="2:20" ht="15" hidden="1" customHeight="1" outlineLevel="1" x14ac:dyDescent="0.25">
      <c r="B32" s="58" t="s">
        <v>90</v>
      </c>
      <c r="C32" s="275">
        <v>90.346871105831539</v>
      </c>
      <c r="D32" s="117">
        <f t="shared" si="18"/>
        <v>6.0284838702400423E-2</v>
      </c>
      <c r="E32" s="275">
        <v>68.716476543023347</v>
      </c>
      <c r="F32" s="117">
        <f t="shared" si="19"/>
        <v>-2.2942179112422134E-2</v>
      </c>
      <c r="G32" s="275">
        <v>77.612448886869601</v>
      </c>
      <c r="H32" s="117">
        <f t="shared" si="9"/>
        <v>1.6934602815377398E-2</v>
      </c>
      <c r="I32" s="276">
        <v>85.64</v>
      </c>
      <c r="J32" s="117">
        <f t="shared" si="10"/>
        <v>-1.4259715275740992E-2</v>
      </c>
      <c r="K32" s="276">
        <v>63.38</v>
      </c>
      <c r="L32" s="117">
        <f t="shared" si="11"/>
        <v>-6.8066519378578993E-3</v>
      </c>
      <c r="M32" s="276">
        <v>74.53</v>
      </c>
      <c r="N32" s="117">
        <f t="shared" si="12"/>
        <v>-4.4532979854651211E-3</v>
      </c>
      <c r="O32" s="275">
        <v>78.489999999999995</v>
      </c>
      <c r="P32" s="117">
        <f t="shared" si="13"/>
        <v>-4.2513289820155009E-2</v>
      </c>
      <c r="Q32" s="275">
        <v>61.01</v>
      </c>
      <c r="R32" s="117">
        <f t="shared" si="14"/>
        <v>-1.4076138072177558E-2</v>
      </c>
      <c r="S32" s="275">
        <v>70.41</v>
      </c>
      <c r="T32" s="117">
        <f t="shared" si="15"/>
        <v>-2.48886915669152E-2</v>
      </c>
    </row>
    <row r="33" spans="2:20" ht="15" hidden="1" customHeight="1" outlineLevel="1" x14ac:dyDescent="0.25">
      <c r="B33" s="58" t="s">
        <v>91</v>
      </c>
      <c r="C33" s="275">
        <v>91.338287921817994</v>
      </c>
      <c r="D33" s="117">
        <f t="shared" si="18"/>
        <v>0.13703831596935134</v>
      </c>
      <c r="E33" s="275">
        <v>65.714401938621933</v>
      </c>
      <c r="F33" s="117">
        <f t="shared" si="19"/>
        <v>-1.3008823917638468E-3</v>
      </c>
      <c r="G33" s="275">
        <v>76.252784878724341</v>
      </c>
      <c r="H33" s="117">
        <f t="shared" si="9"/>
        <v>6.423984478331235E-2</v>
      </c>
      <c r="I33" s="276">
        <v>83.68837948570652</v>
      </c>
      <c r="J33" s="117">
        <f t="shared" si="10"/>
        <v>1.6358855054500854E-2</v>
      </c>
      <c r="K33" s="276">
        <v>58.698779654076013</v>
      </c>
      <c r="L33" s="117">
        <f t="shared" si="11"/>
        <v>-8.7722545526736084E-3</v>
      </c>
      <c r="M33" s="276">
        <v>71.214968028686755</v>
      </c>
      <c r="N33" s="117">
        <f t="shared" si="12"/>
        <v>1.3082070121780864E-2</v>
      </c>
      <c r="O33" s="275">
        <v>75.43695041131916</v>
      </c>
      <c r="P33" s="117">
        <f t="shared" si="13"/>
        <v>-6.0665205754184548E-4</v>
      </c>
      <c r="Q33" s="275">
        <v>56.212304287226246</v>
      </c>
      <c r="R33" s="117">
        <f t="shared" si="14"/>
        <v>-1.4473681007693973E-2</v>
      </c>
      <c r="S33" s="275">
        <v>66.551734262449102</v>
      </c>
      <c r="T33" s="117">
        <f t="shared" si="15"/>
        <v>5.2977605104920222E-4</v>
      </c>
    </row>
    <row r="34" spans="2:20" ht="15" hidden="1" customHeight="1" outlineLevel="1" x14ac:dyDescent="0.25">
      <c r="B34" s="58" t="s">
        <v>92</v>
      </c>
      <c r="C34" s="275">
        <v>73.323807646826964</v>
      </c>
      <c r="D34" s="117">
        <f t="shared" si="18"/>
        <v>-6.8561879069894971E-3</v>
      </c>
      <c r="E34" s="275">
        <v>50.701550524079487</v>
      </c>
      <c r="F34" s="117">
        <f t="shared" si="19"/>
        <v>4.7869703543299558E-3</v>
      </c>
      <c r="G34" s="275">
        <v>60.130471985487901</v>
      </c>
      <c r="H34" s="117">
        <f t="shared" si="9"/>
        <v>1.008688032064331E-2</v>
      </c>
      <c r="I34" s="276">
        <v>71.738524972000036</v>
      </c>
      <c r="J34" s="117">
        <f t="shared" si="10"/>
        <v>-5.2894485302269478E-3</v>
      </c>
      <c r="K34" s="276">
        <v>44.506459337215837</v>
      </c>
      <c r="L34" s="117">
        <f t="shared" si="11"/>
        <v>-6.3304456973467538E-3</v>
      </c>
      <c r="M34" s="276">
        <v>58.082930613616377</v>
      </c>
      <c r="N34" s="117">
        <f t="shared" si="12"/>
        <v>1.3310024661834952E-2</v>
      </c>
      <c r="O34" s="275">
        <v>67.071682613209205</v>
      </c>
      <c r="P34" s="117">
        <f t="shared" si="13"/>
        <v>-8.1088048919076838E-3</v>
      </c>
      <c r="Q34" s="275">
        <v>43.337291957109173</v>
      </c>
      <c r="R34" s="117">
        <f t="shared" si="14"/>
        <v>9.0172749035895006E-3</v>
      </c>
      <c r="S34" s="275">
        <v>56.022798973625541</v>
      </c>
      <c r="T34" s="117">
        <f t="shared" si="15"/>
        <v>1.601013735265755E-2</v>
      </c>
    </row>
    <row r="35" spans="2:20" ht="15" hidden="1" customHeight="1" outlineLevel="1" x14ac:dyDescent="0.25">
      <c r="B35" s="58" t="s">
        <v>93</v>
      </c>
      <c r="C35" s="275">
        <v>65.576563632433533</v>
      </c>
      <c r="D35" s="117">
        <f t="shared" si="18"/>
        <v>1.8897481097524871E-2</v>
      </c>
      <c r="E35" s="275">
        <v>41.292230871373256</v>
      </c>
      <c r="F35" s="117">
        <f t="shared" si="19"/>
        <v>1.2098334273290767E-2</v>
      </c>
      <c r="G35" s="275">
        <v>51.413902864770513</v>
      </c>
      <c r="H35" s="117">
        <f t="shared" si="9"/>
        <v>2.9598980883504877E-2</v>
      </c>
      <c r="I35" s="276">
        <v>64.178211155030738</v>
      </c>
      <c r="J35" s="117">
        <f t="shared" si="10"/>
        <v>-1.5149816491991874E-2</v>
      </c>
      <c r="K35" s="276">
        <v>38.159391667469293</v>
      </c>
      <c r="L35" s="117">
        <f t="shared" si="11"/>
        <v>2.1873354310863569E-2</v>
      </c>
      <c r="M35" s="276">
        <v>51.131002420622053</v>
      </c>
      <c r="N35" s="117">
        <f t="shared" si="12"/>
        <v>2.0671036294009459E-2</v>
      </c>
      <c r="O35" s="275">
        <v>60.737340660002253</v>
      </c>
      <c r="P35" s="117">
        <f t="shared" si="13"/>
        <v>-6.8385629813706439E-3</v>
      </c>
      <c r="Q35" s="275">
        <v>36.988925291941563</v>
      </c>
      <c r="R35" s="117">
        <f t="shared" si="14"/>
        <v>2.4869861254446457E-2</v>
      </c>
      <c r="S35" s="275">
        <v>49.681928206901645</v>
      </c>
      <c r="T35" s="117">
        <f t="shared" si="15"/>
        <v>2.494308719193894E-2</v>
      </c>
    </row>
    <row r="36" spans="2:20" ht="15" hidden="1" customHeight="1" outlineLevel="1" x14ac:dyDescent="0.25">
      <c r="B36" s="58" t="s">
        <v>94</v>
      </c>
      <c r="C36" s="275">
        <v>73.199152542372886</v>
      </c>
      <c r="D36" s="117">
        <f t="shared" si="18"/>
        <v>-9.9919710045070609E-2</v>
      </c>
      <c r="E36" s="275">
        <v>55.495616042818412</v>
      </c>
      <c r="F36" s="117">
        <f t="shared" si="19"/>
        <v>-4.690949754877094E-2</v>
      </c>
      <c r="G36" s="275">
        <v>62.874422425300338</v>
      </c>
      <c r="H36" s="117">
        <f t="shared" si="9"/>
        <v>-6.4152365917303888E-2</v>
      </c>
      <c r="I36" s="276">
        <v>73.721962871556997</v>
      </c>
      <c r="J36" s="117">
        <f t="shared" si="10"/>
        <v>-0.10547841893044529</v>
      </c>
      <c r="K36" s="276">
        <v>49.1404302283186</v>
      </c>
      <c r="L36" s="117">
        <f t="shared" si="11"/>
        <v>-8.0587470292090457E-2</v>
      </c>
      <c r="M36" s="276">
        <v>61.395485586093073</v>
      </c>
      <c r="N36" s="117">
        <f t="shared" si="12"/>
        <v>-7.9874258266197984E-2</v>
      </c>
      <c r="O36" s="275">
        <v>69.456206034576454</v>
      </c>
      <c r="P36" s="117">
        <f t="shared" si="13"/>
        <v>-9.6822453789831786E-2</v>
      </c>
      <c r="Q36" s="275">
        <v>48.231829056298515</v>
      </c>
      <c r="R36" s="117">
        <f t="shared" si="14"/>
        <v>-8.742546181729105E-2</v>
      </c>
      <c r="S36" s="275">
        <v>59.575789260725955</v>
      </c>
      <c r="T36" s="117">
        <f t="shared" si="15"/>
        <v>-7.9665830532518078E-2</v>
      </c>
    </row>
    <row r="37" spans="2:20" ht="15" hidden="1" customHeight="1" outlineLevel="1" x14ac:dyDescent="0.25">
      <c r="B37" s="58" t="s">
        <v>95</v>
      </c>
      <c r="C37" s="275">
        <v>74.458021284982266</v>
      </c>
      <c r="D37" s="117">
        <f t="shared" si="18"/>
        <v>-6.8943561915159934E-2</v>
      </c>
      <c r="E37" s="275">
        <v>64.109935720135539</v>
      </c>
      <c r="F37" s="117">
        <f t="shared" si="19"/>
        <v>-1.2618945850194963E-2</v>
      </c>
      <c r="G37" s="275">
        <v>68.423001632942373</v>
      </c>
      <c r="H37" s="117">
        <f t="shared" si="9"/>
        <v>-3.3063532432460963E-2</v>
      </c>
      <c r="I37" s="276">
        <v>73.250773815632854</v>
      </c>
      <c r="J37" s="117">
        <f t="shared" si="10"/>
        <v>-8.943225266462862E-2</v>
      </c>
      <c r="K37" s="276">
        <v>57.264525283773125</v>
      </c>
      <c r="L37" s="117">
        <f t="shared" si="11"/>
        <v>-4.4919618716584564E-3</v>
      </c>
      <c r="M37" s="276">
        <v>65.234425434607346</v>
      </c>
      <c r="N37" s="117">
        <f t="shared" si="12"/>
        <v>-4.1087056425960444E-2</v>
      </c>
      <c r="O37" s="275">
        <v>71.916446669541529</v>
      </c>
      <c r="P37" s="117">
        <f t="shared" si="13"/>
        <v>-7.7589302805046501E-2</v>
      </c>
      <c r="Q37" s="275">
        <v>57.204181705828169</v>
      </c>
      <c r="R37" s="117">
        <f t="shared" si="14"/>
        <v>-5.7801926143024041E-3</v>
      </c>
      <c r="S37" s="275">
        <v>65.067562027246566</v>
      </c>
      <c r="T37" s="117">
        <f t="shared" si="15"/>
        <v>-3.7868025500848446E-2</v>
      </c>
    </row>
    <row r="38" spans="2:20" ht="15" hidden="1" customHeight="1" outlineLevel="1" x14ac:dyDescent="0.25">
      <c r="B38" s="58" t="s">
        <v>96</v>
      </c>
      <c r="C38" s="275">
        <v>82.218510866758194</v>
      </c>
      <c r="D38" s="117">
        <f t="shared" si="18"/>
        <v>-6.046725097979444E-2</v>
      </c>
      <c r="E38" s="275">
        <v>70.514381880857897</v>
      </c>
      <c r="F38" s="117">
        <f t="shared" si="19"/>
        <v>2.8656190822142991E-2</v>
      </c>
      <c r="G38" s="275">
        <v>75.392644575135193</v>
      </c>
      <c r="H38" s="117">
        <f t="shared" si="9"/>
        <v>-6.6845247017761622E-3</v>
      </c>
      <c r="I38" s="276">
        <v>82.174902260742599</v>
      </c>
      <c r="J38" s="117">
        <f t="shared" si="10"/>
        <v>-4.8901594204368126E-2</v>
      </c>
      <c r="K38" s="276">
        <v>63.066587290503506</v>
      </c>
      <c r="L38" s="117">
        <f t="shared" si="11"/>
        <v>1.5338620057727681E-3</v>
      </c>
      <c r="M38" s="276">
        <v>72.592985060436078</v>
      </c>
      <c r="N38" s="117">
        <f t="shared" si="12"/>
        <v>-1.5154184500934975E-2</v>
      </c>
      <c r="O38" s="275">
        <v>81.022910062120374</v>
      </c>
      <c r="P38" s="117">
        <f t="shared" si="13"/>
        <v>-3.509693864332053E-2</v>
      </c>
      <c r="Q38" s="275">
        <v>63.158047015630927</v>
      </c>
      <c r="R38" s="117">
        <f t="shared" si="14"/>
        <v>6.0217746994413179E-3</v>
      </c>
      <c r="S38" s="275">
        <v>72.706421305454981</v>
      </c>
      <c r="T38" s="117">
        <f t="shared" si="15"/>
        <v>-7.4208695501026822E-3</v>
      </c>
    </row>
    <row r="39" spans="2:20" ht="15" hidden="1" customHeight="1" outlineLevel="1" x14ac:dyDescent="0.25">
      <c r="B39" s="58" t="s">
        <v>97</v>
      </c>
      <c r="C39" s="275">
        <v>81.858017470469306</v>
      </c>
      <c r="D39" s="117">
        <f t="shared" si="18"/>
        <v>-1.6097393527343407E-3</v>
      </c>
      <c r="E39" s="275">
        <v>64.812595627515279</v>
      </c>
      <c r="F39" s="117">
        <f t="shared" si="19"/>
        <v>9.1856395342238439E-2</v>
      </c>
      <c r="G39" s="275">
        <v>71.917100848268845</v>
      </c>
      <c r="H39" s="117">
        <f t="shared" si="9"/>
        <v>5.5431477080552405E-2</v>
      </c>
      <c r="I39" s="276">
        <v>81.528850590037422</v>
      </c>
      <c r="J39" s="117">
        <f t="shared" si="10"/>
        <v>7.1471422502417559E-2</v>
      </c>
      <c r="K39" s="276">
        <v>59.659968130058353</v>
      </c>
      <c r="L39" s="117">
        <f t="shared" si="11"/>
        <v>0.12511071607894042</v>
      </c>
      <c r="M39" s="276">
        <v>70.56263921445985</v>
      </c>
      <c r="N39" s="117">
        <f t="shared" si="12"/>
        <v>0.10951392410871263</v>
      </c>
      <c r="O39" s="275">
        <v>78.784781699624219</v>
      </c>
      <c r="P39" s="117">
        <f t="shared" si="13"/>
        <v>7.3691765502585049E-2</v>
      </c>
      <c r="Q39" s="275">
        <v>59.711023240397282</v>
      </c>
      <c r="R39" s="117">
        <f t="shared" si="14"/>
        <v>0.12231083782283503</v>
      </c>
      <c r="S39" s="275">
        <v>69.905525398542011</v>
      </c>
      <c r="T39" s="117">
        <f t="shared" si="15"/>
        <v>0.10663672820066972</v>
      </c>
    </row>
    <row r="40" spans="2:20" ht="15" customHeight="1" collapsed="1" x14ac:dyDescent="0.25">
      <c r="B40" s="126">
        <v>2012</v>
      </c>
      <c r="C40" s="276">
        <v>79.370368003736999</v>
      </c>
      <c r="D40" s="127">
        <f t="shared" si="18"/>
        <v>8.451658359470704E-3</v>
      </c>
      <c r="E40" s="276">
        <v>59.368443773941571</v>
      </c>
      <c r="F40" s="127">
        <f>E40/E53-1</f>
        <v>-7.0965750990041876E-3</v>
      </c>
      <c r="G40" s="276">
        <v>67.65053584464286</v>
      </c>
      <c r="H40" s="127">
        <f t="shared" si="9"/>
        <v>5.7628359113788274E-3</v>
      </c>
      <c r="I40" s="276">
        <v>76.621744010199166</v>
      </c>
      <c r="J40" s="127">
        <f t="shared" si="10"/>
        <v>-1.8625380491983923E-2</v>
      </c>
      <c r="K40" s="276">
        <v>53.851237884942087</v>
      </c>
      <c r="L40" s="127">
        <f t="shared" si="11"/>
        <v>-6.606471688542781E-3</v>
      </c>
      <c r="M40" s="276">
        <v>65.229670341496487</v>
      </c>
      <c r="N40" s="127">
        <f t="shared" si="12"/>
        <v>-2.556166867671017E-3</v>
      </c>
      <c r="O40" s="276">
        <v>72.162002342558168</v>
      </c>
      <c r="P40" s="127">
        <f t="shared" si="13"/>
        <v>-2.2393095411626707E-2</v>
      </c>
      <c r="Q40" s="276">
        <v>52.745972242062152</v>
      </c>
      <c r="R40" s="127">
        <f t="shared" si="14"/>
        <v>-7.5145529254482257E-3</v>
      </c>
      <c r="S40" s="276">
        <v>63.155891332918948</v>
      </c>
      <c r="T40" s="127">
        <f t="shared" si="15"/>
        <v>-6.3903897702469736E-3</v>
      </c>
    </row>
    <row r="41" spans="2:20" ht="15" hidden="1" customHeight="1" outlineLevel="1" x14ac:dyDescent="0.25">
      <c r="B41" s="58" t="s">
        <v>86</v>
      </c>
      <c r="C41" s="275">
        <v>71.612934296953156</v>
      </c>
      <c r="D41" s="117">
        <f>C41/C54-1</f>
        <v>3.9827708682345753E-2</v>
      </c>
      <c r="E41" s="275">
        <v>60.144319271107193</v>
      </c>
      <c r="F41" s="117">
        <f>E41/E54-1</f>
        <v>0.13330166329578286</v>
      </c>
      <c r="G41" s="275">
        <v>64.757269359181606</v>
      </c>
      <c r="H41" s="117">
        <f t="shared" si="9"/>
        <v>9.5167755102005813E-2</v>
      </c>
      <c r="I41" s="276">
        <v>69.477058408729633</v>
      </c>
      <c r="J41" s="117">
        <f t="shared" si="10"/>
        <v>6.7520329380923449E-2</v>
      </c>
      <c r="K41" s="276">
        <v>54.983081188752564</v>
      </c>
      <c r="L41" s="117">
        <f t="shared" si="11"/>
        <v>0.11786495338999492</v>
      </c>
      <c r="M41" s="276">
        <v>61.926405478914951</v>
      </c>
      <c r="N41" s="117">
        <f t="shared" si="12"/>
        <v>9.7373195881135466E-2</v>
      </c>
      <c r="O41" s="275">
        <v>67.33502288541996</v>
      </c>
      <c r="P41" s="117">
        <f t="shared" si="13"/>
        <v>7.7312916225802608E-2</v>
      </c>
      <c r="Q41" s="275">
        <v>54.954883516287239</v>
      </c>
      <c r="R41" s="117">
        <f t="shared" si="14"/>
        <v>0.10610983863182111</v>
      </c>
      <c r="S41" s="275">
        <v>61.316912547451679</v>
      </c>
      <c r="T41" s="117">
        <f t="shared" si="15"/>
        <v>9.5419818839440174E-2</v>
      </c>
    </row>
    <row r="42" spans="2:20" ht="15" hidden="1" customHeight="1" outlineLevel="1" x14ac:dyDescent="0.25">
      <c r="B42" s="58" t="s">
        <v>87</v>
      </c>
      <c r="C42" s="275">
        <v>82.43</v>
      </c>
      <c r="D42" s="117">
        <f t="shared" ref="D42:D53" si="20">C42/C55-1</f>
        <v>0.11181548421904508</v>
      </c>
      <c r="E42" s="275">
        <v>63.31</v>
      </c>
      <c r="F42" s="117">
        <f t="shared" ref="F42:F52" si="21">E42/E55-1</f>
        <v>6.6363483240694077E-2</v>
      </c>
      <c r="G42" s="275">
        <v>71</v>
      </c>
      <c r="H42" s="117">
        <f t="shared" si="9"/>
        <v>9.1803782869444905E-2</v>
      </c>
      <c r="I42" s="276">
        <v>79.13933555637891</v>
      </c>
      <c r="J42" s="117">
        <f t="shared" si="10"/>
        <v>9.7959255583055738E-2</v>
      </c>
      <c r="K42" s="276">
        <v>57.852324297804486</v>
      </c>
      <c r="L42" s="117">
        <f t="shared" si="11"/>
        <v>6.1642032309537464E-2</v>
      </c>
      <c r="M42" s="276">
        <v>68.049844280994705</v>
      </c>
      <c r="N42" s="117">
        <f t="shared" si="12"/>
        <v>8.8648863116965515E-2</v>
      </c>
      <c r="O42" s="275">
        <v>75.966060879708024</v>
      </c>
      <c r="P42" s="117">
        <f t="shared" si="13"/>
        <v>0.11010601966143985</v>
      </c>
      <c r="Q42" s="275">
        <v>57.264988882392018</v>
      </c>
      <c r="R42" s="117">
        <f t="shared" si="14"/>
        <v>5.25467845530454E-2</v>
      </c>
      <c r="S42" s="275">
        <v>66.875281578891389</v>
      </c>
      <c r="T42" s="117">
        <f t="shared" si="15"/>
        <v>9.1118939073830729E-2</v>
      </c>
    </row>
    <row r="43" spans="2:20" ht="15" hidden="1" customHeight="1" outlineLevel="1" x14ac:dyDescent="0.25">
      <c r="B43" s="58" t="s">
        <v>88</v>
      </c>
      <c r="C43" s="275">
        <v>78</v>
      </c>
      <c r="D43" s="117">
        <f t="shared" si="20"/>
        <v>-1.7013232514177634E-2</v>
      </c>
      <c r="E43" s="275">
        <v>60.06</v>
      </c>
      <c r="F43" s="117">
        <f t="shared" si="21"/>
        <v>0.10445016550202268</v>
      </c>
      <c r="G43" s="275">
        <v>67.28</v>
      </c>
      <c r="H43" s="117">
        <f t="shared" si="9"/>
        <v>5.2071931196246979E-2</v>
      </c>
      <c r="I43" s="276">
        <v>78.930000000000007</v>
      </c>
      <c r="J43" s="117">
        <f t="shared" si="10"/>
        <v>7.3055804292372573E-2</v>
      </c>
      <c r="K43" s="276">
        <v>55.52</v>
      </c>
      <c r="L43" s="117">
        <f t="shared" si="11"/>
        <v>0.15155883408699511</v>
      </c>
      <c r="M43" s="276">
        <v>66.73</v>
      </c>
      <c r="N43" s="117">
        <f t="shared" si="12"/>
        <v>0.11655347117079007</v>
      </c>
      <c r="O43" s="275">
        <v>71.22</v>
      </c>
      <c r="P43" s="117">
        <f t="shared" si="13"/>
        <v>7.0308731444306494E-2</v>
      </c>
      <c r="Q43" s="275">
        <v>53.53</v>
      </c>
      <c r="R43" s="117">
        <f t="shared" si="14"/>
        <v>0.14947483635103986</v>
      </c>
      <c r="S43" s="275">
        <v>62.62</v>
      </c>
      <c r="T43" s="117">
        <f t="shared" si="15"/>
        <v>0.11081987234246893</v>
      </c>
    </row>
    <row r="44" spans="2:20" ht="15" hidden="1" customHeight="1" outlineLevel="1" x14ac:dyDescent="0.25">
      <c r="B44" s="58" t="s">
        <v>89</v>
      </c>
      <c r="C44" s="275">
        <v>78.742214088486477</v>
      </c>
      <c r="D44" s="117">
        <f t="shared" si="20"/>
        <v>9.0961974001435797E-2</v>
      </c>
      <c r="E44" s="275">
        <v>56.863151754755499</v>
      </c>
      <c r="F44" s="117">
        <f t="shared" si="21"/>
        <v>0.22874801784547416</v>
      </c>
      <c r="G44" s="275">
        <v>65.663431674512012</v>
      </c>
      <c r="H44" s="117">
        <f t="shared" si="9"/>
        <v>0.16829027928631768</v>
      </c>
      <c r="I44" s="276">
        <v>78.066049154007658</v>
      </c>
      <c r="J44" s="117">
        <f t="shared" si="10"/>
        <v>0.14301593821772696</v>
      </c>
      <c r="K44" s="276">
        <v>51.357418991418747</v>
      </c>
      <c r="L44" s="117">
        <f t="shared" si="11"/>
        <v>0.15615152442921376</v>
      </c>
      <c r="M44" s="276">
        <v>64.15215971374208</v>
      </c>
      <c r="N44" s="117">
        <f t="shared" si="12"/>
        <v>0.15998844688768754</v>
      </c>
      <c r="O44" s="275">
        <v>73.677879369379539</v>
      </c>
      <c r="P44" s="117">
        <f t="shared" si="13"/>
        <v>0.17087113334664572</v>
      </c>
      <c r="Q44" s="275">
        <v>48.998500415667273</v>
      </c>
      <c r="R44" s="117">
        <f t="shared" si="14"/>
        <v>0.1425383731351848</v>
      </c>
      <c r="S44" s="275">
        <v>61.680984892869503</v>
      </c>
      <c r="T44" s="117">
        <f t="shared" si="15"/>
        <v>0.16991745383896695</v>
      </c>
    </row>
    <row r="45" spans="2:20" ht="15" hidden="1" customHeight="1" outlineLevel="1" x14ac:dyDescent="0.25">
      <c r="B45" s="58" t="s">
        <v>90</v>
      </c>
      <c r="C45" s="275">
        <v>85.21</v>
      </c>
      <c r="D45" s="117">
        <f t="shared" si="20"/>
        <v>4.5370839415916242E-2</v>
      </c>
      <c r="E45" s="275">
        <v>70.33</v>
      </c>
      <c r="F45" s="117">
        <f t="shared" si="21"/>
        <v>9.5034151030015446E-2</v>
      </c>
      <c r="G45" s="275">
        <v>76.319999999999993</v>
      </c>
      <c r="H45" s="117">
        <f t="shared" si="9"/>
        <v>7.7176603153649159E-2</v>
      </c>
      <c r="I45" s="276">
        <v>86.878867920018166</v>
      </c>
      <c r="J45" s="117">
        <f t="shared" si="10"/>
        <v>5.4858809250056817E-2</v>
      </c>
      <c r="K45" s="276">
        <v>63.814362151803742</v>
      </c>
      <c r="L45" s="117">
        <f t="shared" si="11"/>
        <v>7.4165326025402267E-2</v>
      </c>
      <c r="M45" s="276">
        <v>74.863388979326729</v>
      </c>
      <c r="N45" s="117">
        <f t="shared" si="12"/>
        <v>7.1468986170690307E-2</v>
      </c>
      <c r="O45" s="275">
        <v>81.975028128857474</v>
      </c>
      <c r="P45" s="117">
        <f t="shared" si="13"/>
        <v>8.2063258961646346E-2</v>
      </c>
      <c r="Q45" s="275">
        <v>61.881046149653308</v>
      </c>
      <c r="R45" s="117">
        <f t="shared" si="14"/>
        <v>7.9789741689177962E-2</v>
      </c>
      <c r="S45" s="275">
        <v>72.207141267946596</v>
      </c>
      <c r="T45" s="117">
        <f t="shared" si="15"/>
        <v>8.8036657975689714E-2</v>
      </c>
    </row>
    <row r="46" spans="2:20" ht="15" hidden="1" customHeight="1" outlineLevel="1" x14ac:dyDescent="0.25">
      <c r="B46" s="58" t="s">
        <v>91</v>
      </c>
      <c r="C46" s="275">
        <v>80.33</v>
      </c>
      <c r="D46" s="117">
        <f t="shared" si="20"/>
        <v>6.5752771346058392E-2</v>
      </c>
      <c r="E46" s="275">
        <v>65.8</v>
      </c>
      <c r="F46" s="117">
        <f t="shared" si="21"/>
        <v>0.10711142303920829</v>
      </c>
      <c r="G46" s="275">
        <v>71.650000000000006</v>
      </c>
      <c r="H46" s="117">
        <f t="shared" si="9"/>
        <v>9.3161776208295022E-2</v>
      </c>
      <c r="I46" s="276">
        <v>82.341368965805728</v>
      </c>
      <c r="J46" s="117">
        <f t="shared" si="10"/>
        <v>7.0494720797673383E-2</v>
      </c>
      <c r="K46" s="276">
        <v>59.21825728111164</v>
      </c>
      <c r="L46" s="117">
        <f t="shared" si="11"/>
        <v>0.12003473397831699</v>
      </c>
      <c r="M46" s="276">
        <v>70.295359210262333</v>
      </c>
      <c r="N46" s="117">
        <f t="shared" si="12"/>
        <v>0.10124948405975931</v>
      </c>
      <c r="O46" s="275">
        <v>75.482742172166809</v>
      </c>
      <c r="P46" s="117">
        <f t="shared" si="13"/>
        <v>8.6115298382853256E-2</v>
      </c>
      <c r="Q46" s="275">
        <v>57.037851961886666</v>
      </c>
      <c r="R46" s="117">
        <f t="shared" si="14"/>
        <v>0.12558240835748302</v>
      </c>
      <c r="S46" s="275">
        <v>66.516495416177889</v>
      </c>
      <c r="T46" s="117">
        <f t="shared" si="15"/>
        <v>0.11020050561954653</v>
      </c>
    </row>
    <row r="47" spans="2:20" ht="15" hidden="1" customHeight="1" outlineLevel="1" x14ac:dyDescent="0.25">
      <c r="B47" s="58" t="s">
        <v>92</v>
      </c>
      <c r="C47" s="275">
        <v>73.83</v>
      </c>
      <c r="D47" s="117">
        <f t="shared" si="20"/>
        <v>0.16827633037694012</v>
      </c>
      <c r="E47" s="275">
        <v>50.46</v>
      </c>
      <c r="F47" s="117">
        <f t="shared" si="21"/>
        <v>0.10722753663256857</v>
      </c>
      <c r="G47" s="275">
        <v>59.53</v>
      </c>
      <c r="H47" s="117">
        <f t="shared" si="9"/>
        <v>0.13919814848692913</v>
      </c>
      <c r="I47" s="276">
        <v>72.12</v>
      </c>
      <c r="J47" s="117">
        <f t="shared" si="10"/>
        <v>0.14579233035169903</v>
      </c>
      <c r="K47" s="276">
        <v>44.79</v>
      </c>
      <c r="L47" s="117">
        <f t="shared" si="11"/>
        <v>0.11157808400396863</v>
      </c>
      <c r="M47" s="276">
        <v>57.32</v>
      </c>
      <c r="N47" s="117">
        <f t="shared" si="12"/>
        <v>0.13454865169437125</v>
      </c>
      <c r="O47" s="275">
        <v>67.62</v>
      </c>
      <c r="P47" s="117">
        <f t="shared" si="13"/>
        <v>0.12237142060732853</v>
      </c>
      <c r="Q47" s="275">
        <v>42.95</v>
      </c>
      <c r="R47" s="117">
        <f t="shared" si="14"/>
        <v>8.2325436829488563E-2</v>
      </c>
      <c r="S47" s="275">
        <v>55.14</v>
      </c>
      <c r="T47" s="117">
        <f t="shared" si="15"/>
        <v>0.11074921090365808</v>
      </c>
    </row>
    <row r="48" spans="2:20" ht="15" hidden="1" customHeight="1" outlineLevel="1" x14ac:dyDescent="0.25">
      <c r="B48" s="58" t="s">
        <v>93</v>
      </c>
      <c r="C48" s="275">
        <v>64.360315781521493</v>
      </c>
      <c r="D48" s="117">
        <f t="shared" si="20"/>
        <v>0.10478056523105161</v>
      </c>
      <c r="E48" s="275">
        <v>40.798635343098354</v>
      </c>
      <c r="F48" s="117">
        <f t="shared" si="21"/>
        <v>7.9994800439895153E-2</v>
      </c>
      <c r="G48" s="275">
        <v>49.935852520611419</v>
      </c>
      <c r="H48" s="117">
        <f t="shared" si="9"/>
        <v>9.6456451057660653E-2</v>
      </c>
      <c r="I48" s="276">
        <v>65.165455852817928</v>
      </c>
      <c r="J48" s="117">
        <f t="shared" si="10"/>
        <v>0.11593019120672765</v>
      </c>
      <c r="K48" s="276">
        <v>37.342584094683076</v>
      </c>
      <c r="L48" s="117">
        <f t="shared" si="11"/>
        <v>8.313209341384975E-2</v>
      </c>
      <c r="M48" s="276">
        <v>50.095476997442205</v>
      </c>
      <c r="N48" s="117">
        <f t="shared" si="12"/>
        <v>0.10639342246192363</v>
      </c>
      <c r="O48" s="275">
        <v>61.15555678674923</v>
      </c>
      <c r="P48" s="117">
        <f t="shared" si="13"/>
        <v>9.9823993658083809E-2</v>
      </c>
      <c r="Q48" s="275">
        <v>36.091338705840087</v>
      </c>
      <c r="R48" s="117">
        <f t="shared" si="14"/>
        <v>6.6421151791096866E-2</v>
      </c>
      <c r="S48" s="275">
        <v>48.47286530124947</v>
      </c>
      <c r="T48" s="117">
        <f t="shared" si="15"/>
        <v>9.2167922798642055E-2</v>
      </c>
    </row>
    <row r="49" spans="2:20" ht="15" hidden="1" customHeight="1" outlineLevel="1" x14ac:dyDescent="0.25">
      <c r="B49" s="58" t="s">
        <v>94</v>
      </c>
      <c r="C49" s="275">
        <v>81.325136612021865</v>
      </c>
      <c r="D49" s="117">
        <f t="shared" si="20"/>
        <v>0.32189673242134154</v>
      </c>
      <c r="E49" s="275">
        <v>58.227016112416038</v>
      </c>
      <c r="F49" s="117">
        <f t="shared" si="21"/>
        <v>0.30497062217731141</v>
      </c>
      <c r="G49" s="275">
        <v>67.184464794772822</v>
      </c>
      <c r="H49" s="117">
        <f t="shared" si="9"/>
        <v>0.31659261662012539</v>
      </c>
      <c r="I49" s="276">
        <v>82.414962849090443</v>
      </c>
      <c r="J49" s="117">
        <f t="shared" si="10"/>
        <v>0.27251692673939143</v>
      </c>
      <c r="K49" s="276">
        <v>53.447640357838225</v>
      </c>
      <c r="L49" s="117">
        <f t="shared" si="11"/>
        <v>0.28318373421118914</v>
      </c>
      <c r="M49" s="276">
        <v>66.725103756368071</v>
      </c>
      <c r="N49" s="117">
        <f t="shared" si="12"/>
        <v>0.28095837067358032</v>
      </c>
      <c r="O49" s="275">
        <v>76.902051347514444</v>
      </c>
      <c r="P49" s="117">
        <f t="shared" si="13"/>
        <v>0.26621113962862264</v>
      </c>
      <c r="Q49" s="275">
        <v>52.852481674918145</v>
      </c>
      <c r="R49" s="117">
        <f t="shared" si="14"/>
        <v>0.29556182049606416</v>
      </c>
      <c r="S49" s="275">
        <v>64.732779937093213</v>
      </c>
      <c r="T49" s="117">
        <f t="shared" si="15"/>
        <v>0.28307588975622822</v>
      </c>
    </row>
    <row r="50" spans="2:20" ht="15" hidden="1" customHeight="1" outlineLevel="1" x14ac:dyDescent="0.25">
      <c r="B50" s="58" t="s">
        <v>95</v>
      </c>
      <c r="C50" s="275">
        <v>79.971544408350326</v>
      </c>
      <c r="D50" s="117">
        <f t="shared" si="20"/>
        <v>0.17357250045690953</v>
      </c>
      <c r="E50" s="275">
        <v>64.929274721944182</v>
      </c>
      <c r="F50" s="117">
        <f t="shared" si="21"/>
        <v>0.15108144218629205</v>
      </c>
      <c r="G50" s="275">
        <v>70.762665312509924</v>
      </c>
      <c r="H50" s="117">
        <f t="shared" si="9"/>
        <v>0.1627521780163883</v>
      </c>
      <c r="I50" s="276">
        <v>80.445166249287155</v>
      </c>
      <c r="J50" s="117">
        <f t="shared" si="10"/>
        <v>0.19467956899359717</v>
      </c>
      <c r="K50" s="276">
        <v>57.522916029323454</v>
      </c>
      <c r="L50" s="117">
        <f t="shared" si="11"/>
        <v>0.13478949934745676</v>
      </c>
      <c r="M50" s="276">
        <v>68.02955979660365</v>
      </c>
      <c r="N50" s="117">
        <f t="shared" si="12"/>
        <v>0.16874232671450029</v>
      </c>
      <c r="O50" s="275">
        <v>77.965755263072182</v>
      </c>
      <c r="P50" s="117">
        <f t="shared" si="13"/>
        <v>0.19855568398604717</v>
      </c>
      <c r="Q50" s="275">
        <v>57.536755233479653</v>
      </c>
      <c r="R50" s="117">
        <f t="shared" si="14"/>
        <v>0.14699721280209088</v>
      </c>
      <c r="S50" s="275">
        <v>67.628520568727808</v>
      </c>
      <c r="T50" s="117">
        <f t="shared" si="15"/>
        <v>0.1787627117731041</v>
      </c>
    </row>
    <row r="51" spans="2:20" ht="15" hidden="1" customHeight="1" outlineLevel="1" x14ac:dyDescent="0.25">
      <c r="B51" s="58" t="s">
        <v>96</v>
      </c>
      <c r="C51" s="275">
        <v>87.51</v>
      </c>
      <c r="D51" s="117">
        <f t="shared" si="20"/>
        <v>0.27047038327526152</v>
      </c>
      <c r="E51" s="275">
        <v>68.55</v>
      </c>
      <c r="F51" s="117">
        <f t="shared" si="21"/>
        <v>0.16720585731312787</v>
      </c>
      <c r="G51" s="275">
        <v>75.900000000000006</v>
      </c>
      <c r="H51" s="117">
        <f t="shared" si="9"/>
        <v>0.21284755512943443</v>
      </c>
      <c r="I51" s="276">
        <v>86.4</v>
      </c>
      <c r="J51" s="117">
        <f t="shared" si="10"/>
        <v>0.24779028303776696</v>
      </c>
      <c r="K51" s="276">
        <v>62.97</v>
      </c>
      <c r="L51" s="117">
        <f t="shared" si="11"/>
        <v>0.19195151573391178</v>
      </c>
      <c r="M51" s="276">
        <v>73.709999999999994</v>
      </c>
      <c r="N51" s="117">
        <f t="shared" si="12"/>
        <v>0.22357835961561934</v>
      </c>
      <c r="O51" s="275">
        <v>83.97</v>
      </c>
      <c r="P51" s="117">
        <f t="shared" si="13"/>
        <v>0.21224963752573789</v>
      </c>
      <c r="Q51" s="275">
        <v>62.78</v>
      </c>
      <c r="R51" s="117">
        <f t="shared" si="14"/>
        <v>0.18142789764174605</v>
      </c>
      <c r="S51" s="275">
        <v>73.25</v>
      </c>
      <c r="T51" s="117">
        <f t="shared" si="15"/>
        <v>0.20180278838738097</v>
      </c>
    </row>
    <row r="52" spans="2:20" ht="15" hidden="1" customHeight="1" outlineLevel="1" x14ac:dyDescent="0.25">
      <c r="B52" s="58" t="s">
        <v>97</v>
      </c>
      <c r="C52" s="275">
        <v>81.99</v>
      </c>
      <c r="D52" s="117">
        <f t="shared" si="20"/>
        <v>0.15348902644907136</v>
      </c>
      <c r="E52" s="275">
        <v>59.36</v>
      </c>
      <c r="F52" s="117">
        <f t="shared" si="21"/>
        <v>6.8779258192293913E-2</v>
      </c>
      <c r="G52" s="275">
        <v>68.14</v>
      </c>
      <c r="H52" s="117">
        <f t="shared" si="9"/>
        <v>0.10923001790656039</v>
      </c>
      <c r="I52" s="276">
        <v>76.090550693015302</v>
      </c>
      <c r="J52" s="117">
        <f t="shared" si="10"/>
        <v>0.13105035722751435</v>
      </c>
      <c r="K52" s="276">
        <v>53.025864279362587</v>
      </c>
      <c r="L52" s="117">
        <f t="shared" si="11"/>
        <v>5.594773392669139E-2</v>
      </c>
      <c r="M52" s="276">
        <v>63.597795107568174</v>
      </c>
      <c r="N52" s="117">
        <f t="shared" si="12"/>
        <v>9.8036490019782541E-2</v>
      </c>
      <c r="O52" s="275">
        <v>73.377466635171402</v>
      </c>
      <c r="P52" s="117">
        <f t="shared" si="13"/>
        <v>0.10072846737432894</v>
      </c>
      <c r="Q52" s="275">
        <v>53.20364129801186</v>
      </c>
      <c r="R52" s="117">
        <f t="shared" si="14"/>
        <v>5.6078404309294561E-2</v>
      </c>
      <c r="S52" s="275">
        <v>63.169352342213095</v>
      </c>
      <c r="T52" s="117">
        <f t="shared" si="15"/>
        <v>8.4178259266423305E-2</v>
      </c>
    </row>
    <row r="53" spans="2:20" ht="15" customHeight="1" collapsed="1" x14ac:dyDescent="0.25">
      <c r="B53" s="126">
        <v>2011</v>
      </c>
      <c r="C53" s="276">
        <v>78.705178722057084</v>
      </c>
      <c r="D53" s="127">
        <f t="shared" si="20"/>
        <v>0.12048183481880281</v>
      </c>
      <c r="E53" s="276">
        <v>59.792767639875251</v>
      </c>
      <c r="F53" s="127">
        <f>E53/E66-1</f>
        <v>0.12995148077401186</v>
      </c>
      <c r="G53" s="276">
        <v>67.262910727200278</v>
      </c>
      <c r="H53" s="127">
        <f t="shared" si="9"/>
        <v>0.13004998387293454</v>
      </c>
      <c r="I53" s="276">
        <v>78.075938063908026</v>
      </c>
      <c r="J53" s="127">
        <f t="shared" si="10"/>
        <v>0.13087797812377766</v>
      </c>
      <c r="K53" s="276">
        <v>54.20937055677917</v>
      </c>
      <c r="L53" s="127">
        <f t="shared" si="11"/>
        <v>0.12476587084547308</v>
      </c>
      <c r="M53" s="276">
        <v>65.396835565820368</v>
      </c>
      <c r="N53" s="127">
        <f t="shared" si="12"/>
        <v>0.13431711666824553</v>
      </c>
      <c r="O53" s="276">
        <v>73.81494750483823</v>
      </c>
      <c r="P53" s="127">
        <f t="shared" si="13"/>
        <v>0.13122900680290539</v>
      </c>
      <c r="Q53" s="276">
        <v>53.145335679768486</v>
      </c>
      <c r="R53" s="127">
        <f t="shared" si="14"/>
        <v>0.12119916436781786</v>
      </c>
      <c r="S53" s="276">
        <v>63.562077784569098</v>
      </c>
      <c r="T53" s="127">
        <f t="shared" si="15"/>
        <v>0.13292697783112573</v>
      </c>
    </row>
    <row r="54" spans="2:20" ht="15" hidden="1" customHeight="1" outlineLevel="1" x14ac:dyDescent="0.25">
      <c r="B54" s="58" t="s">
        <v>86</v>
      </c>
      <c r="C54" s="275">
        <v>68.87</v>
      </c>
      <c r="D54" s="117">
        <f>C54/C67-1</f>
        <v>0.11890451231608745</v>
      </c>
      <c r="E54" s="275">
        <v>53.07</v>
      </c>
      <c r="F54" s="117">
        <f>E54/E67-1</f>
        <v>5.9130708045057823E-2</v>
      </c>
      <c r="G54" s="275">
        <v>59.13</v>
      </c>
      <c r="H54" s="117">
        <f t="shared" si="9"/>
        <v>8.7612937132006019E-2</v>
      </c>
      <c r="I54" s="276">
        <v>65.082656036181319</v>
      </c>
      <c r="J54" s="117">
        <f t="shared" si="10"/>
        <v>5.5223792939467886E-2</v>
      </c>
      <c r="K54" s="276">
        <v>49.185799252416814</v>
      </c>
      <c r="L54" s="117">
        <f t="shared" si="11"/>
        <v>5.3771920314571231E-2</v>
      </c>
      <c r="M54" s="276">
        <v>56.431490865048119</v>
      </c>
      <c r="N54" s="117">
        <f t="shared" si="12"/>
        <v>5.6511474014221408E-2</v>
      </c>
      <c r="O54" s="275">
        <v>62.50275279471974</v>
      </c>
      <c r="P54" s="117">
        <f t="shared" si="13"/>
        <v>2.933736646522056E-2</v>
      </c>
      <c r="Q54" s="275">
        <v>49.683025678772104</v>
      </c>
      <c r="R54" s="117">
        <f t="shared" si="14"/>
        <v>6.0187664708068578E-2</v>
      </c>
      <c r="S54" s="275">
        <v>55.975719530448927</v>
      </c>
      <c r="T54" s="117">
        <f t="shared" si="15"/>
        <v>4.5511903302423162E-2</v>
      </c>
    </row>
    <row r="55" spans="2:20" ht="15" hidden="1" customHeight="1" outlineLevel="1" x14ac:dyDescent="0.25">
      <c r="B55" s="58" t="s">
        <v>87</v>
      </c>
      <c r="C55" s="275">
        <v>74.14</v>
      </c>
      <c r="D55" s="117">
        <f t="shared" ref="D55:F78" si="22">C55/C68-1</f>
        <v>0.1773160729372929</v>
      </c>
      <c r="E55" s="275">
        <v>59.37</v>
      </c>
      <c r="F55" s="117">
        <f t="shared" si="22"/>
        <v>0.19599446177939184</v>
      </c>
      <c r="G55" s="275">
        <v>65.03</v>
      </c>
      <c r="H55" s="117">
        <f t="shared" si="9"/>
        <v>0.19095136466173446</v>
      </c>
      <c r="I55" s="276">
        <v>72.078572273023994</v>
      </c>
      <c r="J55" s="117">
        <f t="shared" si="10"/>
        <v>0.10010971516549794</v>
      </c>
      <c r="K55" s="276">
        <v>54.493249642678791</v>
      </c>
      <c r="L55" s="117">
        <f t="shared" si="11"/>
        <v>0.15668810778974329</v>
      </c>
      <c r="M55" s="276">
        <v>62.508533822519922</v>
      </c>
      <c r="N55" s="117">
        <f t="shared" si="12"/>
        <v>0.12874428579509423</v>
      </c>
      <c r="O55" s="275">
        <v>68.431356585991807</v>
      </c>
      <c r="P55" s="117">
        <f t="shared" si="13"/>
        <v>7.8211254595192958E-2</v>
      </c>
      <c r="Q55" s="275">
        <v>54.406122105735271</v>
      </c>
      <c r="R55" s="117">
        <f t="shared" si="14"/>
        <v>0.15852869789270096</v>
      </c>
      <c r="S55" s="275">
        <v>61.290551546705636</v>
      </c>
      <c r="T55" s="117">
        <f t="shared" si="15"/>
        <v>0.11613351176960762</v>
      </c>
    </row>
    <row r="56" spans="2:20" ht="15" hidden="1" customHeight="1" outlineLevel="1" x14ac:dyDescent="0.25">
      <c r="B56" s="58" t="s">
        <v>88</v>
      </c>
      <c r="C56" s="275">
        <v>79.349999999999994</v>
      </c>
      <c r="D56" s="117">
        <f t="shared" si="22"/>
        <v>0.16095121103634846</v>
      </c>
      <c r="E56" s="275">
        <v>54.38</v>
      </c>
      <c r="F56" s="117">
        <f t="shared" si="22"/>
        <v>0.14027711909249274</v>
      </c>
      <c r="G56" s="275">
        <v>63.95</v>
      </c>
      <c r="H56" s="117">
        <f t="shared" si="9"/>
        <v>0.15475616110037338</v>
      </c>
      <c r="I56" s="276">
        <v>73.556286340625547</v>
      </c>
      <c r="J56" s="117">
        <f t="shared" si="10"/>
        <v>0.12957396824129352</v>
      </c>
      <c r="K56" s="276">
        <v>48.212907891952064</v>
      </c>
      <c r="L56" s="117">
        <f t="shared" si="11"/>
        <v>9.2353225023633856E-2</v>
      </c>
      <c r="M56" s="276">
        <v>59.764267205249553</v>
      </c>
      <c r="N56" s="117">
        <f t="shared" si="12"/>
        <v>0.11583570746897909</v>
      </c>
      <c r="O56" s="275">
        <v>66.541548160495338</v>
      </c>
      <c r="P56" s="117">
        <f t="shared" si="13"/>
        <v>0.11288226170579074</v>
      </c>
      <c r="Q56" s="275">
        <v>46.569092517004343</v>
      </c>
      <c r="R56" s="117">
        <f t="shared" si="14"/>
        <v>8.684935476957345E-2</v>
      </c>
      <c r="S56" s="275">
        <v>56.372776144118234</v>
      </c>
      <c r="T56" s="117">
        <f t="shared" si="15"/>
        <v>0.1051149329562584</v>
      </c>
    </row>
    <row r="57" spans="2:20" ht="15" hidden="1" customHeight="1" outlineLevel="1" x14ac:dyDescent="0.25">
      <c r="B57" s="58" t="s">
        <v>89</v>
      </c>
      <c r="C57" s="275">
        <v>72.176864056659454</v>
      </c>
      <c r="D57" s="117">
        <f t="shared" si="22"/>
        <v>0.11075506396828949</v>
      </c>
      <c r="E57" s="275">
        <v>46.277309040515206</v>
      </c>
      <c r="F57" s="117">
        <f t="shared" si="22"/>
        <v>4.5578604620768459E-2</v>
      </c>
      <c r="G57" s="275">
        <v>56.204723122941957</v>
      </c>
      <c r="H57" s="117">
        <f t="shared" si="9"/>
        <v>8.148399312953547E-2</v>
      </c>
      <c r="I57" s="276">
        <v>68.298303237778015</v>
      </c>
      <c r="J57" s="117">
        <f t="shared" si="10"/>
        <v>7.8114047928656394E-2</v>
      </c>
      <c r="K57" s="276">
        <v>44.42101048716227</v>
      </c>
      <c r="L57" s="117">
        <f t="shared" si="11"/>
        <v>5.897481302398333E-2</v>
      </c>
      <c r="M57" s="276">
        <v>55.30413676607369</v>
      </c>
      <c r="N57" s="117">
        <f t="shared" si="12"/>
        <v>7.2627420715253743E-2</v>
      </c>
      <c r="O57" s="275">
        <v>62.925694614051615</v>
      </c>
      <c r="P57" s="117">
        <f t="shared" si="13"/>
        <v>5.8193276842755992E-2</v>
      </c>
      <c r="Q57" s="275">
        <v>42.88564967950515</v>
      </c>
      <c r="R57" s="117">
        <f t="shared" si="14"/>
        <v>5.1737083078047919E-2</v>
      </c>
      <c r="S57" s="275">
        <v>52.722510199732064</v>
      </c>
      <c r="T57" s="117">
        <f t="shared" si="15"/>
        <v>5.9118230753032686E-2</v>
      </c>
    </row>
    <row r="58" spans="2:20" ht="15" hidden="1" customHeight="1" outlineLevel="1" x14ac:dyDescent="0.25">
      <c r="B58" s="58" t="s">
        <v>90</v>
      </c>
      <c r="C58" s="275">
        <v>81.511743763208159</v>
      </c>
      <c r="D58" s="117">
        <f t="shared" si="22"/>
        <v>0.15145845123899071</v>
      </c>
      <c r="E58" s="275">
        <v>64.226307402235733</v>
      </c>
      <c r="F58" s="117">
        <f t="shared" si="22"/>
        <v>4.7908425554507028E-2</v>
      </c>
      <c r="G58" s="275">
        <v>70.851891673619704</v>
      </c>
      <c r="H58" s="117">
        <f t="shared" si="9"/>
        <v>9.2887423625169108E-2</v>
      </c>
      <c r="I58" s="276">
        <v>82.360660173833111</v>
      </c>
      <c r="J58" s="117">
        <f t="shared" si="10"/>
        <v>9.997849192310615E-2</v>
      </c>
      <c r="K58" s="276">
        <v>59.408324403774913</v>
      </c>
      <c r="L58" s="117">
        <f t="shared" si="11"/>
        <v>5.1787574088854704E-2</v>
      </c>
      <c r="M58" s="276">
        <v>69.869860859790322</v>
      </c>
      <c r="N58" s="117">
        <f t="shared" si="12"/>
        <v>7.9184349174376223E-2</v>
      </c>
      <c r="O58" s="275">
        <v>75.758073707743435</v>
      </c>
      <c r="P58" s="117">
        <f t="shared" si="13"/>
        <v>5.3936846887755019E-2</v>
      </c>
      <c r="Q58" s="275">
        <v>57.308421964492076</v>
      </c>
      <c r="R58" s="117">
        <f t="shared" si="14"/>
        <v>3.6394428775246679E-2</v>
      </c>
      <c r="S58" s="275">
        <v>66.364621760345088</v>
      </c>
      <c r="T58" s="117">
        <f t="shared" si="15"/>
        <v>4.8647891791392839E-2</v>
      </c>
    </row>
    <row r="59" spans="2:20" ht="15" hidden="1" customHeight="1" outlineLevel="1" x14ac:dyDescent="0.25">
      <c r="B59" s="58" t="s">
        <v>91</v>
      </c>
      <c r="C59" s="275">
        <v>75.373953659573658</v>
      </c>
      <c r="D59" s="117">
        <f t="shared" si="22"/>
        <v>9.858553650449875E-2</v>
      </c>
      <c r="E59" s="275">
        <v>59.433945518661396</v>
      </c>
      <c r="F59" s="117">
        <f t="shared" si="22"/>
        <v>7.2234268783355482E-2</v>
      </c>
      <c r="G59" s="275">
        <v>65.543821197739675</v>
      </c>
      <c r="H59" s="117">
        <f t="shared" si="9"/>
        <v>8.6421700608978469E-2</v>
      </c>
      <c r="I59" s="276">
        <v>76.918986489208933</v>
      </c>
      <c r="J59" s="117">
        <f t="shared" si="10"/>
        <v>8.224367777338526E-2</v>
      </c>
      <c r="K59" s="276">
        <v>52.871804315184804</v>
      </c>
      <c r="L59" s="117">
        <f t="shared" si="11"/>
        <v>8.9811372076745055E-2</v>
      </c>
      <c r="M59" s="276">
        <v>63.83236517044103</v>
      </c>
      <c r="N59" s="117">
        <f t="shared" si="12"/>
        <v>8.8429343546278183E-2</v>
      </c>
      <c r="O59" s="275">
        <v>69.497909001516803</v>
      </c>
      <c r="P59" s="117">
        <f t="shared" si="13"/>
        <v>5.284395530463315E-2</v>
      </c>
      <c r="Q59" s="275">
        <v>50.674079070869361</v>
      </c>
      <c r="R59" s="117">
        <f t="shared" si="14"/>
        <v>6.9357846400430079E-2</v>
      </c>
      <c r="S59" s="275">
        <v>59.913948047662259</v>
      </c>
      <c r="T59" s="117">
        <f t="shared" si="15"/>
        <v>6.3081132242310378E-2</v>
      </c>
    </row>
    <row r="60" spans="2:20" ht="15" hidden="1" customHeight="1" outlineLevel="1" x14ac:dyDescent="0.25">
      <c r="B60" s="58" t="s">
        <v>92</v>
      </c>
      <c r="C60" s="275">
        <v>63.195665340732376</v>
      </c>
      <c r="D60" s="117">
        <f t="shared" si="22"/>
        <v>1.6532917768500743E-2</v>
      </c>
      <c r="E60" s="275">
        <v>45.573288534229313</v>
      </c>
      <c r="F60" s="117">
        <f t="shared" si="22"/>
        <v>0.11555042355682388</v>
      </c>
      <c r="G60" s="275">
        <v>52.256054031572219</v>
      </c>
      <c r="H60" s="117">
        <f t="shared" si="9"/>
        <v>7.410205102281453E-2</v>
      </c>
      <c r="I60" s="276">
        <v>62.943343300144882</v>
      </c>
      <c r="J60" s="117">
        <f t="shared" si="10"/>
        <v>6.2211890206407272E-2</v>
      </c>
      <c r="K60" s="276">
        <v>40.294065387348972</v>
      </c>
      <c r="L60" s="117">
        <f t="shared" si="11"/>
        <v>8.7095280645281159E-2</v>
      </c>
      <c r="M60" s="276">
        <v>50.522293525620505</v>
      </c>
      <c r="N60" s="117">
        <f t="shared" si="12"/>
        <v>7.5917111704437712E-2</v>
      </c>
      <c r="O60" s="275">
        <v>60.247435704848954</v>
      </c>
      <c r="P60" s="117">
        <f t="shared" si="13"/>
        <v>6.9817041760255716E-2</v>
      </c>
      <c r="Q60" s="275">
        <v>39.683073628774395</v>
      </c>
      <c r="R60" s="117">
        <f t="shared" si="14"/>
        <v>6.9272393104034879E-2</v>
      </c>
      <c r="S60" s="275">
        <v>49.642168960120578</v>
      </c>
      <c r="T60" s="117">
        <f t="shared" si="15"/>
        <v>7.3443333386952414E-2</v>
      </c>
    </row>
    <row r="61" spans="2:20" ht="15" hidden="1" customHeight="1" outlineLevel="1" x14ac:dyDescent="0.25">
      <c r="B61" s="58" t="s">
        <v>93</v>
      </c>
      <c r="C61" s="275">
        <v>58.256198386383907</v>
      </c>
      <c r="D61" s="117">
        <f t="shared" si="22"/>
        <v>5.3648008435230654E-2</v>
      </c>
      <c r="E61" s="275">
        <v>37.776696078981644</v>
      </c>
      <c r="F61" s="117">
        <f t="shared" si="22"/>
        <v>2.989902069197492E-2</v>
      </c>
      <c r="G61" s="275">
        <v>45.54294196768366</v>
      </c>
      <c r="H61" s="117">
        <f t="shared" si="9"/>
        <v>4.7204919928343525E-2</v>
      </c>
      <c r="I61" s="276">
        <v>58.395638335002204</v>
      </c>
      <c r="J61" s="117">
        <f t="shared" si="10"/>
        <v>8.0990868843920039E-2</v>
      </c>
      <c r="K61" s="276">
        <v>34.476481974590513</v>
      </c>
      <c r="L61" s="117">
        <f t="shared" si="11"/>
        <v>3.7426559641114299E-2</v>
      </c>
      <c r="M61" s="276">
        <v>45.27817680438735</v>
      </c>
      <c r="N61" s="117">
        <f t="shared" si="12"/>
        <v>6.5398891136903448E-2</v>
      </c>
      <c r="O61" s="275">
        <v>55.604857813059709</v>
      </c>
      <c r="P61" s="117">
        <f t="shared" si="13"/>
        <v>6.9007013858599642E-2</v>
      </c>
      <c r="Q61" s="275">
        <v>33.843419783284723</v>
      </c>
      <c r="R61" s="117">
        <f t="shared" si="14"/>
        <v>1.5306304370241497E-2</v>
      </c>
      <c r="S61" s="275">
        <v>44.382245888562132</v>
      </c>
      <c r="T61" s="117">
        <f t="shared" si="15"/>
        <v>5.1243076318947756E-2</v>
      </c>
    </row>
    <row r="62" spans="2:20" ht="15" hidden="1" customHeight="1" outlineLevel="1" x14ac:dyDescent="0.25">
      <c r="B62" s="58" t="s">
        <v>94</v>
      </c>
      <c r="C62" s="275">
        <v>61.521550524644368</v>
      </c>
      <c r="D62" s="117">
        <f t="shared" si="22"/>
        <v>-2.3002214949271571E-2</v>
      </c>
      <c r="E62" s="275">
        <v>44.619407611847762</v>
      </c>
      <c r="F62" s="117">
        <f t="shared" si="22"/>
        <v>-8.5667876806398202E-2</v>
      </c>
      <c r="G62" s="275">
        <v>51.02904569466947</v>
      </c>
      <c r="H62" s="117">
        <f t="shared" si="9"/>
        <v>-5.466754919100647E-2</v>
      </c>
      <c r="I62" s="276">
        <v>64.765317550835874</v>
      </c>
      <c r="J62" s="117">
        <f t="shared" si="10"/>
        <v>6.7404001555686488E-3</v>
      </c>
      <c r="K62" s="276">
        <v>41.652367414627541</v>
      </c>
      <c r="L62" s="117">
        <f t="shared" si="11"/>
        <v>-6.0466198018886863E-2</v>
      </c>
      <c r="M62" s="276">
        <v>52.089986125998209</v>
      </c>
      <c r="N62" s="117">
        <f t="shared" si="12"/>
        <v>-2.1736237390785118E-2</v>
      </c>
      <c r="O62" s="275">
        <v>60.733987358593033</v>
      </c>
      <c r="P62" s="117">
        <f t="shared" si="13"/>
        <v>-2.6782142167815937E-2</v>
      </c>
      <c r="Q62" s="275">
        <v>40.7950287194178</v>
      </c>
      <c r="R62" s="117">
        <f t="shared" si="14"/>
        <v>-6.4336561498255285E-2</v>
      </c>
      <c r="S62" s="275">
        <v>50.451248015728673</v>
      </c>
      <c r="T62" s="117">
        <f t="shared" si="15"/>
        <v>-3.9832716267403034E-2</v>
      </c>
    </row>
    <row r="63" spans="2:20" ht="15" hidden="1" customHeight="1" outlineLevel="1" x14ac:dyDescent="0.25">
      <c r="B63" s="58" t="s">
        <v>95</v>
      </c>
      <c r="C63" s="275">
        <v>68.143676148865822</v>
      </c>
      <c r="D63" s="117">
        <f t="shared" si="22"/>
        <v>6.3415670238230692E-2</v>
      </c>
      <c r="E63" s="275">
        <v>56.407194436756427</v>
      </c>
      <c r="F63" s="117">
        <f t="shared" si="22"/>
        <v>-2.7629814915420936E-2</v>
      </c>
      <c r="G63" s="275">
        <v>60.857908202957212</v>
      </c>
      <c r="H63" s="117">
        <f t="shared" si="9"/>
        <v>1.0425173550675959E-2</v>
      </c>
      <c r="I63" s="276">
        <v>67.336186486435423</v>
      </c>
      <c r="J63" s="117">
        <f t="shared" si="10"/>
        <v>5.6020295190285285E-2</v>
      </c>
      <c r="K63" s="276">
        <v>50.690384483114379</v>
      </c>
      <c r="L63" s="117">
        <f t="shared" si="11"/>
        <v>-1.6792015344567757E-2</v>
      </c>
      <c r="M63" s="276">
        <v>58.207492140585295</v>
      </c>
      <c r="N63" s="117">
        <f t="shared" si="12"/>
        <v>2.1223507066731928E-2</v>
      </c>
      <c r="O63" s="275">
        <v>65.049756389941592</v>
      </c>
      <c r="P63" s="117">
        <f t="shared" si="13"/>
        <v>2.766340058406902E-2</v>
      </c>
      <c r="Q63" s="275">
        <v>50.162942500024499</v>
      </c>
      <c r="R63" s="117">
        <f t="shared" si="14"/>
        <v>-3.0716250176164528E-2</v>
      </c>
      <c r="S63" s="275">
        <v>57.372463425654566</v>
      </c>
      <c r="T63" s="117">
        <f t="shared" si="15"/>
        <v>2.2417830811127804E-3</v>
      </c>
    </row>
    <row r="64" spans="2:20" ht="15" hidden="1" customHeight="1" outlineLevel="1" x14ac:dyDescent="0.25">
      <c r="B64" s="58" t="s">
        <v>96</v>
      </c>
      <c r="C64" s="275">
        <v>68.88</v>
      </c>
      <c r="D64" s="117">
        <f t="shared" si="22"/>
        <v>-3.2448377581120957E-2</v>
      </c>
      <c r="E64" s="275">
        <v>58.73</v>
      </c>
      <c r="F64" s="117">
        <f t="shared" si="22"/>
        <v>-3.0698135005776672E-2</v>
      </c>
      <c r="G64" s="275">
        <v>62.58</v>
      </c>
      <c r="H64" s="117">
        <f t="shared" si="9"/>
        <v>-2.931596091205213E-2</v>
      </c>
      <c r="I64" s="276">
        <v>69.242404893278788</v>
      </c>
      <c r="J64" s="117">
        <f t="shared" si="10"/>
        <v>2.297551575915624E-2</v>
      </c>
      <c r="K64" s="276">
        <v>52.829330026253572</v>
      </c>
      <c r="L64" s="117">
        <f t="shared" si="11"/>
        <v>-2.3647062622966342E-2</v>
      </c>
      <c r="M64" s="276">
        <v>60.241340017778342</v>
      </c>
      <c r="N64" s="117">
        <f t="shared" si="12"/>
        <v>1.3288977782495159E-3</v>
      </c>
      <c r="O64" s="275">
        <v>69.267910998420234</v>
      </c>
      <c r="P64" s="117">
        <f t="shared" si="13"/>
        <v>3.2201918099518112E-2</v>
      </c>
      <c r="Q64" s="275">
        <v>53.139087137958619</v>
      </c>
      <c r="R64" s="117">
        <f t="shared" si="14"/>
        <v>-3.2014192254732565E-2</v>
      </c>
      <c r="S64" s="275">
        <v>60.950099889757524</v>
      </c>
      <c r="T64" s="117">
        <f t="shared" si="15"/>
        <v>4.05339196311294E-3</v>
      </c>
    </row>
    <row r="65" spans="2:20" ht="15" hidden="1" customHeight="1" outlineLevel="1" x14ac:dyDescent="0.25">
      <c r="B65" s="58" t="s">
        <v>97</v>
      </c>
      <c r="C65" s="275">
        <v>71.08</v>
      </c>
      <c r="D65" s="117">
        <f t="shared" si="22"/>
        <v>1.7172295363480305E-2</v>
      </c>
      <c r="E65" s="275">
        <v>55.54</v>
      </c>
      <c r="F65" s="117">
        <f t="shared" si="22"/>
        <v>-5.8324855883350235E-2</v>
      </c>
      <c r="G65" s="275">
        <v>61.43</v>
      </c>
      <c r="H65" s="117">
        <f t="shared" si="9"/>
        <v>-2.4456090201683378E-2</v>
      </c>
      <c r="I65" s="276">
        <v>67.274237797450652</v>
      </c>
      <c r="J65" s="117">
        <f t="shared" si="10"/>
        <v>-1.2898705787596443E-2</v>
      </c>
      <c r="K65" s="276">
        <v>50.216372056766858</v>
      </c>
      <c r="L65" s="117">
        <f t="shared" si="11"/>
        <v>-2.8852217384618295E-2</v>
      </c>
      <c r="M65" s="276">
        <v>57.919564318324596</v>
      </c>
      <c r="N65" s="117">
        <f t="shared" si="12"/>
        <v>-1.8954611477481453E-2</v>
      </c>
      <c r="O65" s="275">
        <v>66.662640978301908</v>
      </c>
      <c r="P65" s="117">
        <f t="shared" si="13"/>
        <v>-7.0077411458493444E-3</v>
      </c>
      <c r="Q65" s="275">
        <v>50.378495650432853</v>
      </c>
      <c r="R65" s="117">
        <f t="shared" si="14"/>
        <v>-4.5185692372421538E-2</v>
      </c>
      <c r="S65" s="275">
        <v>58.264728887807387</v>
      </c>
      <c r="T65" s="117">
        <f t="shared" si="15"/>
        <v>-2.2362553070906399E-2</v>
      </c>
    </row>
    <row r="66" spans="2:20" collapsed="1" x14ac:dyDescent="0.25">
      <c r="B66" s="126">
        <v>2010</v>
      </c>
      <c r="C66" s="276">
        <v>70.242262102164986</v>
      </c>
      <c r="D66" s="127">
        <f t="shared" si="22"/>
        <v>7.7209536043824745E-2</v>
      </c>
      <c r="E66" s="276">
        <v>52.916225747071429</v>
      </c>
      <c r="F66" s="127">
        <f>E66/E79-1</f>
        <v>3.7614185690895585E-2</v>
      </c>
      <c r="G66" s="276">
        <v>59.522066888293921</v>
      </c>
      <c r="H66" s="127">
        <f t="shared" si="9"/>
        <v>5.8326171297294671E-2</v>
      </c>
      <c r="I66" s="276">
        <v>69.040108282453801</v>
      </c>
      <c r="J66" s="127">
        <f t="shared" si="10"/>
        <v>6.3955491879018167E-2</v>
      </c>
      <c r="K66" s="276">
        <v>48.196137491290195</v>
      </c>
      <c r="L66" s="127">
        <f t="shared" si="11"/>
        <v>3.9341176223466778E-2</v>
      </c>
      <c r="M66" s="276">
        <v>57.65304481863604</v>
      </c>
      <c r="N66" s="127">
        <f t="shared" si="12"/>
        <v>5.4805913441215326E-2</v>
      </c>
      <c r="O66" s="276">
        <v>65.251993240038132</v>
      </c>
      <c r="P66" s="127">
        <f t="shared" si="13"/>
        <v>4.4876241610041001E-2</v>
      </c>
      <c r="Q66" s="276">
        <v>47.400441749110826</v>
      </c>
      <c r="R66" s="127">
        <f t="shared" si="14"/>
        <v>2.8312512423767977E-2</v>
      </c>
      <c r="S66" s="276">
        <v>56.104302420489866</v>
      </c>
      <c r="T66" s="127">
        <f t="shared" si="15"/>
        <v>4.0435818049023187E-2</v>
      </c>
    </row>
    <row r="67" spans="2:20" ht="15" hidden="1" customHeight="1" outlineLevel="1" x14ac:dyDescent="0.25">
      <c r="B67" s="58" t="s">
        <v>86</v>
      </c>
      <c r="C67" s="275">
        <v>61.551275593161982</v>
      </c>
      <c r="D67" s="117">
        <f t="shared" si="22"/>
        <v>-0.10652815222583856</v>
      </c>
      <c r="E67" s="275">
        <v>50.107129929181774</v>
      </c>
      <c r="F67" s="117">
        <f t="shared" si="22"/>
        <v>-0.10137858807062816</v>
      </c>
      <c r="G67" s="275">
        <v>54.36676779141996</v>
      </c>
      <c r="H67" s="117">
        <f t="shared" si="9"/>
        <v>-0.10285861730330104</v>
      </c>
      <c r="I67" s="276">
        <v>61.67663814221325</v>
      </c>
      <c r="J67" s="117">
        <f t="shared" si="10"/>
        <v>-6.8257901153216283E-2</v>
      </c>
      <c r="K67" s="276">
        <v>46.675944105375194</v>
      </c>
      <c r="L67" s="117">
        <f t="shared" si="11"/>
        <v>-8.5509419555248822E-2</v>
      </c>
      <c r="M67" s="276">
        <v>53.41304117657743</v>
      </c>
      <c r="N67" s="117">
        <f t="shared" si="12"/>
        <v>-7.5266169844638076E-2</v>
      </c>
      <c r="O67" s="275">
        <v>60.721348346029949</v>
      </c>
      <c r="P67" s="117">
        <f t="shared" si="13"/>
        <v>-6.0628297604490511E-2</v>
      </c>
      <c r="Q67" s="275">
        <v>46.862482306330861</v>
      </c>
      <c r="R67" s="117">
        <f t="shared" si="14"/>
        <v>-9.6751631345300404E-2</v>
      </c>
      <c r="S67" s="275">
        <v>53.539055226095769</v>
      </c>
      <c r="T67" s="117">
        <f t="shared" si="15"/>
        <v>-7.6514199942942507E-2</v>
      </c>
    </row>
    <row r="68" spans="2:20" ht="15" hidden="1" customHeight="1" outlineLevel="1" x14ac:dyDescent="0.25">
      <c r="B68" s="58" t="s">
        <v>87</v>
      </c>
      <c r="C68" s="275">
        <v>62.973743163998158</v>
      </c>
      <c r="D68" s="117">
        <f t="shared" si="22"/>
        <v>-7.6766703357305954E-2</v>
      </c>
      <c r="E68" s="275">
        <v>49.64069809459631</v>
      </c>
      <c r="F68" s="117">
        <f t="shared" si="22"/>
        <v>-0.19244024573619145</v>
      </c>
      <c r="G68" s="275">
        <v>54.603405251960439</v>
      </c>
      <c r="H68" s="117">
        <f t="shared" si="9"/>
        <v>-0.14628822307754163</v>
      </c>
      <c r="I68" s="276">
        <v>65.519439815310292</v>
      </c>
      <c r="J68" s="117">
        <f t="shared" si="10"/>
        <v>-6.3967992837414167E-2</v>
      </c>
      <c r="K68" s="276">
        <v>47.111446271205452</v>
      </c>
      <c r="L68" s="117">
        <f t="shared" si="11"/>
        <v>-0.12422671624116166</v>
      </c>
      <c r="M68" s="276">
        <v>55.378826372962358</v>
      </c>
      <c r="N68" s="117">
        <f t="shared" si="12"/>
        <v>-9.1838320741044477E-2</v>
      </c>
      <c r="O68" s="275">
        <v>63.467484961176638</v>
      </c>
      <c r="P68" s="117">
        <f t="shared" si="13"/>
        <v>-6.2358975251137649E-2</v>
      </c>
      <c r="Q68" s="275">
        <v>46.961393537075921</v>
      </c>
      <c r="R68" s="117">
        <f t="shared" si="14"/>
        <v>-0.1351318529536264</v>
      </c>
      <c r="S68" s="275">
        <v>54.913279549801061</v>
      </c>
      <c r="T68" s="117">
        <f t="shared" si="15"/>
        <v>-9.5231853005462996E-2</v>
      </c>
    </row>
    <row r="69" spans="2:20" ht="15" hidden="1" customHeight="1" outlineLevel="1" x14ac:dyDescent="0.25">
      <c r="B69" s="58" t="s">
        <v>88</v>
      </c>
      <c r="C69" s="275">
        <v>68.349125480619023</v>
      </c>
      <c r="D69" s="117">
        <f t="shared" si="22"/>
        <v>-3.6929329567154778E-2</v>
      </c>
      <c r="E69" s="275">
        <v>47.69016153132948</v>
      </c>
      <c r="F69" s="117">
        <f t="shared" si="22"/>
        <v>-0.10892822250879153</v>
      </c>
      <c r="G69" s="275">
        <v>55.379656895756852</v>
      </c>
      <c r="H69" s="117">
        <f t="shared" si="9"/>
        <v>-7.6389978389645563E-2</v>
      </c>
      <c r="I69" s="276">
        <v>65.118609678257783</v>
      </c>
      <c r="J69" s="117">
        <f t="shared" si="10"/>
        <v>-8.0406841338022228E-2</v>
      </c>
      <c r="K69" s="276">
        <v>44.136737812907491</v>
      </c>
      <c r="L69" s="117">
        <f t="shared" si="11"/>
        <v>-9.5808787593739786E-2</v>
      </c>
      <c r="M69" s="276">
        <v>53.560095635235832</v>
      </c>
      <c r="N69" s="117">
        <f t="shared" si="12"/>
        <v>-8.551489432617454E-2</v>
      </c>
      <c r="O69" s="275">
        <v>59.792082639993346</v>
      </c>
      <c r="P69" s="117">
        <f t="shared" si="13"/>
        <v>-9.6925539197951327E-2</v>
      </c>
      <c r="Q69" s="275">
        <v>42.847789633989905</v>
      </c>
      <c r="R69" s="117">
        <f t="shared" si="14"/>
        <v>-0.11182092508637309</v>
      </c>
      <c r="S69" s="275">
        <v>51.010781288890179</v>
      </c>
      <c r="T69" s="117">
        <f t="shared" si="15"/>
        <v>-0.10228116041542146</v>
      </c>
    </row>
    <row r="70" spans="2:20" ht="15" hidden="1" customHeight="1" outlineLevel="1" x14ac:dyDescent="0.25">
      <c r="B70" s="58" t="s">
        <v>89</v>
      </c>
      <c r="C70" s="275">
        <v>64.98</v>
      </c>
      <c r="D70" s="117">
        <f t="shared" si="22"/>
        <v>-6.1118335500650045E-2</v>
      </c>
      <c r="E70" s="275">
        <v>44.26</v>
      </c>
      <c r="F70" s="117">
        <f t="shared" si="22"/>
        <v>-0.10077204388459982</v>
      </c>
      <c r="G70" s="275">
        <v>51.97</v>
      </c>
      <c r="H70" s="117">
        <f t="shared" si="9"/>
        <v>-8.1639865700653846E-2</v>
      </c>
      <c r="I70" s="276">
        <v>63.349794364517557</v>
      </c>
      <c r="J70" s="117">
        <f t="shared" si="10"/>
        <v>-8.9685384300182025E-2</v>
      </c>
      <c r="K70" s="276">
        <v>41.947183201000492</v>
      </c>
      <c r="L70" s="117">
        <f t="shared" si="11"/>
        <v>-5.7563226648642662E-2</v>
      </c>
      <c r="M70" s="276">
        <v>51.559503046449777</v>
      </c>
      <c r="N70" s="117">
        <f t="shared" si="12"/>
        <v>-7.3194723060398204E-2</v>
      </c>
      <c r="O70" s="275">
        <v>59.465218680842327</v>
      </c>
      <c r="P70" s="117">
        <f t="shared" si="13"/>
        <v>-0.10530589180506589</v>
      </c>
      <c r="Q70" s="275">
        <v>40.776017475769336</v>
      </c>
      <c r="R70" s="117">
        <f t="shared" si="14"/>
        <v>-8.7214623177495842E-2</v>
      </c>
      <c r="S70" s="275">
        <v>49.779626739355038</v>
      </c>
      <c r="T70" s="117">
        <f t="shared" si="15"/>
        <v>-9.6216339181741883E-2</v>
      </c>
    </row>
    <row r="71" spans="2:20" ht="15" hidden="1" customHeight="1" outlineLevel="1" x14ac:dyDescent="0.25">
      <c r="B71" s="58" t="s">
        <v>90</v>
      </c>
      <c r="C71" s="275">
        <v>70.790000000000006</v>
      </c>
      <c r="D71" s="117">
        <f t="shared" si="22"/>
        <v>-0.12766481823783116</v>
      </c>
      <c r="E71" s="275">
        <v>61.29</v>
      </c>
      <c r="F71" s="117">
        <f t="shared" si="22"/>
        <v>-7.7513546056592442E-2</v>
      </c>
      <c r="G71" s="275">
        <v>64.83</v>
      </c>
      <c r="H71" s="117">
        <f t="shared" si="9"/>
        <v>-9.7954640322805098E-2</v>
      </c>
      <c r="I71" s="276">
        <v>74.874791442368064</v>
      </c>
      <c r="J71" s="117">
        <f t="shared" si="10"/>
        <v>-9.9899407553635133E-2</v>
      </c>
      <c r="K71" s="276">
        <v>56.483196671380441</v>
      </c>
      <c r="L71" s="117">
        <f t="shared" si="11"/>
        <v>-8.9583833678112623E-2</v>
      </c>
      <c r="M71" s="276">
        <v>64.743211772153529</v>
      </c>
      <c r="N71" s="117">
        <f t="shared" si="12"/>
        <v>-9.3448015146461838E-2</v>
      </c>
      <c r="O71" s="275">
        <v>71.881037209634371</v>
      </c>
      <c r="P71" s="117">
        <f t="shared" si="13"/>
        <v>-0.1121541633274602</v>
      </c>
      <c r="Q71" s="275">
        <v>55.295957189017301</v>
      </c>
      <c r="R71" s="117">
        <f t="shared" si="14"/>
        <v>-0.12720596534062967</v>
      </c>
      <c r="S71" s="275">
        <v>63.285896324051336</v>
      </c>
      <c r="T71" s="117">
        <f t="shared" si="15"/>
        <v>-0.11812677448346953</v>
      </c>
    </row>
    <row r="72" spans="2:20" ht="15" hidden="1" customHeight="1" outlineLevel="1" x14ac:dyDescent="0.25">
      <c r="B72" s="58" t="s">
        <v>91</v>
      </c>
      <c r="C72" s="275">
        <v>68.61</v>
      </c>
      <c r="D72" s="117">
        <f t="shared" si="22"/>
        <v>-9.3659180977543E-2</v>
      </c>
      <c r="E72" s="275">
        <v>55.43</v>
      </c>
      <c r="F72" s="117">
        <f t="shared" si="22"/>
        <v>-0.13268659051791576</v>
      </c>
      <c r="G72" s="275">
        <v>60.33</v>
      </c>
      <c r="H72" s="117">
        <f t="shared" si="9"/>
        <v>-0.11617345443891014</v>
      </c>
      <c r="I72" s="276">
        <v>71.073629783139523</v>
      </c>
      <c r="J72" s="117">
        <f t="shared" si="10"/>
        <v>-0.12546464303186489</v>
      </c>
      <c r="K72" s="276">
        <v>48.514638101483811</v>
      </c>
      <c r="L72" s="117">
        <f t="shared" si="11"/>
        <v>-0.13351212236962995</v>
      </c>
      <c r="M72" s="276">
        <v>58.646310437078903</v>
      </c>
      <c r="N72" s="117">
        <f t="shared" si="12"/>
        <v>-0.12728821600960494</v>
      </c>
      <c r="O72" s="275">
        <v>66.009695597680533</v>
      </c>
      <c r="P72" s="117">
        <f t="shared" si="13"/>
        <v>-0.13501929437830051</v>
      </c>
      <c r="Q72" s="275">
        <v>47.387391640173199</v>
      </c>
      <c r="R72" s="117">
        <f t="shared" si="14"/>
        <v>-0.1521213939758681</v>
      </c>
      <c r="S72" s="275">
        <v>56.358772844823612</v>
      </c>
      <c r="T72" s="117">
        <f t="shared" si="15"/>
        <v>-0.14143615653805086</v>
      </c>
    </row>
    <row r="73" spans="2:20" ht="15" hidden="1" customHeight="1" outlineLevel="1" x14ac:dyDescent="0.25">
      <c r="B73" s="58" t="s">
        <v>92</v>
      </c>
      <c r="C73" s="275">
        <v>62.167849398777847</v>
      </c>
      <c r="D73" s="117">
        <f t="shared" si="22"/>
        <v>-9.1644514921422449E-2</v>
      </c>
      <c r="E73" s="275">
        <v>40.852737421696567</v>
      </c>
      <c r="F73" s="117">
        <f t="shared" si="22"/>
        <v>-0.24416767027388397</v>
      </c>
      <c r="G73" s="275">
        <v>48.650921001232007</v>
      </c>
      <c r="H73" s="117">
        <f t="shared" si="9"/>
        <v>-0.18027091826062336</v>
      </c>
      <c r="I73" s="276">
        <v>59.256861912846631</v>
      </c>
      <c r="J73" s="117">
        <f t="shared" si="10"/>
        <v>-0.1528211319123548</v>
      </c>
      <c r="K73" s="276">
        <v>37.065808402213932</v>
      </c>
      <c r="L73" s="117">
        <f t="shared" si="11"/>
        <v>-0.18529471824943811</v>
      </c>
      <c r="M73" s="276">
        <v>46.957421697276018</v>
      </c>
      <c r="N73" s="117">
        <f t="shared" si="12"/>
        <v>-0.16382364934538762</v>
      </c>
      <c r="O73" s="275">
        <v>56.315644033599447</v>
      </c>
      <c r="P73" s="117">
        <f t="shared" si="13"/>
        <v>-0.15316143787072856</v>
      </c>
      <c r="Q73" s="275">
        <v>37.112221249420614</v>
      </c>
      <c r="R73" s="117">
        <f t="shared" si="14"/>
        <v>-0.18639408255965206</v>
      </c>
      <c r="S73" s="275">
        <v>46.245728503887108</v>
      </c>
      <c r="T73" s="117">
        <f t="shared" si="15"/>
        <v>-0.16609189311090755</v>
      </c>
    </row>
    <row r="74" spans="2:20" ht="15" hidden="1" customHeight="1" outlineLevel="1" x14ac:dyDescent="0.25">
      <c r="B74" s="58" t="s">
        <v>93</v>
      </c>
      <c r="C74" s="275">
        <v>55.29</v>
      </c>
      <c r="D74" s="117">
        <f t="shared" si="22"/>
        <v>-0.15095208845208852</v>
      </c>
      <c r="E74" s="275">
        <v>36.68</v>
      </c>
      <c r="F74" s="117">
        <f t="shared" si="22"/>
        <v>-0.14598370197904542</v>
      </c>
      <c r="G74" s="275">
        <v>43.49</v>
      </c>
      <c r="H74" s="117">
        <f t="shared" si="9"/>
        <v>-0.14909019761299158</v>
      </c>
      <c r="I74" s="276">
        <v>54.020473269542222</v>
      </c>
      <c r="J74" s="117">
        <f t="shared" si="10"/>
        <v>-0.18380066764849345</v>
      </c>
      <c r="K74" s="276">
        <v>33.232696477828036</v>
      </c>
      <c r="L74" s="117">
        <f t="shared" si="11"/>
        <v>-0.16472219329725091</v>
      </c>
      <c r="M74" s="276">
        <v>42.498802261817936</v>
      </c>
      <c r="N74" s="117">
        <f t="shared" si="12"/>
        <v>-0.17152351788101505</v>
      </c>
      <c r="O74" s="275">
        <v>52.015428423011926</v>
      </c>
      <c r="P74" s="117">
        <f t="shared" si="13"/>
        <v>-0.18201943100019602</v>
      </c>
      <c r="Q74" s="275">
        <v>33.333211502391485</v>
      </c>
      <c r="R74" s="117">
        <f t="shared" si="14"/>
        <v>-0.18558229154173478</v>
      </c>
      <c r="S74" s="275">
        <v>42.218823494154968</v>
      </c>
      <c r="T74" s="117">
        <f t="shared" si="15"/>
        <v>-0.18192074877661413</v>
      </c>
    </row>
    <row r="75" spans="2:20" ht="15" hidden="1" customHeight="1" outlineLevel="1" x14ac:dyDescent="0.25">
      <c r="B75" s="58" t="s">
        <v>94</v>
      </c>
      <c r="C75" s="275">
        <v>62.97</v>
      </c>
      <c r="D75" s="117">
        <f t="shared" si="22"/>
        <v>-6.9867060561299876E-2</v>
      </c>
      <c r="E75" s="275">
        <v>48.8</v>
      </c>
      <c r="F75" s="117">
        <f t="shared" si="22"/>
        <v>-9.0739705608347432E-2</v>
      </c>
      <c r="G75" s="275">
        <v>53.98</v>
      </c>
      <c r="H75" s="117">
        <f t="shared" si="9"/>
        <v>-8.2440931497535286E-2</v>
      </c>
      <c r="I75" s="276">
        <v>64.331696175923682</v>
      </c>
      <c r="J75" s="117">
        <f t="shared" si="10"/>
        <v>-0.13403269727062561</v>
      </c>
      <c r="K75" s="276">
        <v>44.333016360666129</v>
      </c>
      <c r="L75" s="117">
        <f t="shared" si="11"/>
        <v>-8.451861473171729E-2</v>
      </c>
      <c r="M75" s="276">
        <v>53.247383902951022</v>
      </c>
      <c r="N75" s="117">
        <f t="shared" si="12"/>
        <v>-0.10813320684872496</v>
      </c>
      <c r="O75" s="275">
        <v>62.405335937707015</v>
      </c>
      <c r="P75" s="117">
        <f t="shared" si="13"/>
        <v>-0.14903539746940242</v>
      </c>
      <c r="Q75" s="275">
        <v>43.600109869358469</v>
      </c>
      <c r="R75" s="117">
        <f t="shared" si="14"/>
        <v>-0.11687158638138651</v>
      </c>
      <c r="S75" s="275">
        <v>52.544227313809579</v>
      </c>
      <c r="T75" s="117">
        <f t="shared" si="15"/>
        <v>-0.13382983920848956</v>
      </c>
    </row>
    <row r="76" spans="2:20" ht="15" hidden="1" customHeight="1" outlineLevel="1" x14ac:dyDescent="0.25">
      <c r="B76" s="58" t="s">
        <v>95</v>
      </c>
      <c r="C76" s="275">
        <v>64.08</v>
      </c>
      <c r="D76" s="117">
        <f t="shared" si="22"/>
        <v>-0.17677286742034948</v>
      </c>
      <c r="E76" s="275">
        <v>58.01</v>
      </c>
      <c r="F76" s="117">
        <f t="shared" si="22"/>
        <v>-0.15028563058444411</v>
      </c>
      <c r="G76" s="275">
        <v>60.23</v>
      </c>
      <c r="H76" s="117">
        <f t="shared" si="9"/>
        <v>-0.16102521242512902</v>
      </c>
      <c r="I76" s="276">
        <v>63.764102634317325</v>
      </c>
      <c r="J76" s="117">
        <f t="shared" si="10"/>
        <v>-0.20524337140252835</v>
      </c>
      <c r="K76" s="276">
        <v>51.556115566818704</v>
      </c>
      <c r="L76" s="117">
        <f t="shared" si="11"/>
        <v>-0.1551172111096969</v>
      </c>
      <c r="M76" s="276">
        <v>56.997798951744777</v>
      </c>
      <c r="N76" s="117">
        <f t="shared" si="12"/>
        <v>-0.17867950431799218</v>
      </c>
      <c r="O76" s="275">
        <v>63.29869911974172</v>
      </c>
      <c r="P76" s="117">
        <f t="shared" si="13"/>
        <v>-0.18518488247492371</v>
      </c>
      <c r="Q76" s="275">
        <v>51.752587938404488</v>
      </c>
      <c r="R76" s="117">
        <f t="shared" si="14"/>
        <v>-0.16144780441047446</v>
      </c>
      <c r="S76" s="275">
        <v>57.244134493454197</v>
      </c>
      <c r="T76" s="117">
        <f t="shared" si="15"/>
        <v>-0.1732634566793938</v>
      </c>
    </row>
    <row r="77" spans="2:20" ht="15" hidden="1" customHeight="1" outlineLevel="1" x14ac:dyDescent="0.25">
      <c r="B77" s="58" t="s">
        <v>96</v>
      </c>
      <c r="C77" s="275">
        <v>71.19</v>
      </c>
      <c r="D77" s="117">
        <f t="shared" si="22"/>
        <v>-0.10317460317460314</v>
      </c>
      <c r="E77" s="275">
        <v>60.59</v>
      </c>
      <c r="F77" s="117">
        <f t="shared" si="22"/>
        <v>-0.15518683770217512</v>
      </c>
      <c r="G77" s="275">
        <v>64.47</v>
      </c>
      <c r="H77" s="117">
        <f t="shared" si="9"/>
        <v>-0.13509525087201513</v>
      </c>
      <c r="I77" s="276">
        <v>67.687255292609407</v>
      </c>
      <c r="J77" s="117">
        <f t="shared" si="10"/>
        <v>-0.13955858569681012</v>
      </c>
      <c r="K77" s="276">
        <v>54.108845279023029</v>
      </c>
      <c r="L77" s="117">
        <f t="shared" si="11"/>
        <v>-0.13543161480365273</v>
      </c>
      <c r="M77" s="276">
        <v>60.161391678040999</v>
      </c>
      <c r="N77" s="117">
        <f t="shared" si="12"/>
        <v>-0.13557253272744962</v>
      </c>
      <c r="O77" s="275">
        <v>67.106938849673668</v>
      </c>
      <c r="P77" s="117">
        <f t="shared" si="13"/>
        <v>-0.12626016778099058</v>
      </c>
      <c r="Q77" s="275">
        <v>54.896556037051482</v>
      </c>
      <c r="R77" s="117">
        <f t="shared" si="14"/>
        <v>-0.1324695898637116</v>
      </c>
      <c r="S77" s="275">
        <v>60.704042611308388</v>
      </c>
      <c r="T77" s="117">
        <f t="shared" si="15"/>
        <v>-0.12847181637072957</v>
      </c>
    </row>
    <row r="78" spans="2:20" ht="15" hidden="1" customHeight="1" outlineLevel="1" x14ac:dyDescent="0.25">
      <c r="B78" s="58" t="s">
        <v>97</v>
      </c>
      <c r="C78" s="275">
        <v>69.88</v>
      </c>
      <c r="D78" s="117">
        <f t="shared" si="22"/>
        <v>-9.7507426062249936E-2</v>
      </c>
      <c r="E78" s="275">
        <v>58.98</v>
      </c>
      <c r="F78" s="117">
        <f t="shared" si="22"/>
        <v>-0.10649901530071215</v>
      </c>
      <c r="G78" s="275">
        <v>62.97</v>
      </c>
      <c r="H78" s="117">
        <f t="shared" si="9"/>
        <v>-0.10324693819424668</v>
      </c>
      <c r="I78" s="276">
        <v>68.153327517545165</v>
      </c>
      <c r="J78" s="117">
        <f t="shared" si="10"/>
        <v>-0.11780798578005269</v>
      </c>
      <c r="K78" s="276">
        <v>51.708270312402909</v>
      </c>
      <c r="L78" s="117">
        <f t="shared" si="11"/>
        <v>-0.10517957127899646</v>
      </c>
      <c r="M78" s="276">
        <v>59.038618392114415</v>
      </c>
      <c r="N78" s="117">
        <f t="shared" si="12"/>
        <v>-0.10919064923755251</v>
      </c>
      <c r="O78" s="275">
        <v>67.133092311541603</v>
      </c>
      <c r="P78" s="117">
        <f t="shared" si="13"/>
        <v>-9.1391321763707012E-2</v>
      </c>
      <c r="Q78" s="275">
        <v>52.762610748479467</v>
      </c>
      <c r="R78" s="117">
        <f t="shared" si="14"/>
        <v>-0.10679949884998796</v>
      </c>
      <c r="S78" s="275">
        <v>59.597480713147469</v>
      </c>
      <c r="T78" s="117">
        <f t="shared" si="15"/>
        <v>-9.7720527496153009E-2</v>
      </c>
    </row>
    <row r="79" spans="2:20" collapsed="1" x14ac:dyDescent="0.25">
      <c r="B79" s="126">
        <v>2009</v>
      </c>
      <c r="C79" s="276">
        <v>65.207612587740101</v>
      </c>
      <c r="D79" s="127">
        <f t="shared" ref="D79:D105" si="23">C79/C92-1</f>
        <v>-0.10072725736879351</v>
      </c>
      <c r="E79" s="276">
        <v>50.997978320657936</v>
      </c>
      <c r="F79" s="127">
        <f>E79/E92-1</f>
        <v>-0.13406860046160374</v>
      </c>
      <c r="G79" s="276">
        <v>56.241703647309272</v>
      </c>
      <c r="H79" s="127">
        <f t="shared" ref="H79:H105" si="24">G79/G92-1</f>
        <v>-0.12002217254634506</v>
      </c>
      <c r="I79" s="276">
        <v>64.890034225514682</v>
      </c>
      <c r="J79" s="127">
        <f t="shared" ref="J79:J105" si="25">I79/I92-1</f>
        <v>-0.12275555379608571</v>
      </c>
      <c r="K79" s="276">
        <v>46.37181571735173</v>
      </c>
      <c r="L79" s="127">
        <f t="shared" ref="L79:L105" si="26">K79/K92-1</f>
        <v>-0.11844592120130726</v>
      </c>
      <c r="M79" s="276">
        <v>54.657491092885373</v>
      </c>
      <c r="N79" s="127">
        <f t="shared" ref="N79:N105" si="27">M79/M92-1</f>
        <v>-0.11841985570198876</v>
      </c>
      <c r="O79" s="276">
        <v>62.449494630571635</v>
      </c>
      <c r="P79" s="127">
        <f t="shared" ref="P79:P105" si="28">O79/O92-1</f>
        <v>-0.12245605032118212</v>
      </c>
      <c r="Q79" s="276">
        <v>46.095366123073184</v>
      </c>
      <c r="R79" s="127">
        <f t="shared" ref="R79:R105" si="29">Q79/Q92-1</f>
        <v>-0.13338158388472598</v>
      </c>
      <c r="S79" s="276">
        <v>53.92384753313668</v>
      </c>
      <c r="T79" s="127">
        <f t="shared" ref="T79:T105" si="30">S79/S92-1</f>
        <v>-0.12627383890505806</v>
      </c>
    </row>
    <row r="80" spans="2:20" ht="15" hidden="1" customHeight="1" outlineLevel="1" x14ac:dyDescent="0.25">
      <c r="B80" s="58" t="s">
        <v>86</v>
      </c>
      <c r="C80" s="275">
        <v>68.89</v>
      </c>
      <c r="D80" s="117">
        <f t="shared" si="23"/>
        <v>-4.1919629950853965E-3</v>
      </c>
      <c r="E80" s="275">
        <v>55.76</v>
      </c>
      <c r="F80" s="117">
        <f t="shared" ref="F80:F91" si="31">E80/E93-1</f>
        <v>-0.14517859880423123</v>
      </c>
      <c r="G80" s="275">
        <v>60.6</v>
      </c>
      <c r="H80" s="117">
        <f t="shared" si="24"/>
        <v>-9.1181763647270597E-2</v>
      </c>
      <c r="I80" s="276">
        <v>66.194967704636682</v>
      </c>
      <c r="J80" s="117">
        <f t="shared" si="25"/>
        <v>-7.7224786147641611E-2</v>
      </c>
      <c r="K80" s="276">
        <v>51.040377127422055</v>
      </c>
      <c r="L80" s="117">
        <f t="shared" si="26"/>
        <v>-9.5847732731183521E-2</v>
      </c>
      <c r="M80" s="276">
        <v>57.760448936537401</v>
      </c>
      <c r="N80" s="117">
        <f t="shared" si="27"/>
        <v>-8.4656036522625433E-2</v>
      </c>
      <c r="O80" s="275">
        <v>64.640384835079971</v>
      </c>
      <c r="P80" s="117">
        <f t="shared" si="28"/>
        <v>-6.0315973161212844E-2</v>
      </c>
      <c r="Q80" s="275">
        <v>51.882166558604432</v>
      </c>
      <c r="R80" s="117">
        <f t="shared" si="29"/>
        <v>-9.7742533972117629E-2</v>
      </c>
      <c r="S80" s="275">
        <v>57.974963148093735</v>
      </c>
      <c r="T80" s="117">
        <f t="shared" si="30"/>
        <v>-7.7130545293367381E-2</v>
      </c>
    </row>
    <row r="81" spans="2:20" ht="15" hidden="1" customHeight="1" outlineLevel="1" x14ac:dyDescent="0.25">
      <c r="B81" s="58" t="s">
        <v>87</v>
      </c>
      <c r="C81" s="275">
        <v>68.209999999999994</v>
      </c>
      <c r="D81" s="117">
        <f t="shared" si="23"/>
        <v>-9.5717884130982478E-2</v>
      </c>
      <c r="E81" s="275">
        <v>61.47</v>
      </c>
      <c r="F81" s="117">
        <f t="shared" si="31"/>
        <v>-5.6485034535686984E-2</v>
      </c>
      <c r="G81" s="275">
        <v>63.96</v>
      </c>
      <c r="H81" s="117">
        <f t="shared" si="24"/>
        <v>-7.1967498549042386E-2</v>
      </c>
      <c r="I81" s="276">
        <v>69.997007916343364</v>
      </c>
      <c r="J81" s="117">
        <f t="shared" si="25"/>
        <v>-9.3566999934333372E-2</v>
      </c>
      <c r="K81" s="276">
        <v>53.794112180497308</v>
      </c>
      <c r="L81" s="117">
        <f t="shared" si="26"/>
        <v>-6.8112140757898287E-2</v>
      </c>
      <c r="M81" s="276">
        <v>60.979038906541994</v>
      </c>
      <c r="N81" s="117">
        <f t="shared" si="27"/>
        <v>-7.9016506701093725E-2</v>
      </c>
      <c r="O81" s="275">
        <v>67.688468492700352</v>
      </c>
      <c r="P81" s="117">
        <f t="shared" si="28"/>
        <v>-8.1368039644258761E-2</v>
      </c>
      <c r="Q81" s="275">
        <v>54.298905211684115</v>
      </c>
      <c r="R81" s="117">
        <f t="shared" si="29"/>
        <v>-6.3835057202440093E-2</v>
      </c>
      <c r="S81" s="275">
        <v>60.693206024341421</v>
      </c>
      <c r="T81" s="117">
        <f t="shared" si="30"/>
        <v>-7.1829271559538221E-2</v>
      </c>
    </row>
    <row r="82" spans="2:20" ht="15" hidden="1" customHeight="1" outlineLevel="1" x14ac:dyDescent="0.25">
      <c r="B82" s="58" t="s">
        <v>88</v>
      </c>
      <c r="C82" s="275">
        <v>70.97</v>
      </c>
      <c r="D82" s="117">
        <f t="shared" si="23"/>
        <v>-2.9502669289127592E-3</v>
      </c>
      <c r="E82" s="275">
        <v>53.52</v>
      </c>
      <c r="F82" s="117">
        <f t="shared" si="31"/>
        <v>-3.6543654365436384E-2</v>
      </c>
      <c r="G82" s="275">
        <v>59.96</v>
      </c>
      <c r="H82" s="117">
        <f t="shared" si="24"/>
        <v>-2.1540469973890364E-2</v>
      </c>
      <c r="I82" s="276">
        <v>70.812412059487656</v>
      </c>
      <c r="J82" s="117">
        <f t="shared" si="25"/>
        <v>-5.1156381674745344E-2</v>
      </c>
      <c r="K82" s="276">
        <v>48.813500073120053</v>
      </c>
      <c r="L82" s="117">
        <f t="shared" si="26"/>
        <v>-6.0569552233932344E-2</v>
      </c>
      <c r="M82" s="276">
        <v>58.568581711093948</v>
      </c>
      <c r="N82" s="117">
        <f t="shared" si="27"/>
        <v>-5.2693477845918379E-2</v>
      </c>
      <c r="O82" s="275">
        <v>66.209471350668167</v>
      </c>
      <c r="P82" s="117">
        <f t="shared" si="28"/>
        <v>-4.1643478407860757E-2</v>
      </c>
      <c r="Q82" s="275">
        <v>48.242286768754084</v>
      </c>
      <c r="R82" s="117">
        <f t="shared" si="29"/>
        <v>-6.2080409540705372E-2</v>
      </c>
      <c r="S82" s="275">
        <v>56.822669904639113</v>
      </c>
      <c r="T82" s="117">
        <f t="shared" si="30"/>
        <v>-4.9017781936257276E-2</v>
      </c>
    </row>
    <row r="83" spans="2:20" ht="15" hidden="1" customHeight="1" outlineLevel="1" x14ac:dyDescent="0.25">
      <c r="B83" s="58" t="s">
        <v>89</v>
      </c>
      <c r="C83" s="275">
        <v>69.209999999999994</v>
      </c>
      <c r="D83" s="117">
        <f t="shared" si="23"/>
        <v>-4.5379310344827672E-2</v>
      </c>
      <c r="E83" s="275">
        <v>49.22</v>
      </c>
      <c r="F83" s="117">
        <f t="shared" si="31"/>
        <v>-2.6342451874367123E-3</v>
      </c>
      <c r="G83" s="275">
        <v>56.59</v>
      </c>
      <c r="H83" s="117">
        <f t="shared" si="24"/>
        <v>-2.1611341632088554E-2</v>
      </c>
      <c r="I83" s="276">
        <v>69.591098804687931</v>
      </c>
      <c r="J83" s="117">
        <f t="shared" si="25"/>
        <v>-4.884661436834481E-2</v>
      </c>
      <c r="K83" s="276">
        <v>44.509281033075553</v>
      </c>
      <c r="L83" s="117">
        <f t="shared" si="26"/>
        <v>-4.1262078010741887E-2</v>
      </c>
      <c r="M83" s="276">
        <v>55.631430171291328</v>
      </c>
      <c r="N83" s="117">
        <f t="shared" si="27"/>
        <v>-4.1862880695375027E-2</v>
      </c>
      <c r="O83" s="275">
        <v>66.464301190956505</v>
      </c>
      <c r="P83" s="117">
        <f t="shared" si="28"/>
        <v>-4.9336467780131121E-2</v>
      </c>
      <c r="Q83" s="275">
        <v>44.672075726842458</v>
      </c>
      <c r="R83" s="117">
        <f t="shared" si="29"/>
        <v>-4.5480021539517579E-2</v>
      </c>
      <c r="S83" s="275">
        <v>55.079139950689175</v>
      </c>
      <c r="T83" s="117">
        <f t="shared" si="30"/>
        <v>-4.5257818262839034E-2</v>
      </c>
    </row>
    <row r="84" spans="2:20" ht="15" hidden="1" customHeight="1" outlineLevel="1" x14ac:dyDescent="0.25">
      <c r="B84" s="58" t="s">
        <v>90</v>
      </c>
      <c r="C84" s="275">
        <v>81.150000000000006</v>
      </c>
      <c r="D84" s="117">
        <f t="shared" si="23"/>
        <v>-3.0581770397801744E-2</v>
      </c>
      <c r="E84" s="275">
        <v>66.44</v>
      </c>
      <c r="F84" s="117">
        <f t="shared" si="31"/>
        <v>2.0270270270270174E-2</v>
      </c>
      <c r="G84" s="275">
        <v>71.87</v>
      </c>
      <c r="H84" s="117">
        <f t="shared" si="24"/>
        <v>-8.3414430696515662E-4</v>
      </c>
      <c r="I84" s="276">
        <v>83.184915186943059</v>
      </c>
      <c r="J84" s="117">
        <f t="shared" si="25"/>
        <v>-4.384956663106232E-2</v>
      </c>
      <c r="K84" s="276">
        <v>62.041073918507507</v>
      </c>
      <c r="L84" s="117">
        <f t="shared" si="26"/>
        <v>-1.5861840579743602E-2</v>
      </c>
      <c r="M84" s="276">
        <v>71.416987501950473</v>
      </c>
      <c r="N84" s="117">
        <f t="shared" si="27"/>
        <v>-2.7914685912147519E-2</v>
      </c>
      <c r="O84" s="275">
        <v>80.961169428951138</v>
      </c>
      <c r="P84" s="117">
        <f t="shared" si="28"/>
        <v>-3.5368085990637899E-2</v>
      </c>
      <c r="Q84" s="275">
        <v>63.355104403982239</v>
      </c>
      <c r="R84" s="117">
        <f t="shared" si="29"/>
        <v>-9.1130295540874373E-3</v>
      </c>
      <c r="S84" s="275">
        <v>71.763031797437264</v>
      </c>
      <c r="T84" s="117">
        <f t="shared" si="30"/>
        <v>-2.1725537089390734E-2</v>
      </c>
    </row>
    <row r="85" spans="2:20" ht="15" hidden="1" customHeight="1" outlineLevel="1" x14ac:dyDescent="0.25">
      <c r="B85" s="58" t="s">
        <v>91</v>
      </c>
      <c r="C85" s="275">
        <v>75.7</v>
      </c>
      <c r="D85" s="117">
        <f t="shared" si="23"/>
        <v>-2.8241335044929428E-2</v>
      </c>
      <c r="E85" s="275">
        <v>63.91</v>
      </c>
      <c r="F85" s="117">
        <f t="shared" si="31"/>
        <v>9.867629362214192E-2</v>
      </c>
      <c r="G85" s="275">
        <v>68.260000000000005</v>
      </c>
      <c r="H85" s="117">
        <f t="shared" si="24"/>
        <v>4.3730886850152917E-2</v>
      </c>
      <c r="I85" s="276">
        <v>81.270161597056145</v>
      </c>
      <c r="J85" s="117">
        <f t="shared" si="25"/>
        <v>4.8007261106547627E-2</v>
      </c>
      <c r="K85" s="276">
        <v>55.989979033704827</v>
      </c>
      <c r="L85" s="117">
        <f t="shared" si="26"/>
        <v>3.9730717191437837E-2</v>
      </c>
      <c r="M85" s="276">
        <v>67.200090010156615</v>
      </c>
      <c r="N85" s="117">
        <f t="shared" si="27"/>
        <v>4.7329622417217498E-2</v>
      </c>
      <c r="O85" s="275">
        <v>76.313489039315016</v>
      </c>
      <c r="P85" s="117">
        <f t="shared" si="28"/>
        <v>2.7130630586603699E-2</v>
      </c>
      <c r="Q85" s="275">
        <v>55.889358810905627</v>
      </c>
      <c r="R85" s="117">
        <f t="shared" si="29"/>
        <v>2.4315708643786627E-2</v>
      </c>
      <c r="S85" s="275">
        <v>65.643077418180823</v>
      </c>
      <c r="T85" s="117">
        <f t="shared" si="30"/>
        <v>2.7911086986943445E-2</v>
      </c>
    </row>
    <row r="86" spans="2:20" ht="15" hidden="1" customHeight="1" outlineLevel="1" x14ac:dyDescent="0.25">
      <c r="B86" s="58" t="s">
        <v>92</v>
      </c>
      <c r="C86" s="275">
        <v>68.44</v>
      </c>
      <c r="D86" s="117">
        <f t="shared" si="23"/>
        <v>-5.3771254178172079E-3</v>
      </c>
      <c r="E86" s="275">
        <v>54.05</v>
      </c>
      <c r="F86" s="117">
        <f t="shared" si="31"/>
        <v>0.21816542709037634</v>
      </c>
      <c r="G86" s="275">
        <v>59.35</v>
      </c>
      <c r="H86" s="117">
        <f t="shared" si="24"/>
        <v>0.11602106054907857</v>
      </c>
      <c r="I86" s="276">
        <v>69.946104825074784</v>
      </c>
      <c r="J86" s="117">
        <f t="shared" si="25"/>
        <v>6.1542451110346841E-2</v>
      </c>
      <c r="K86" s="276">
        <v>45.495971650718182</v>
      </c>
      <c r="L86" s="117">
        <f t="shared" si="26"/>
        <v>7.7474345369408448E-2</v>
      </c>
      <c r="M86" s="276">
        <v>56.157318561467022</v>
      </c>
      <c r="N86" s="117">
        <f t="shared" si="27"/>
        <v>7.0570849757088272E-2</v>
      </c>
      <c r="O86" s="275">
        <v>66.501038748165513</v>
      </c>
      <c r="P86" s="117">
        <f t="shared" si="28"/>
        <v>3.8896391984761358E-2</v>
      </c>
      <c r="Q86" s="275">
        <v>45.614492783161957</v>
      </c>
      <c r="R86" s="117">
        <f t="shared" si="29"/>
        <v>6.0714924637628398E-2</v>
      </c>
      <c r="S86" s="275">
        <v>55.456624203364015</v>
      </c>
      <c r="T86" s="117">
        <f t="shared" si="30"/>
        <v>5.0001488404924466E-2</v>
      </c>
    </row>
    <row r="87" spans="2:20" ht="15" hidden="1" customHeight="1" outlineLevel="1" x14ac:dyDescent="0.25">
      <c r="B87" s="58" t="s">
        <v>93</v>
      </c>
      <c r="C87" s="275">
        <v>65.12</v>
      </c>
      <c r="D87" s="117">
        <f t="shared" si="23"/>
        <v>2.8427037271004485E-2</v>
      </c>
      <c r="E87" s="275">
        <v>42.95</v>
      </c>
      <c r="F87" s="117">
        <f t="shared" si="31"/>
        <v>1.6327496450544432E-2</v>
      </c>
      <c r="G87" s="275">
        <v>51.11</v>
      </c>
      <c r="H87" s="117">
        <f t="shared" si="24"/>
        <v>2.5275827482447388E-2</v>
      </c>
      <c r="I87" s="276">
        <v>66.185392622053286</v>
      </c>
      <c r="J87" s="117">
        <f t="shared" si="25"/>
        <v>0.11537285691074839</v>
      </c>
      <c r="K87" s="276">
        <v>39.78639946033497</v>
      </c>
      <c r="L87" s="117">
        <f t="shared" si="26"/>
        <v>2.2112359848434737E-2</v>
      </c>
      <c r="M87" s="276">
        <v>51.29753611486862</v>
      </c>
      <c r="N87" s="117">
        <f t="shared" si="27"/>
        <v>7.4286085671150914E-2</v>
      </c>
      <c r="O87" s="275">
        <v>63.590053840294082</v>
      </c>
      <c r="P87" s="117">
        <f t="shared" si="28"/>
        <v>0.12087633302721446</v>
      </c>
      <c r="Q87" s="275">
        <v>40.92888840235679</v>
      </c>
      <c r="R87" s="117">
        <f t="shared" si="29"/>
        <v>5.1446538567741174E-2</v>
      </c>
      <c r="S87" s="275">
        <v>51.607253736137892</v>
      </c>
      <c r="T87" s="117">
        <f t="shared" si="30"/>
        <v>9.2375821819973281E-2</v>
      </c>
    </row>
    <row r="88" spans="2:20" ht="15" hidden="1" customHeight="1" outlineLevel="1" x14ac:dyDescent="0.25">
      <c r="B88" s="58" t="s">
        <v>94</v>
      </c>
      <c r="C88" s="275">
        <v>67.7</v>
      </c>
      <c r="D88" s="117">
        <f t="shared" si="23"/>
        <v>-6.457293806868214E-3</v>
      </c>
      <c r="E88" s="275">
        <v>53.67</v>
      </c>
      <c r="F88" s="117">
        <f t="shared" si="31"/>
        <v>8.2711317329029699E-2</v>
      </c>
      <c r="G88" s="275">
        <v>58.83</v>
      </c>
      <c r="H88" s="117">
        <f t="shared" si="24"/>
        <v>4.5680767863490956E-2</v>
      </c>
      <c r="I88" s="276">
        <v>74.288828196124328</v>
      </c>
      <c r="J88" s="117">
        <f t="shared" si="25"/>
        <v>3.2739000259192075E-2</v>
      </c>
      <c r="K88" s="276">
        <v>48.425906931656833</v>
      </c>
      <c r="L88" s="117">
        <f t="shared" si="26"/>
        <v>-2.9871427601742107E-2</v>
      </c>
      <c r="M88" s="276">
        <v>59.703292365903124</v>
      </c>
      <c r="N88" s="117">
        <f t="shared" si="27"/>
        <v>4.5184277762067016E-3</v>
      </c>
      <c r="O88" s="275">
        <v>73.334819982083971</v>
      </c>
      <c r="P88" s="117">
        <f t="shared" si="28"/>
        <v>4.2338111588766658E-2</v>
      </c>
      <c r="Q88" s="275">
        <v>49.370068041076017</v>
      </c>
      <c r="R88" s="117">
        <f t="shared" si="29"/>
        <v>-1.1537285241852047E-2</v>
      </c>
      <c r="S88" s="275">
        <v>60.662707736080876</v>
      </c>
      <c r="T88" s="117">
        <f t="shared" si="30"/>
        <v>1.989692699997514E-2</v>
      </c>
    </row>
    <row r="89" spans="2:20" ht="15" hidden="1" customHeight="1" outlineLevel="1" x14ac:dyDescent="0.25">
      <c r="B89" s="58" t="s">
        <v>95</v>
      </c>
      <c r="C89" s="275">
        <v>77.84</v>
      </c>
      <c r="D89" s="117">
        <f t="shared" si="23"/>
        <v>-3.2201914708442136E-2</v>
      </c>
      <c r="E89" s="275">
        <v>68.27</v>
      </c>
      <c r="F89" s="117">
        <f t="shared" si="31"/>
        <v>0.10130666236489749</v>
      </c>
      <c r="G89" s="275">
        <v>71.790000000000006</v>
      </c>
      <c r="H89" s="117">
        <f t="shared" si="24"/>
        <v>4.6044004079848655E-2</v>
      </c>
      <c r="I89" s="276">
        <v>80.23097932110808</v>
      </c>
      <c r="J89" s="117">
        <f t="shared" si="25"/>
        <v>4.2702671090830258E-2</v>
      </c>
      <c r="K89" s="276">
        <v>61.021618909451576</v>
      </c>
      <c r="L89" s="117">
        <f t="shared" si="26"/>
        <v>3.4183117695422371E-2</v>
      </c>
      <c r="M89" s="276">
        <v>69.397755506411613</v>
      </c>
      <c r="N89" s="117">
        <f t="shared" si="27"/>
        <v>3.9506903047601183E-2</v>
      </c>
      <c r="O89" s="275">
        <v>77.684738240995728</v>
      </c>
      <c r="P89" s="117">
        <f t="shared" si="28"/>
        <v>2.6376049317652583E-2</v>
      </c>
      <c r="Q89" s="275">
        <v>61.716597023541247</v>
      </c>
      <c r="R89" s="117">
        <f t="shared" si="29"/>
        <v>2.7211645529771511E-2</v>
      </c>
      <c r="S89" s="275">
        <v>69.241084062320297</v>
      </c>
      <c r="T89" s="117">
        <f t="shared" si="30"/>
        <v>2.7754726081888892E-2</v>
      </c>
    </row>
    <row r="90" spans="2:20" ht="15" hidden="1" customHeight="1" outlineLevel="1" x14ac:dyDescent="0.25">
      <c r="B90" s="58" t="s">
        <v>96</v>
      </c>
      <c r="C90" s="275">
        <v>79.38</v>
      </c>
      <c r="D90" s="117">
        <f t="shared" si="23"/>
        <v>1.65194006915097E-2</v>
      </c>
      <c r="E90" s="275">
        <v>71.72</v>
      </c>
      <c r="F90" s="117">
        <f t="shared" si="31"/>
        <v>6.6785661163171195E-2</v>
      </c>
      <c r="G90" s="275">
        <v>74.540000000000006</v>
      </c>
      <c r="H90" s="117">
        <f t="shared" si="24"/>
        <v>4.779308405960081E-2</v>
      </c>
      <c r="I90" s="276">
        <v>78.66573385176315</v>
      </c>
      <c r="J90" s="117">
        <f t="shared" si="25"/>
        <v>2.4437617229268405E-2</v>
      </c>
      <c r="K90" s="276">
        <v>62.584806714548868</v>
      </c>
      <c r="L90" s="117">
        <f t="shared" si="26"/>
        <v>2.4958160236800087E-2</v>
      </c>
      <c r="M90" s="276">
        <v>69.596807084188086</v>
      </c>
      <c r="N90" s="117">
        <f t="shared" si="27"/>
        <v>2.5592120161665566E-2</v>
      </c>
      <c r="O90" s="275">
        <v>76.804257257271075</v>
      </c>
      <c r="P90" s="117">
        <f t="shared" si="28"/>
        <v>1.6918640067783874E-2</v>
      </c>
      <c r="Q90" s="275">
        <v>63.279114363757316</v>
      </c>
      <c r="R90" s="117">
        <f t="shared" si="29"/>
        <v>2.0794621297386184E-2</v>
      </c>
      <c r="S90" s="275">
        <v>69.652414863419494</v>
      </c>
      <c r="T90" s="117">
        <f t="shared" si="30"/>
        <v>1.9612984767295005E-2</v>
      </c>
    </row>
    <row r="91" spans="2:20" ht="15" hidden="1" customHeight="1" outlineLevel="1" x14ac:dyDescent="0.25">
      <c r="B91" s="58" t="s">
        <v>97</v>
      </c>
      <c r="C91" s="275">
        <v>77.430000000000007</v>
      </c>
      <c r="D91" s="117">
        <f t="shared" si="23"/>
        <v>-1.8382352941176294E-2</v>
      </c>
      <c r="E91" s="275">
        <v>66.010000000000005</v>
      </c>
      <c r="F91" s="117">
        <f t="shared" si="31"/>
        <v>9.0713813615333816E-2</v>
      </c>
      <c r="G91" s="275">
        <v>70.22</v>
      </c>
      <c r="H91" s="117">
        <f t="shared" si="24"/>
        <v>4.6030090868464324E-2</v>
      </c>
      <c r="I91" s="276">
        <v>77.254527834065428</v>
      </c>
      <c r="J91" s="117">
        <f t="shared" si="25"/>
        <v>7.5643139824677075E-3</v>
      </c>
      <c r="K91" s="276">
        <v>57.786197825536071</v>
      </c>
      <c r="L91" s="117">
        <f t="shared" si="26"/>
        <v>1.9417075464950084E-2</v>
      </c>
      <c r="M91" s="276">
        <v>66.275256699520511</v>
      </c>
      <c r="N91" s="117">
        <f t="shared" si="27"/>
        <v>1.4520619099730459E-2</v>
      </c>
      <c r="O91" s="275">
        <v>73.885594447385358</v>
      </c>
      <c r="P91" s="117">
        <f t="shared" si="28"/>
        <v>3.0235681433448125E-3</v>
      </c>
      <c r="Q91" s="275">
        <v>59.071407461758739</v>
      </c>
      <c r="R91" s="117">
        <f t="shared" si="29"/>
        <v>1.9875757805446703E-2</v>
      </c>
      <c r="S91" s="275">
        <v>66.052129666391551</v>
      </c>
      <c r="T91" s="117">
        <f t="shared" si="30"/>
        <v>1.1932664685926131E-2</v>
      </c>
    </row>
    <row r="92" spans="2:20" collapsed="1" x14ac:dyDescent="0.25">
      <c r="B92" s="126">
        <v>2008</v>
      </c>
      <c r="C92" s="276">
        <v>72.511496786778366</v>
      </c>
      <c r="D92" s="127">
        <f t="shared" si="23"/>
        <v>-1.9705650614618819E-2</v>
      </c>
      <c r="E92" s="276">
        <v>58.893785752362746</v>
      </c>
      <c r="F92" s="127">
        <f>E92/E105-1</f>
        <v>3.3234940366287713E-2</v>
      </c>
      <c r="G92" s="276">
        <v>63.912637219568246</v>
      </c>
      <c r="H92" s="127">
        <f t="shared" si="24"/>
        <v>1.1812566476002706E-2</v>
      </c>
      <c r="I92" s="276">
        <v>73.97029927782647</v>
      </c>
      <c r="J92" s="127">
        <f t="shared" si="25"/>
        <v>-1.5123387714816028E-3</v>
      </c>
      <c r="K92" s="276">
        <v>52.602349456023518</v>
      </c>
      <c r="L92" s="127">
        <f t="shared" si="26"/>
        <v>-9.0032660310916945E-3</v>
      </c>
      <c r="M92" s="276">
        <v>61.999457957856222</v>
      </c>
      <c r="N92" s="127">
        <f t="shared" si="27"/>
        <v>-3.064980221706981E-3</v>
      </c>
      <c r="O92" s="276">
        <v>71.163950994623377</v>
      </c>
      <c r="P92" s="127">
        <f t="shared" si="28"/>
        <v>-1.9928606098897905E-3</v>
      </c>
      <c r="Q92" s="276">
        <v>53.189922191708618</v>
      </c>
      <c r="R92" s="127">
        <f t="shared" si="29"/>
        <v>-8.6104971440255085E-3</v>
      </c>
      <c r="S92" s="276">
        <v>61.717103063000927</v>
      </c>
      <c r="T92" s="127">
        <f t="shared" si="30"/>
        <v>-3.5023520967877309E-3</v>
      </c>
    </row>
    <row r="93" spans="2:20" ht="15" hidden="1" customHeight="1" outlineLevel="1" x14ac:dyDescent="0.25">
      <c r="B93" s="58" t="s">
        <v>86</v>
      </c>
      <c r="C93" s="275">
        <v>69.180000000000007</v>
      </c>
      <c r="D93" s="117">
        <f t="shared" si="23"/>
        <v>-8.4436209634727311E-2</v>
      </c>
      <c r="E93" s="275">
        <v>65.23</v>
      </c>
      <c r="F93" s="117">
        <f t="shared" ref="F93:F104" si="32">E93/E106-1</f>
        <v>7.3038328672479169E-2</v>
      </c>
      <c r="G93" s="275">
        <v>66.680000000000007</v>
      </c>
      <c r="H93" s="117">
        <f t="shared" si="24"/>
        <v>8.621993646952264E-3</v>
      </c>
      <c r="I93" s="276">
        <v>71.734661606578115</v>
      </c>
      <c r="J93" s="117" t="e">
        <f t="shared" si="25"/>
        <v>#REF!</v>
      </c>
      <c r="K93" s="276">
        <v>56.451085702190774</v>
      </c>
      <c r="L93" s="117" t="e">
        <f t="shared" si="26"/>
        <v>#REF!</v>
      </c>
      <c r="M93" s="276">
        <v>63.102452456349347</v>
      </c>
      <c r="N93" s="117" t="e">
        <f t="shared" si="27"/>
        <v>#REF!</v>
      </c>
      <c r="O93" s="275">
        <v>68.789489859201069</v>
      </c>
      <c r="P93" s="117" t="e">
        <f t="shared" si="28"/>
        <v>#REF!</v>
      </c>
      <c r="Q93" s="275">
        <v>57.502618168416596</v>
      </c>
      <c r="R93" s="117" t="e">
        <f t="shared" si="29"/>
        <v>#REF!</v>
      </c>
      <c r="S93" s="275">
        <v>62.820329411079243</v>
      </c>
      <c r="T93" s="117" t="e">
        <f t="shared" si="30"/>
        <v>#REF!</v>
      </c>
    </row>
    <row r="94" spans="2:20" ht="15" hidden="1" customHeight="1" outlineLevel="1" x14ac:dyDescent="0.25">
      <c r="B94" s="58" t="s">
        <v>87</v>
      </c>
      <c r="C94" s="275">
        <v>75.430000000000007</v>
      </c>
      <c r="D94" s="117">
        <f t="shared" si="23"/>
        <v>1.3027128659683251E-2</v>
      </c>
      <c r="E94" s="275">
        <v>65.150000000000006</v>
      </c>
      <c r="F94" s="117">
        <f t="shared" si="32"/>
        <v>4.1566746602717863E-2</v>
      </c>
      <c r="G94" s="275">
        <v>68.92</v>
      </c>
      <c r="H94" s="117">
        <f t="shared" si="24"/>
        <v>3.1119090365050894E-2</v>
      </c>
      <c r="I94" s="276">
        <v>77.222484079101733</v>
      </c>
      <c r="J94" s="117" t="e">
        <f t="shared" si="25"/>
        <v>#REF!</v>
      </c>
      <c r="K94" s="276">
        <v>57.72595022779641</v>
      </c>
      <c r="L94" s="117" t="e">
        <f t="shared" si="26"/>
        <v>#REF!</v>
      </c>
      <c r="M94" s="276">
        <v>66.210783743928815</v>
      </c>
      <c r="N94" s="117" t="e">
        <f t="shared" si="27"/>
        <v>#REF!</v>
      </c>
      <c r="O94" s="275">
        <v>73.683990339817825</v>
      </c>
      <c r="P94" s="117" t="e">
        <f t="shared" si="28"/>
        <v>#REF!</v>
      </c>
      <c r="Q94" s="275">
        <v>58.001429800844328</v>
      </c>
      <c r="R94" s="117" t="e">
        <f t="shared" si="29"/>
        <v>#REF!</v>
      </c>
      <c r="S94" s="275">
        <v>65.39013154004526</v>
      </c>
      <c r="T94" s="117" t="e">
        <f t="shared" si="30"/>
        <v>#REF!</v>
      </c>
    </row>
    <row r="95" spans="2:20" ht="15" hidden="1" customHeight="1" outlineLevel="1" x14ac:dyDescent="0.25">
      <c r="B95" s="58" t="s">
        <v>88</v>
      </c>
      <c r="C95" s="275">
        <v>71.180000000000007</v>
      </c>
      <c r="D95" s="117">
        <f t="shared" si="23"/>
        <v>-0.11080574640849461</v>
      </c>
      <c r="E95" s="275">
        <v>55.55</v>
      </c>
      <c r="F95" s="117">
        <f t="shared" si="32"/>
        <v>-0.10791713505700984</v>
      </c>
      <c r="G95" s="275">
        <v>61.28</v>
      </c>
      <c r="H95" s="117">
        <f t="shared" si="24"/>
        <v>-0.10761613513907098</v>
      </c>
      <c r="I95" s="276">
        <v>74.63022429815598</v>
      </c>
      <c r="J95" s="117" t="e">
        <f t="shared" si="25"/>
        <v>#REF!</v>
      </c>
      <c r="K95" s="276">
        <v>51.960738753142216</v>
      </c>
      <c r="L95" s="117" t="e">
        <f t="shared" si="26"/>
        <v>#REF!</v>
      </c>
      <c r="M95" s="276">
        <v>61.826431404604676</v>
      </c>
      <c r="N95" s="117" t="e">
        <f t="shared" si="27"/>
        <v>#REF!</v>
      </c>
      <c r="O95" s="275">
        <v>69.086472371130611</v>
      </c>
      <c r="P95" s="117" t="e">
        <f t="shared" si="28"/>
        <v>#REF!</v>
      </c>
      <c r="Q95" s="275">
        <v>51.435418621685976</v>
      </c>
      <c r="R95" s="117" t="e">
        <f t="shared" si="29"/>
        <v>#REF!</v>
      </c>
      <c r="S95" s="275">
        <v>59.75155878343709</v>
      </c>
      <c r="T95" s="117" t="e">
        <f t="shared" si="30"/>
        <v>#REF!</v>
      </c>
    </row>
    <row r="96" spans="2:20" ht="15" hidden="1" customHeight="1" outlineLevel="1" x14ac:dyDescent="0.25">
      <c r="B96" s="58" t="s">
        <v>89</v>
      </c>
      <c r="C96" s="275">
        <v>72.5</v>
      </c>
      <c r="D96" s="117">
        <f t="shared" si="23"/>
        <v>-7.8428880132197842E-2</v>
      </c>
      <c r="E96" s="275">
        <v>49.35</v>
      </c>
      <c r="F96" s="117">
        <f t="shared" si="32"/>
        <v>-0.10532994923857864</v>
      </c>
      <c r="G96" s="275">
        <v>57.84</v>
      </c>
      <c r="H96" s="117">
        <f t="shared" si="24"/>
        <v>-9.0994813767090954E-2</v>
      </c>
      <c r="I96" s="276">
        <v>73.1649593598123</v>
      </c>
      <c r="J96" s="117" t="e">
        <f t="shared" si="25"/>
        <v>#REF!</v>
      </c>
      <c r="K96" s="276">
        <v>46.424867539112782</v>
      </c>
      <c r="L96" s="117" t="e">
        <f t="shared" si="26"/>
        <v>#REF!</v>
      </c>
      <c r="M96" s="276">
        <v>58.062075928825557</v>
      </c>
      <c r="N96" s="117" t="e">
        <f t="shared" si="27"/>
        <v>#REF!</v>
      </c>
      <c r="O96" s="275">
        <v>69.913590811417265</v>
      </c>
      <c r="P96" s="117" t="e">
        <f t="shared" si="28"/>
        <v>#REF!</v>
      </c>
      <c r="Q96" s="275">
        <v>46.800566499291875</v>
      </c>
      <c r="R96" s="117" t="e">
        <f t="shared" si="29"/>
        <v>#REF!</v>
      </c>
      <c r="S96" s="275">
        <v>57.690066495723741</v>
      </c>
      <c r="T96" s="117" t="e">
        <f t="shared" si="30"/>
        <v>#REF!</v>
      </c>
    </row>
    <row r="97" spans="2:20" ht="15" hidden="1" customHeight="1" outlineLevel="1" x14ac:dyDescent="0.25">
      <c r="B97" s="58" t="s">
        <v>90</v>
      </c>
      <c r="C97" s="275">
        <v>83.71</v>
      </c>
      <c r="D97" s="117">
        <f t="shared" si="23"/>
        <v>-5.4658385093167783E-2</v>
      </c>
      <c r="E97" s="275">
        <v>65.12</v>
      </c>
      <c r="F97" s="117">
        <f t="shared" si="32"/>
        <v>-0.13254295990408937</v>
      </c>
      <c r="G97" s="275">
        <v>71.930000000000007</v>
      </c>
      <c r="H97" s="117">
        <f t="shared" si="24"/>
        <v>-9.9974974974974873E-2</v>
      </c>
      <c r="I97" s="276">
        <v>86.99981957216302</v>
      </c>
      <c r="J97" s="117" t="e">
        <f t="shared" si="25"/>
        <v>#REF!</v>
      </c>
      <c r="K97" s="276">
        <v>63.041020536237653</v>
      </c>
      <c r="L97" s="117" t="e">
        <f t="shared" si="26"/>
        <v>#REF!</v>
      </c>
      <c r="M97" s="276">
        <v>73.467818582326757</v>
      </c>
      <c r="N97" s="117" t="e">
        <f t="shared" si="27"/>
        <v>#REF!</v>
      </c>
      <c r="O97" s="275">
        <v>83.929598692673338</v>
      </c>
      <c r="P97" s="117" t="e">
        <f t="shared" si="28"/>
        <v>#REF!</v>
      </c>
      <c r="Q97" s="275">
        <v>63.937771202573771</v>
      </c>
      <c r="R97" s="117" t="e">
        <f t="shared" si="29"/>
        <v>#REF!</v>
      </c>
      <c r="S97" s="275">
        <v>73.356746514597177</v>
      </c>
      <c r="T97" s="117" t="e">
        <f t="shared" si="30"/>
        <v>#REF!</v>
      </c>
    </row>
    <row r="98" spans="2:20" ht="15" hidden="1" customHeight="1" outlineLevel="1" x14ac:dyDescent="0.25">
      <c r="B98" s="58" t="s">
        <v>91</v>
      </c>
      <c r="C98" s="275">
        <v>77.900000000000006</v>
      </c>
      <c r="D98" s="117">
        <f t="shared" si="23"/>
        <v>-4.930436905052471E-2</v>
      </c>
      <c r="E98" s="275">
        <v>58.17</v>
      </c>
      <c r="F98" s="117">
        <f t="shared" si="32"/>
        <v>-0.10754832770788592</v>
      </c>
      <c r="G98" s="275">
        <v>65.400000000000006</v>
      </c>
      <c r="H98" s="117">
        <f t="shared" si="24"/>
        <v>-8.1718618365627549E-2</v>
      </c>
      <c r="I98" s="276">
        <v>77.547326829822083</v>
      </c>
      <c r="J98" s="117" t="e">
        <f t="shared" si="25"/>
        <v>#REF!</v>
      </c>
      <c r="K98" s="276">
        <v>53.850461574269154</v>
      </c>
      <c r="L98" s="117" t="e">
        <f t="shared" si="26"/>
        <v>#REF!</v>
      </c>
      <c r="M98" s="276">
        <v>64.163266818578137</v>
      </c>
      <c r="N98" s="117" t="e">
        <f t="shared" si="27"/>
        <v>#REF!</v>
      </c>
      <c r="O98" s="275">
        <v>74.297744383040822</v>
      </c>
      <c r="P98" s="117" t="e">
        <f t="shared" si="28"/>
        <v>#REF!</v>
      </c>
      <c r="Q98" s="275">
        <v>54.562629801806125</v>
      </c>
      <c r="R98" s="117" t="e">
        <f t="shared" si="29"/>
        <v>#REF!</v>
      </c>
      <c r="S98" s="275">
        <v>63.860657063828924</v>
      </c>
      <c r="T98" s="117" t="e">
        <f t="shared" si="30"/>
        <v>#REF!</v>
      </c>
    </row>
    <row r="99" spans="2:20" ht="15" hidden="1" customHeight="1" outlineLevel="1" x14ac:dyDescent="0.25">
      <c r="B99" s="58" t="s">
        <v>92</v>
      </c>
      <c r="C99" s="275">
        <v>68.81</v>
      </c>
      <c r="D99" s="117">
        <f t="shared" si="23"/>
        <v>-7.7737568690524061E-2</v>
      </c>
      <c r="E99" s="275">
        <v>44.37</v>
      </c>
      <c r="F99" s="117">
        <f t="shared" si="32"/>
        <v>-0.1109997996393508</v>
      </c>
      <c r="G99" s="275">
        <v>53.18</v>
      </c>
      <c r="H99" s="117">
        <f t="shared" si="24"/>
        <v>-9.5732018364223848E-2</v>
      </c>
      <c r="I99" s="276">
        <v>65.891010530867518</v>
      </c>
      <c r="J99" s="117" t="e">
        <f t="shared" si="25"/>
        <v>#REF!</v>
      </c>
      <c r="K99" s="276">
        <v>42.224644926575998</v>
      </c>
      <c r="L99" s="117" t="e">
        <f t="shared" si="26"/>
        <v>#REF!</v>
      </c>
      <c r="M99" s="276">
        <v>52.455490053936252</v>
      </c>
      <c r="N99" s="117" t="e">
        <f t="shared" si="27"/>
        <v>#REF!</v>
      </c>
      <c r="O99" s="275">
        <v>64.01123274778007</v>
      </c>
      <c r="P99" s="117" t="e">
        <f t="shared" si="28"/>
        <v>#REF!</v>
      </c>
      <c r="Q99" s="275">
        <v>43.003536316551042</v>
      </c>
      <c r="R99" s="117" t="e">
        <f t="shared" si="29"/>
        <v>#REF!</v>
      </c>
      <c r="S99" s="275">
        <v>52.815757706790627</v>
      </c>
      <c r="T99" s="117" t="e">
        <f t="shared" si="30"/>
        <v>#REF!</v>
      </c>
    </row>
    <row r="100" spans="2:20" ht="15" hidden="1" customHeight="1" outlineLevel="1" x14ac:dyDescent="0.25">
      <c r="B100" s="58" t="s">
        <v>93</v>
      </c>
      <c r="C100" s="275">
        <v>63.32</v>
      </c>
      <c r="D100" s="117">
        <f t="shared" si="23"/>
        <v>-6.6902446212791067E-2</v>
      </c>
      <c r="E100" s="275">
        <v>42.26</v>
      </c>
      <c r="F100" s="117">
        <f t="shared" si="32"/>
        <v>-4.6480144404332235E-2</v>
      </c>
      <c r="G100" s="275">
        <v>49.85</v>
      </c>
      <c r="H100" s="117">
        <f t="shared" si="24"/>
        <v>-5.5871212121212044E-2</v>
      </c>
      <c r="I100" s="276">
        <v>59.339253427205655</v>
      </c>
      <c r="J100" s="117" t="e">
        <f t="shared" si="25"/>
        <v>#REF!</v>
      </c>
      <c r="K100" s="276">
        <v>38.925661231838298</v>
      </c>
      <c r="L100" s="117" t="e">
        <f t="shared" si="26"/>
        <v>#REF!</v>
      </c>
      <c r="M100" s="276">
        <v>47.750349556860293</v>
      </c>
      <c r="N100" s="117" t="e">
        <f t="shared" si="27"/>
        <v>#REF!</v>
      </c>
      <c r="O100" s="275">
        <v>56.732444040952146</v>
      </c>
      <c r="P100" s="117" t="e">
        <f t="shared" si="28"/>
        <v>#REF!</v>
      </c>
      <c r="Q100" s="275">
        <v>38.926266720235986</v>
      </c>
      <c r="R100" s="117" t="e">
        <f t="shared" si="29"/>
        <v>#REF!</v>
      </c>
      <c r="S100" s="275">
        <v>47.243130711330338</v>
      </c>
      <c r="T100" s="117" t="e">
        <f t="shared" si="30"/>
        <v>#REF!</v>
      </c>
    </row>
    <row r="101" spans="2:20" ht="15" hidden="1" customHeight="1" outlineLevel="1" x14ac:dyDescent="0.25">
      <c r="B101" s="58" t="s">
        <v>94</v>
      </c>
      <c r="C101" s="275">
        <v>68.14</v>
      </c>
      <c r="D101" s="117">
        <f t="shared" si="23"/>
        <v>-9.3762468413352784E-2</v>
      </c>
      <c r="E101" s="275">
        <v>49.57</v>
      </c>
      <c r="F101" s="117">
        <f t="shared" si="32"/>
        <v>-0.14754944110060186</v>
      </c>
      <c r="G101" s="275">
        <v>56.26</v>
      </c>
      <c r="H101" s="117">
        <f t="shared" si="24"/>
        <v>-0.12490278425882728</v>
      </c>
      <c r="I101" s="276">
        <v>71.933787895566695</v>
      </c>
      <c r="J101" s="117" t="e">
        <f t="shared" si="25"/>
        <v>#REF!</v>
      </c>
      <c r="K101" s="276">
        <v>49.916998951946127</v>
      </c>
      <c r="L101" s="117" t="e">
        <f t="shared" si="26"/>
        <v>#REF!</v>
      </c>
      <c r="M101" s="276">
        <v>59.434740782280826</v>
      </c>
      <c r="N101" s="117" t="e">
        <f t="shared" si="27"/>
        <v>#REF!</v>
      </c>
      <c r="O101" s="275">
        <v>70.356076561668246</v>
      </c>
      <c r="P101" s="117" t="e">
        <f t="shared" si="28"/>
        <v>#REF!</v>
      </c>
      <c r="Q101" s="275">
        <v>49.946312899779571</v>
      </c>
      <c r="R101" s="117" t="e">
        <f t="shared" si="29"/>
        <v>#REF!</v>
      </c>
      <c r="S101" s="275">
        <v>59.479253373691513</v>
      </c>
      <c r="T101" s="117" t="e">
        <f t="shared" si="30"/>
        <v>#REF!</v>
      </c>
    </row>
    <row r="102" spans="2:20" ht="15" hidden="1" customHeight="1" outlineLevel="1" x14ac:dyDescent="0.25">
      <c r="B102" s="58" t="s">
        <v>95</v>
      </c>
      <c r="C102" s="275">
        <v>80.430000000000007</v>
      </c>
      <c r="D102" s="117">
        <f t="shared" si="23"/>
        <v>4.8084440969507591E-2</v>
      </c>
      <c r="E102" s="275">
        <v>61.99</v>
      </c>
      <c r="F102" s="117">
        <f t="shared" si="32"/>
        <v>-4.8941393065357497E-2</v>
      </c>
      <c r="G102" s="275">
        <v>68.63</v>
      </c>
      <c r="H102" s="117">
        <f t="shared" si="24"/>
        <v>-1.0382119682768587E-2</v>
      </c>
      <c r="I102" s="276">
        <v>76.945213190231797</v>
      </c>
      <c r="J102" s="117" t="e">
        <f t="shared" si="25"/>
        <v>#REF!</v>
      </c>
      <c r="K102" s="276">
        <v>59.004655815144595</v>
      </c>
      <c r="L102" s="117" t="e">
        <f t="shared" si="26"/>
        <v>#REF!</v>
      </c>
      <c r="M102" s="276">
        <v>66.760264220423124</v>
      </c>
      <c r="N102" s="117" t="e">
        <f t="shared" si="27"/>
        <v>#REF!</v>
      </c>
      <c r="O102" s="275">
        <v>75.688377853946903</v>
      </c>
      <c r="P102" s="117" t="e">
        <f t="shared" si="28"/>
        <v>#REF!</v>
      </c>
      <c r="Q102" s="275">
        <v>60.081675759927442</v>
      </c>
      <c r="R102" s="117" t="e">
        <f t="shared" si="29"/>
        <v>#REF!</v>
      </c>
      <c r="S102" s="275">
        <v>67.371214459200985</v>
      </c>
      <c r="T102" s="117" t="e">
        <f t="shared" si="30"/>
        <v>#REF!</v>
      </c>
    </row>
    <row r="103" spans="2:20" ht="15" hidden="1" customHeight="1" outlineLevel="1" x14ac:dyDescent="0.25">
      <c r="B103" s="58" t="s">
        <v>96</v>
      </c>
      <c r="C103" s="275">
        <v>78.09</v>
      </c>
      <c r="D103" s="117">
        <f t="shared" si="23"/>
        <v>5.4272985014175879E-2</v>
      </c>
      <c r="E103" s="275">
        <v>67.23</v>
      </c>
      <c r="F103" s="117">
        <f t="shared" si="32"/>
        <v>-3.5022247739342593E-2</v>
      </c>
      <c r="G103" s="275">
        <v>71.14</v>
      </c>
      <c r="H103" s="117">
        <f t="shared" si="24"/>
        <v>-1.6839741790626306E-3</v>
      </c>
      <c r="I103" s="276">
        <v>76.789189042594302</v>
      </c>
      <c r="J103" s="117" t="e">
        <f t="shared" si="25"/>
        <v>#REF!</v>
      </c>
      <c r="K103" s="276">
        <v>61.06084047380984</v>
      </c>
      <c r="L103" s="117" t="e">
        <f t="shared" si="26"/>
        <v>#REF!</v>
      </c>
      <c r="M103" s="276">
        <v>67.860122670616306</v>
      </c>
      <c r="N103" s="117" t="e">
        <f t="shared" si="27"/>
        <v>#REF!</v>
      </c>
      <c r="O103" s="275">
        <v>75.526452393626698</v>
      </c>
      <c r="P103" s="117" t="e">
        <f t="shared" si="28"/>
        <v>#REF!</v>
      </c>
      <c r="Q103" s="275">
        <v>61.990054653043011</v>
      </c>
      <c r="R103" s="117" t="e">
        <f t="shared" si="29"/>
        <v>#REF!</v>
      </c>
      <c r="S103" s="275">
        <v>68.312600863273801</v>
      </c>
      <c r="T103" s="117" t="e">
        <f t="shared" si="30"/>
        <v>#REF!</v>
      </c>
    </row>
    <row r="104" spans="2:20" ht="15" hidden="1" customHeight="1" outlineLevel="1" x14ac:dyDescent="0.25">
      <c r="B104" s="58" t="s">
        <v>97</v>
      </c>
      <c r="C104" s="275">
        <v>78.88</v>
      </c>
      <c r="D104" s="117">
        <f t="shared" si="23"/>
        <v>5.3841015364061384E-2</v>
      </c>
      <c r="E104" s="275">
        <v>60.52</v>
      </c>
      <c r="F104" s="117">
        <f t="shared" si="32"/>
        <v>-6.4461276858865268E-2</v>
      </c>
      <c r="G104" s="275">
        <v>67.13</v>
      </c>
      <c r="H104" s="117">
        <f t="shared" si="24"/>
        <v>-1.7849305047549335E-2</v>
      </c>
      <c r="I104" s="276">
        <v>76.674537557519841</v>
      </c>
      <c r="J104" s="117" t="e">
        <f t="shared" si="25"/>
        <v>#REF!</v>
      </c>
      <c r="K104" s="276">
        <v>56.685530600103135</v>
      </c>
      <c r="L104" s="117" t="e">
        <f t="shared" si="26"/>
        <v>#REF!</v>
      </c>
      <c r="M104" s="276">
        <v>65.326672964352483</v>
      </c>
      <c r="N104" s="117" t="e">
        <f t="shared" si="27"/>
        <v>#REF!</v>
      </c>
      <c r="O104" s="275">
        <v>73.662869741088841</v>
      </c>
      <c r="P104" s="117" t="e">
        <f t="shared" si="28"/>
        <v>#REF!</v>
      </c>
      <c r="Q104" s="275">
        <v>57.920199602417945</v>
      </c>
      <c r="R104" s="117" t="e">
        <f t="shared" si="29"/>
        <v>#REF!</v>
      </c>
      <c r="S104" s="275">
        <v>65.27324590998569</v>
      </c>
      <c r="T104" s="117" t="e">
        <f t="shared" si="30"/>
        <v>#REF!</v>
      </c>
    </row>
    <row r="105" spans="2:20" collapsed="1" x14ac:dyDescent="0.25">
      <c r="B105" s="126">
        <v>2007</v>
      </c>
      <c r="C105" s="276">
        <v>73.969106148822718</v>
      </c>
      <c r="D105" s="127">
        <f t="shared" si="23"/>
        <v>-3.831149930054123E-2</v>
      </c>
      <c r="E105" s="276">
        <v>56.999413639152159</v>
      </c>
      <c r="F105" s="127">
        <f>E105/E118-1</f>
        <v>-6.64888542273121E-2</v>
      </c>
      <c r="G105" s="276">
        <v>63.166478987473681</v>
      </c>
      <c r="H105" s="127">
        <f t="shared" si="24"/>
        <v>-5.3994960589662244E-2</v>
      </c>
      <c r="I105" s="276">
        <v>74.082336868154144</v>
      </c>
      <c r="J105" s="127">
        <f t="shared" si="25"/>
        <v>-3.5094376091625801E-2</v>
      </c>
      <c r="K105" s="276">
        <v>53.080245022960767</v>
      </c>
      <c r="L105" s="127">
        <f t="shared" si="26"/>
        <v>-6.5538722352820988E-2</v>
      </c>
      <c r="M105" s="276">
        <v>62.190069290217323</v>
      </c>
      <c r="N105" s="127">
        <f t="shared" si="27"/>
        <v>-4.9469028989391761E-2</v>
      </c>
      <c r="O105" s="276">
        <v>71.306054020928357</v>
      </c>
      <c r="P105" s="127">
        <f t="shared" si="28"/>
        <v>-4.097905965887827E-2</v>
      </c>
      <c r="Q105" s="276">
        <v>53.651891651545817</v>
      </c>
      <c r="R105" s="127">
        <f t="shared" si="29"/>
        <v>-5.7281679505599481E-2</v>
      </c>
      <c r="S105" s="276">
        <v>61.934017800105615</v>
      </c>
      <c r="T105" s="127">
        <f t="shared" si="30"/>
        <v>-4.782533547071699E-2</v>
      </c>
    </row>
    <row r="106" spans="2:20" ht="15" hidden="1" customHeight="1" outlineLevel="1" x14ac:dyDescent="0.25">
      <c r="B106" s="58" t="s">
        <v>86</v>
      </c>
      <c r="C106" s="275">
        <v>75.56</v>
      </c>
      <c r="D106" s="117"/>
      <c r="E106" s="275">
        <v>60.79</v>
      </c>
      <c r="F106" s="117"/>
      <c r="G106" s="275">
        <v>66.11</v>
      </c>
      <c r="H106" s="117"/>
      <c r="I106" s="276" t="e">
        <v>#REF!</v>
      </c>
      <c r="J106" s="117"/>
      <c r="K106" s="276" t="e">
        <v>#REF!</v>
      </c>
      <c r="L106" s="117"/>
      <c r="M106" s="276" t="e">
        <v>#REF!</v>
      </c>
      <c r="N106" s="117"/>
      <c r="O106" s="275" t="e">
        <v>#REF!</v>
      </c>
      <c r="P106" s="117"/>
      <c r="Q106" s="275" t="e">
        <v>#REF!</v>
      </c>
      <c r="R106" s="117"/>
      <c r="S106" s="275" t="e">
        <v>#REF!</v>
      </c>
      <c r="T106" s="117"/>
    </row>
    <row r="107" spans="2:20" ht="15" hidden="1" customHeight="1" outlineLevel="1" x14ac:dyDescent="0.25">
      <c r="B107" s="58" t="s">
        <v>87</v>
      </c>
      <c r="C107" s="275">
        <v>74.459999999999994</v>
      </c>
      <c r="D107" s="117"/>
      <c r="E107" s="275">
        <v>62.55</v>
      </c>
      <c r="F107" s="117"/>
      <c r="G107" s="275">
        <v>66.84</v>
      </c>
      <c r="H107" s="117"/>
      <c r="I107" s="276" t="e">
        <v>#REF!</v>
      </c>
      <c r="J107" s="117"/>
      <c r="K107" s="276" t="e">
        <v>#REF!</v>
      </c>
      <c r="L107" s="117"/>
      <c r="M107" s="276" t="e">
        <v>#REF!</v>
      </c>
      <c r="N107" s="117"/>
      <c r="O107" s="275" t="e">
        <v>#REF!</v>
      </c>
      <c r="P107" s="117"/>
      <c r="Q107" s="275" t="e">
        <v>#REF!</v>
      </c>
      <c r="R107" s="117"/>
      <c r="S107" s="275" t="e">
        <v>#REF!</v>
      </c>
      <c r="T107" s="117"/>
    </row>
    <row r="108" spans="2:20" ht="15" hidden="1" customHeight="1" outlineLevel="1" x14ac:dyDescent="0.25">
      <c r="B108" s="58" t="s">
        <v>88</v>
      </c>
      <c r="C108" s="275">
        <v>80.05</v>
      </c>
      <c r="D108" s="117"/>
      <c r="E108" s="275">
        <v>62.27</v>
      </c>
      <c r="F108" s="117"/>
      <c r="G108" s="275">
        <v>68.67</v>
      </c>
      <c r="H108" s="117"/>
      <c r="I108" s="276" t="e">
        <v>#REF!</v>
      </c>
      <c r="J108" s="117"/>
      <c r="K108" s="276" t="e">
        <v>#REF!</v>
      </c>
      <c r="L108" s="117"/>
      <c r="M108" s="276" t="e">
        <v>#REF!</v>
      </c>
      <c r="N108" s="117"/>
      <c r="O108" s="275" t="e">
        <v>#REF!</v>
      </c>
      <c r="P108" s="117"/>
      <c r="Q108" s="275" t="e">
        <v>#REF!</v>
      </c>
      <c r="R108" s="117"/>
      <c r="S108" s="275" t="e">
        <v>#REF!</v>
      </c>
      <c r="T108" s="117"/>
    </row>
    <row r="109" spans="2:20" ht="15" hidden="1" customHeight="1" outlineLevel="1" x14ac:dyDescent="0.25">
      <c r="B109" s="58" t="s">
        <v>89</v>
      </c>
      <c r="C109" s="275">
        <v>78.67</v>
      </c>
      <c r="D109" s="117"/>
      <c r="E109" s="275">
        <v>55.16</v>
      </c>
      <c r="F109" s="117"/>
      <c r="G109" s="275">
        <v>63.63</v>
      </c>
      <c r="H109" s="117"/>
      <c r="I109" s="276" t="e">
        <v>#REF!</v>
      </c>
      <c r="J109" s="117"/>
      <c r="K109" s="276" t="e">
        <v>#REF!</v>
      </c>
      <c r="L109" s="117"/>
      <c r="M109" s="276" t="e">
        <v>#REF!</v>
      </c>
      <c r="N109" s="117"/>
      <c r="O109" s="275" t="e">
        <v>#REF!</v>
      </c>
      <c r="P109" s="117"/>
      <c r="Q109" s="275" t="e">
        <v>#REF!</v>
      </c>
      <c r="R109" s="117"/>
      <c r="S109" s="275" t="e">
        <v>#REF!</v>
      </c>
      <c r="T109" s="117"/>
    </row>
    <row r="110" spans="2:20" ht="15" hidden="1" customHeight="1" outlineLevel="1" x14ac:dyDescent="0.25">
      <c r="B110" s="58" t="s">
        <v>90</v>
      </c>
      <c r="C110" s="275">
        <v>88.55</v>
      </c>
      <c r="D110" s="117"/>
      <c r="E110" s="275">
        <v>75.069999999999993</v>
      </c>
      <c r="F110" s="117"/>
      <c r="G110" s="275">
        <v>79.92</v>
      </c>
      <c r="H110" s="117"/>
      <c r="I110" s="276" t="e">
        <v>#REF!</v>
      </c>
      <c r="J110" s="117"/>
      <c r="K110" s="276" t="e">
        <v>#REF!</v>
      </c>
      <c r="L110" s="117"/>
      <c r="M110" s="276" t="e">
        <v>#REF!</v>
      </c>
      <c r="N110" s="117"/>
      <c r="O110" s="275" t="e">
        <v>#REF!</v>
      </c>
      <c r="P110" s="117"/>
      <c r="Q110" s="275" t="e">
        <v>#REF!</v>
      </c>
      <c r="R110" s="117"/>
      <c r="S110" s="275" t="e">
        <v>#REF!</v>
      </c>
      <c r="T110" s="117"/>
    </row>
    <row r="111" spans="2:20" ht="15" hidden="1" customHeight="1" outlineLevel="1" x14ac:dyDescent="0.25">
      <c r="B111" s="58" t="s">
        <v>91</v>
      </c>
      <c r="C111" s="275">
        <v>81.94</v>
      </c>
      <c r="D111" s="117"/>
      <c r="E111" s="275">
        <v>65.180000000000007</v>
      </c>
      <c r="F111" s="117"/>
      <c r="G111" s="275">
        <v>71.22</v>
      </c>
      <c r="H111" s="117"/>
      <c r="I111" s="276" t="e">
        <v>#REF!</v>
      </c>
      <c r="J111" s="117"/>
      <c r="K111" s="276" t="e">
        <v>#REF!</v>
      </c>
      <c r="L111" s="117"/>
      <c r="M111" s="276" t="e">
        <v>#REF!</v>
      </c>
      <c r="N111" s="117"/>
      <c r="O111" s="275" t="e">
        <v>#REF!</v>
      </c>
      <c r="P111" s="117"/>
      <c r="Q111" s="275" t="e">
        <v>#REF!</v>
      </c>
      <c r="R111" s="117"/>
      <c r="S111" s="275" t="e">
        <v>#REF!</v>
      </c>
      <c r="T111" s="117"/>
    </row>
    <row r="112" spans="2:20" ht="15" hidden="1" customHeight="1" outlineLevel="1" x14ac:dyDescent="0.25">
      <c r="B112" s="58" t="s">
        <v>92</v>
      </c>
      <c r="C112" s="275">
        <v>74.61</v>
      </c>
      <c r="D112" s="117"/>
      <c r="E112" s="275">
        <v>49.91</v>
      </c>
      <c r="F112" s="117"/>
      <c r="G112" s="275">
        <v>58.81</v>
      </c>
      <c r="H112" s="117"/>
      <c r="I112" s="276" t="e">
        <v>#REF!</v>
      </c>
      <c r="J112" s="117"/>
      <c r="K112" s="276" t="e">
        <v>#REF!</v>
      </c>
      <c r="L112" s="117"/>
      <c r="M112" s="276" t="e">
        <v>#REF!</v>
      </c>
      <c r="N112" s="117"/>
      <c r="O112" s="275" t="e">
        <v>#REF!</v>
      </c>
      <c r="P112" s="117"/>
      <c r="Q112" s="275" t="e">
        <v>#REF!</v>
      </c>
      <c r="R112" s="117"/>
      <c r="S112" s="275" t="e">
        <v>#REF!</v>
      </c>
      <c r="T112" s="117"/>
    </row>
    <row r="113" spans="2:20" ht="15" hidden="1" customHeight="1" outlineLevel="1" x14ac:dyDescent="0.25">
      <c r="B113" s="58" t="s">
        <v>93</v>
      </c>
      <c r="C113" s="275">
        <v>67.86</v>
      </c>
      <c r="D113" s="117"/>
      <c r="E113" s="275">
        <v>44.32</v>
      </c>
      <c r="F113" s="117"/>
      <c r="G113" s="275">
        <v>52.8</v>
      </c>
      <c r="H113" s="117"/>
      <c r="I113" s="276" t="e">
        <v>#REF!</v>
      </c>
      <c r="J113" s="117"/>
      <c r="K113" s="276" t="e">
        <v>#REF!</v>
      </c>
      <c r="L113" s="117"/>
      <c r="M113" s="276" t="e">
        <v>#REF!</v>
      </c>
      <c r="N113" s="117"/>
      <c r="O113" s="275" t="e">
        <v>#REF!</v>
      </c>
      <c r="P113" s="117"/>
      <c r="Q113" s="275" t="e">
        <v>#REF!</v>
      </c>
      <c r="R113" s="117"/>
      <c r="S113" s="275" t="e">
        <v>#REF!</v>
      </c>
      <c r="T113" s="117"/>
    </row>
    <row r="114" spans="2:20" ht="15" hidden="1" customHeight="1" outlineLevel="1" x14ac:dyDescent="0.25">
      <c r="B114" s="58" t="s">
        <v>94</v>
      </c>
      <c r="C114" s="275">
        <v>75.19</v>
      </c>
      <c r="D114" s="117"/>
      <c r="E114" s="275">
        <v>58.15</v>
      </c>
      <c r="F114" s="117"/>
      <c r="G114" s="275">
        <v>64.290000000000006</v>
      </c>
      <c r="H114" s="117"/>
      <c r="I114" s="276" t="e">
        <v>#REF!</v>
      </c>
      <c r="J114" s="117"/>
      <c r="K114" s="276" t="e">
        <v>#REF!</v>
      </c>
      <c r="L114" s="117"/>
      <c r="M114" s="276" t="e">
        <v>#REF!</v>
      </c>
      <c r="N114" s="117"/>
      <c r="O114" s="275" t="e">
        <v>#REF!</v>
      </c>
      <c r="P114" s="117"/>
      <c r="Q114" s="275" t="e">
        <v>#REF!</v>
      </c>
      <c r="R114" s="117"/>
      <c r="S114" s="275" t="e">
        <v>#REF!</v>
      </c>
      <c r="T114" s="117"/>
    </row>
    <row r="115" spans="2:20" ht="15" hidden="1" customHeight="1" outlineLevel="1" x14ac:dyDescent="0.25">
      <c r="B115" s="58" t="s">
        <v>95</v>
      </c>
      <c r="C115" s="275">
        <v>76.739999999999995</v>
      </c>
      <c r="D115" s="117"/>
      <c r="E115" s="275">
        <v>65.180000000000007</v>
      </c>
      <c r="F115" s="117"/>
      <c r="G115" s="275">
        <v>69.349999999999994</v>
      </c>
      <c r="H115" s="117"/>
      <c r="I115" s="276" t="e">
        <v>#REF!</v>
      </c>
      <c r="J115" s="117"/>
      <c r="K115" s="276" t="e">
        <v>#REF!</v>
      </c>
      <c r="L115" s="117"/>
      <c r="M115" s="276" t="e">
        <v>#REF!</v>
      </c>
      <c r="N115" s="117"/>
      <c r="O115" s="275" t="e">
        <v>#REF!</v>
      </c>
      <c r="P115" s="117"/>
      <c r="Q115" s="275" t="e">
        <v>#REF!</v>
      </c>
      <c r="R115" s="117"/>
      <c r="S115" s="275" t="e">
        <v>#REF!</v>
      </c>
      <c r="T115" s="117"/>
    </row>
    <row r="116" spans="2:20" ht="15" hidden="1" customHeight="1" outlineLevel="1" x14ac:dyDescent="0.25">
      <c r="B116" s="58" t="s">
        <v>96</v>
      </c>
      <c r="C116" s="275">
        <v>74.069999999999993</v>
      </c>
      <c r="D116" s="117"/>
      <c r="E116" s="275">
        <v>69.67</v>
      </c>
      <c r="F116" s="117"/>
      <c r="G116" s="275">
        <v>71.260000000000005</v>
      </c>
      <c r="H116" s="117"/>
      <c r="I116" s="276" t="e">
        <v>#REF!</v>
      </c>
      <c r="J116" s="117"/>
      <c r="K116" s="276" t="e">
        <v>#REF!</v>
      </c>
      <c r="L116" s="117"/>
      <c r="M116" s="276" t="e">
        <v>#REF!</v>
      </c>
      <c r="N116" s="117"/>
      <c r="O116" s="275" t="e">
        <v>#REF!</v>
      </c>
      <c r="P116" s="117"/>
      <c r="Q116" s="275" t="e">
        <v>#REF!</v>
      </c>
      <c r="R116" s="117"/>
      <c r="S116" s="275" t="e">
        <v>#REF!</v>
      </c>
      <c r="T116" s="117"/>
    </row>
    <row r="117" spans="2:20" ht="15" hidden="1" customHeight="1" outlineLevel="1" x14ac:dyDescent="0.25">
      <c r="B117" s="58" t="s">
        <v>97</v>
      </c>
      <c r="C117" s="275">
        <v>74.849999999999994</v>
      </c>
      <c r="D117" s="117"/>
      <c r="E117" s="275">
        <v>64.69</v>
      </c>
      <c r="F117" s="117"/>
      <c r="G117" s="275">
        <v>68.349999999999994</v>
      </c>
      <c r="H117" s="117"/>
      <c r="I117" s="276" t="e">
        <v>#REF!</v>
      </c>
      <c r="J117" s="117"/>
      <c r="K117" s="276" t="e">
        <v>#REF!</v>
      </c>
      <c r="L117" s="117"/>
      <c r="M117" s="276" t="e">
        <v>#REF!</v>
      </c>
      <c r="N117" s="117"/>
      <c r="O117" s="275" t="e">
        <v>#REF!</v>
      </c>
      <c r="P117" s="117"/>
      <c r="Q117" s="275" t="e">
        <v>#REF!</v>
      </c>
      <c r="R117" s="117"/>
      <c r="S117" s="275" t="e">
        <v>#REF!</v>
      </c>
      <c r="T117" s="117"/>
    </row>
    <row r="118" spans="2:20" collapsed="1" x14ac:dyDescent="0.25">
      <c r="B118" s="126">
        <v>2006</v>
      </c>
      <c r="C118" s="276">
        <v>76.915868386721101</v>
      </c>
      <c r="D118" s="127"/>
      <c r="E118" s="276">
        <v>61.059167742418843</v>
      </c>
      <c r="F118" s="127"/>
      <c r="G118" s="276">
        <v>66.771820821215186</v>
      </c>
      <c r="H118" s="127"/>
      <c r="I118" s="276">
        <v>76.776769699073569</v>
      </c>
      <c r="J118" s="127"/>
      <c r="K118" s="276">
        <v>56.803043949138441</v>
      </c>
      <c r="L118" s="127"/>
      <c r="M118" s="276">
        <v>65.42666276733371</v>
      </c>
      <c r="N118" s="127"/>
      <c r="O118" s="276">
        <v>74.352968763711189</v>
      </c>
      <c r="P118" s="127"/>
      <c r="Q118" s="276">
        <v>56.911900920105744</v>
      </c>
      <c r="R118" s="127"/>
      <c r="S118" s="276">
        <v>65.044807541401354</v>
      </c>
      <c r="T118" s="127"/>
    </row>
    <row r="119" spans="2:20" ht="15" customHeight="1" x14ac:dyDescent="0.25">
      <c r="B119" s="378" t="s">
        <v>130</v>
      </c>
      <c r="C119" s="378"/>
      <c r="D119" s="378"/>
      <c r="E119" s="378"/>
      <c r="F119" s="378"/>
      <c r="G119" s="378"/>
      <c r="H119" s="378"/>
      <c r="I119" s="378"/>
      <c r="J119" s="378"/>
      <c r="K119" s="378"/>
      <c r="L119" s="378"/>
      <c r="M119" s="378"/>
      <c r="N119" s="378"/>
      <c r="O119" s="378"/>
      <c r="P119" s="378"/>
      <c r="Q119" s="378"/>
      <c r="R119" s="378"/>
      <c r="S119" s="378"/>
      <c r="T119" s="378"/>
    </row>
  </sheetData>
  <mergeCells count="6">
    <mergeCell ref="B119:T119"/>
    <mergeCell ref="B5:T5"/>
    <mergeCell ref="B6:B7"/>
    <mergeCell ref="C6:H6"/>
    <mergeCell ref="I6:N6"/>
    <mergeCell ref="O6:T6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1.42578125" style="112"/>
    <col min="3" max="3" width="10.7109375" style="112" customWidth="1"/>
    <col min="4" max="4" width="11.7109375" style="112" customWidth="1"/>
    <col min="5" max="6" width="10.7109375" style="112" customWidth="1"/>
    <col min="7" max="7" width="11.7109375" style="112" customWidth="1"/>
    <col min="8" max="9" width="10.7109375" style="112" customWidth="1"/>
    <col min="10" max="10" width="11.7109375" style="112" customWidth="1"/>
    <col min="11" max="11" width="10.7109375" style="112" customWidth="1"/>
    <col min="12" max="16384" width="11.42578125" style="11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374" t="s">
        <v>280</v>
      </c>
      <c r="C5" s="374"/>
      <c r="D5" s="374"/>
      <c r="E5" s="374"/>
      <c r="F5" s="374"/>
      <c r="G5" s="374"/>
      <c r="H5" s="374"/>
      <c r="I5" s="374"/>
      <c r="J5" s="374"/>
      <c r="K5" s="374"/>
    </row>
    <row r="6" spans="2:14" ht="15" customHeight="1" x14ac:dyDescent="0.25">
      <c r="B6" s="375"/>
      <c r="C6" s="375" t="s">
        <v>71</v>
      </c>
      <c r="D6" s="375"/>
      <c r="E6" s="375"/>
      <c r="F6" s="379" t="s">
        <v>137</v>
      </c>
      <c r="G6" s="379"/>
      <c r="H6" s="379"/>
      <c r="I6" s="375" t="s">
        <v>138</v>
      </c>
      <c r="J6" s="375"/>
      <c r="K6" s="375"/>
    </row>
    <row r="7" spans="2:14" ht="25.5" x14ac:dyDescent="0.25">
      <c r="B7" s="375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118</v>
      </c>
    </row>
    <row r="8" spans="2:14" x14ac:dyDescent="0.25">
      <c r="B8" s="58" t="s">
        <v>92</v>
      </c>
      <c r="C8" s="158">
        <f>IFERROR('Tablas evol IO zona'!C8/'Tablas evol IO zona'!C21-1,"-")</f>
        <v>5.5672018564161263E-2</v>
      </c>
      <c r="D8" s="158">
        <f>IFERROR('Tablas evol IO zona'!E8/'Tablas evol IO zona'!E21-1,"-")</f>
        <v>0.10579251528364653</v>
      </c>
      <c r="E8" s="158">
        <f>IFERROR('Tablas evol IO zona'!G8/'Tablas evol IO zona'!G21-1,"-")</f>
        <v>8.6247893085944494E-2</v>
      </c>
      <c r="F8" s="117">
        <f>IFERROR('Tablas evol IO zona'!I8/'Tablas evol IO zona'!I21-1,"-")</f>
        <v>3.705381074882097E-2</v>
      </c>
      <c r="G8" s="117">
        <f>IFERROR('Tablas evol IO zona'!K8/'Tablas evol IO zona'!K21-1,"-")</f>
        <v>0.1224626444739858</v>
      </c>
      <c r="H8" s="117">
        <f>IFERROR('Tablas evol IO zona'!M8/'Tablas evol IO zona'!M21-1,"-")</f>
        <v>8.064127310763114E-2</v>
      </c>
      <c r="I8" s="158">
        <f>IFERROR('Tablas evol IO zona'!O8/'Tablas evol IO zona'!O21-1,"-")</f>
        <v>3.6585288592313248E-2</v>
      </c>
      <c r="J8" s="158">
        <f>IFERROR('Tablas evol IO zona'!Q8/'Tablas evol IO zona'!Q21-1,"-")</f>
        <v>0.11944431724973681</v>
      </c>
      <c r="K8" s="158">
        <f>IFERROR('Tablas evol IO zona'!S8/'Tablas evol IO zona'!S21-1,"-")</f>
        <v>7.4534998382661755E-2</v>
      </c>
    </row>
    <row r="9" spans="2:14" x14ac:dyDescent="0.25">
      <c r="B9" s="58" t="s">
        <v>93</v>
      </c>
      <c r="C9" s="158">
        <f>IFERROR('Tablas evol IO zona'!C9/'Tablas evol IO zona'!C22-1,"-")</f>
        <v>4.2154239436419161E-2</v>
      </c>
      <c r="D9" s="158">
        <f>IFERROR('Tablas evol IO zona'!E9/'Tablas evol IO zona'!E22-1,"-")</f>
        <v>3.301579098211449E-2</v>
      </c>
      <c r="E9" s="158">
        <f>IFERROR('Tablas evol IO zona'!G9/'Tablas evol IO zona'!G22-1,"-")</f>
        <v>4.5095687500541048E-2</v>
      </c>
      <c r="F9" s="117">
        <f>IFERROR('Tablas evol IO zona'!I9/'Tablas evol IO zona'!I22-1,"-")</f>
        <v>2.947614183569236E-2</v>
      </c>
      <c r="G9" s="117">
        <f>IFERROR('Tablas evol IO zona'!K9/'Tablas evol IO zona'!K22-1,"-")</f>
        <v>6.0649474689589367E-2</v>
      </c>
      <c r="H9" s="117">
        <f>IFERROR('Tablas evol IO zona'!M9/'Tablas evol IO zona'!M22-1,"-")</f>
        <v>5.3156748911465934E-2</v>
      </c>
      <c r="I9" s="158">
        <f>IFERROR('Tablas evol IO zona'!O9/'Tablas evol IO zona'!O22-1,"-")</f>
        <v>2.5047558655675317E-2</v>
      </c>
      <c r="J9" s="158">
        <f>IFERROR('Tablas evol IO zona'!Q9/'Tablas evol IO zona'!Q22-1,"-")</f>
        <v>6.2855728780005116E-2</v>
      </c>
      <c r="K9" s="158">
        <f>IFERROR('Tablas evol IO zona'!S9/'Tablas evol IO zona'!S22-1,"-")</f>
        <v>4.737442922374413E-2</v>
      </c>
    </row>
    <row r="10" spans="2:14" x14ac:dyDescent="0.25">
      <c r="B10" s="58" t="s">
        <v>94</v>
      </c>
      <c r="C10" s="158">
        <f>IFERROR('Tablas evol IO zona'!C10/'Tablas evol IO zona'!C23-1,"-")</f>
        <v>6.9858755811308404E-2</v>
      </c>
      <c r="D10" s="158">
        <f>IFERROR('Tablas evol IO zona'!E10/'Tablas evol IO zona'!E23-1,"-")</f>
        <v>0.14806335531691883</v>
      </c>
      <c r="E10" s="158">
        <f>IFERROR('Tablas evol IO zona'!G10/'Tablas evol IO zona'!G23-1,"-")</f>
        <v>0.11384412396158483</v>
      </c>
      <c r="F10" s="117">
        <f>IFERROR('Tablas evol IO zona'!I10/'Tablas evol IO zona'!I23-1,"-")</f>
        <v>7.1213374360013182E-2</v>
      </c>
      <c r="G10" s="117">
        <f>IFERROR('Tablas evol IO zona'!K10/'Tablas evol IO zona'!K23-1,"-")</f>
        <v>0.158853625488796</v>
      </c>
      <c r="H10" s="117">
        <f>IFERROR('Tablas evol IO zona'!M10/'Tablas evol IO zona'!M23-1,"-")</f>
        <v>0.11567068661096247</v>
      </c>
      <c r="I10" s="158">
        <f>IFERROR('Tablas evol IO zona'!O10/'Tablas evol IO zona'!O23-1,"-")</f>
        <v>8.1247552768000997E-2</v>
      </c>
      <c r="J10" s="158">
        <f>IFERROR('Tablas evol IO zona'!Q10/'Tablas evol IO zona'!Q23-1,"-")</f>
        <v>0.16072723692997948</v>
      </c>
      <c r="K10" s="158">
        <f>IFERROR('Tablas evol IO zona'!S10/'Tablas evol IO zona'!S23-1,"-")</f>
        <v>0.11798385251740151</v>
      </c>
    </row>
    <row r="11" spans="2:14" x14ac:dyDescent="0.25">
      <c r="B11" s="58" t="s">
        <v>95</v>
      </c>
      <c r="C11" s="158">
        <f>IFERROR('Tablas evol IO zona'!C11/'Tablas evol IO zona'!C24-1,"-")</f>
        <v>-5.075720691140706E-3</v>
      </c>
      <c r="D11" s="158">
        <f>IFERROR('Tablas evol IO zona'!E11/'Tablas evol IO zona'!E24-1,"-")</f>
        <v>1.8867427809379222E-2</v>
      </c>
      <c r="E11" s="158">
        <f>IFERROR('Tablas evol IO zona'!G11/'Tablas evol IO zona'!G24-1,"-")</f>
        <v>1.1200082838144887E-2</v>
      </c>
      <c r="F11" s="117">
        <f>IFERROR('Tablas evol IO zona'!I11/'Tablas evol IO zona'!I24-1,"-")</f>
        <v>-2.1997498605734744E-3</v>
      </c>
      <c r="G11" s="117">
        <f>IFERROR('Tablas evol IO zona'!K11/'Tablas evol IO zona'!K24-1,"-")</f>
        <v>3.8700954156567047E-2</v>
      </c>
      <c r="H11" s="117">
        <f>IFERROR('Tablas evol IO zona'!M11/'Tablas evol IO zona'!M24-1,"-")</f>
        <v>2.2371054646476152E-2</v>
      </c>
      <c r="I11" s="158">
        <f>IFERROR('Tablas evol IO zona'!O11/'Tablas evol IO zona'!O24-1,"-")</f>
        <v>-2.3305204989065853E-3</v>
      </c>
      <c r="J11" s="158">
        <f>IFERROR('Tablas evol IO zona'!Q11/'Tablas evol IO zona'!Q24-1,"-")</f>
        <v>4.9026419855056513E-2</v>
      </c>
      <c r="K11" s="158">
        <f>IFERROR('Tablas evol IO zona'!S11/'Tablas evol IO zona'!S24-1,"-")</f>
        <v>2.3167532932761858E-2</v>
      </c>
    </row>
    <row r="12" spans="2:14" x14ac:dyDescent="0.25">
      <c r="B12" s="58" t="s">
        <v>96</v>
      </c>
      <c r="C12" s="158">
        <f>IFERROR('Tablas evol IO zona'!C12/'Tablas evol IO zona'!C25-1,"-")</f>
        <v>1.7700576592522888E-2</v>
      </c>
      <c r="D12" s="158">
        <f>IFERROR('Tablas evol IO zona'!E12/'Tablas evol IO zona'!E25-1,"-")</f>
        <v>5.1859113427416892E-2</v>
      </c>
      <c r="E12" s="158">
        <f>IFERROR('Tablas evol IO zona'!G12/'Tablas evol IO zona'!G25-1,"-")</f>
        <v>3.8973110150402279E-2</v>
      </c>
      <c r="F12" s="117">
        <f>IFERROR('Tablas evol IO zona'!I12/'Tablas evol IO zona'!I25-1,"-")</f>
        <v>7.9942990412023684E-2</v>
      </c>
      <c r="G12" s="117">
        <f>IFERROR('Tablas evol IO zona'!K12/'Tablas evol IO zona'!K25-1,"-")</f>
        <v>3.6278914960891973E-2</v>
      </c>
      <c r="H12" s="117">
        <f>IFERROR('Tablas evol IO zona'!M12/'Tablas evol IO zona'!M25-1,"-")</f>
        <v>6.8543094647805169E-2</v>
      </c>
      <c r="I12" s="158">
        <f>IFERROR('Tablas evol IO zona'!O12/'Tablas evol IO zona'!O25-1,"-")</f>
        <v>6.9001705365341559E-2</v>
      </c>
      <c r="J12" s="158">
        <f>IFERROR('Tablas evol IO zona'!Q12/'Tablas evol IO zona'!Q25-1,"-")</f>
        <v>4.3732265064263087E-2</v>
      </c>
      <c r="K12" s="158">
        <f>IFERROR('Tablas evol IO zona'!S12/'Tablas evol IO zona'!S25-1,"-")</f>
        <v>6.4821558630735465E-2</v>
      </c>
    </row>
    <row r="13" spans="2:14" x14ac:dyDescent="0.25">
      <c r="B13" s="58" t="s">
        <v>97</v>
      </c>
      <c r="C13" s="158">
        <f>IFERROR('Tablas evol IO zona'!C13/'Tablas evol IO zona'!C26-1,"-")</f>
        <v>-1.7263210185150202E-2</v>
      </c>
      <c r="D13" s="158">
        <f>IFERROR('Tablas evol IO zona'!E13/'Tablas evol IO zona'!E26-1,"-")</f>
        <v>5.9087716316668315E-2</v>
      </c>
      <c r="E13" s="158">
        <f>IFERROR('Tablas evol IO zona'!G13/'Tablas evol IO zona'!G26-1,"-")</f>
        <v>2.5620660993127986E-2</v>
      </c>
      <c r="F13" s="117">
        <f>IFERROR('Tablas evol IO zona'!I13/'Tablas evol IO zona'!I26-1,"-")</f>
        <v>1.0573798868763529E-2</v>
      </c>
      <c r="G13" s="117">
        <f>IFERROR('Tablas evol IO zona'!K13/'Tablas evol IO zona'!K26-1,"-")</f>
        <v>7.1062996060249572E-2</v>
      </c>
      <c r="H13" s="117">
        <f>IFERROR('Tablas evol IO zona'!M13/'Tablas evol IO zona'!M26-1,"-")</f>
        <v>4.2775415006325312E-2</v>
      </c>
      <c r="I13" s="158">
        <f>IFERROR('Tablas evol IO zona'!O13/'Tablas evol IO zona'!O26-1,"-")</f>
        <v>3.0690031659190264E-2</v>
      </c>
      <c r="J13" s="158">
        <f>IFERROR('Tablas evol IO zona'!Q13/'Tablas evol IO zona'!Q26-1,"-")</f>
        <v>6.6359816113247261E-2</v>
      </c>
      <c r="K13" s="158">
        <f>IFERROR('Tablas evol IO zona'!S13/'Tablas evol IO zona'!S26-1,"-")</f>
        <v>5.0159505127413739E-2</v>
      </c>
    </row>
    <row r="14" spans="2:14" ht="30" customHeight="1" x14ac:dyDescent="0.25">
      <c r="B14" s="64" t="str">
        <f>actualizaciones!$A$2</f>
        <v xml:space="preserve">I semestre 2014 </v>
      </c>
      <c r="C14" s="121">
        <v>2.5362762964858065E-2</v>
      </c>
      <c r="D14" s="121">
        <v>6.7042082427329897E-2</v>
      </c>
      <c r="E14" s="121">
        <v>5.1142077956914944E-2</v>
      </c>
      <c r="F14" s="121">
        <v>1.0573798868763529E-2</v>
      </c>
      <c r="G14" s="121">
        <v>7.1062996060249572E-2</v>
      </c>
      <c r="H14" s="121">
        <v>4.2775415006325312E-2</v>
      </c>
      <c r="I14" s="121">
        <v>3.0690031659190264E-2</v>
      </c>
      <c r="J14" s="121">
        <v>6.6359816113247261E-2</v>
      </c>
      <c r="K14" s="121">
        <v>5.0159505127413739E-2</v>
      </c>
      <c r="N14" s="112" t="s">
        <v>281</v>
      </c>
    </row>
    <row r="15" spans="2:14" x14ac:dyDescent="0.25">
      <c r="B15" s="58" t="s">
        <v>86</v>
      </c>
      <c r="C15" s="158">
        <f>IFERROR('Tablas evol IO zona'!C15/'Tablas evol IO zona'!C28-1,"-")</f>
        <v>3.3702762591044433E-2</v>
      </c>
      <c r="D15" s="158">
        <f>IFERROR('Tablas evol IO zona'!E15/'Tablas evol IO zona'!E28-1,"-")</f>
        <v>8.9365010767481046E-2</v>
      </c>
      <c r="E15" s="158">
        <f>IFERROR('Tablas evol IO zona'!G15/'Tablas evol IO zona'!G28-1,"-")</f>
        <v>6.597486415417686E-2</v>
      </c>
      <c r="F15" s="117">
        <f>IFERROR('Tablas evol IO zona'!I15/'Tablas evol IO zona'!I28-1,"-")</f>
        <v>4.5873916966091111E-2</v>
      </c>
      <c r="G15" s="117">
        <f>IFERROR('Tablas evol IO zona'!K15/'Tablas evol IO zona'!K28-1,"-")</f>
        <v>0.11065310192142164</v>
      </c>
      <c r="H15" s="117">
        <f>IFERROR('Tablas evol IO zona'!M15/'Tablas evol IO zona'!M28-1,"-")</f>
        <v>7.5360628140763941E-2</v>
      </c>
      <c r="I15" s="158">
        <f>IFERROR('Tablas evol IO zona'!O15/'Tablas evol IO zona'!O28-1,"-")</f>
        <v>6.8869531937828299E-2</v>
      </c>
      <c r="J15" s="158">
        <f>IFERROR('Tablas evol IO zona'!Q15/'Tablas evol IO zona'!Q28-1,"-")</f>
        <v>0.10690598812595931</v>
      </c>
      <c r="K15" s="158">
        <f>IFERROR('Tablas evol IO zona'!S15/'Tablas evol IO zona'!S28-1,"-")</f>
        <v>8.6070374047204412E-2</v>
      </c>
    </row>
    <row r="16" spans="2:14" x14ac:dyDescent="0.25">
      <c r="B16" s="58" t="s">
        <v>87</v>
      </c>
      <c r="C16" s="158">
        <f>IFERROR('Tablas evol IO zona'!C16/'Tablas evol IO zona'!C29-1,"-")</f>
        <v>-2.0729169040904605E-2</v>
      </c>
      <c r="D16" s="158">
        <f>IFERROR('Tablas evol IO zona'!E16/'Tablas evol IO zona'!E29-1,"-")</f>
        <v>0.10406961046856966</v>
      </c>
      <c r="E16" s="158">
        <f>IFERROR('Tablas evol IO zona'!G16/'Tablas evol IO zona'!G29-1,"-")</f>
        <v>4.5819157315834635E-2</v>
      </c>
      <c r="F16" s="117">
        <f>IFERROR('Tablas evol IO zona'!I16/'Tablas evol IO zona'!I29-1,"-")</f>
        <v>4.1120864915507482E-2</v>
      </c>
      <c r="G16" s="117">
        <f>IFERROR('Tablas evol IO zona'!K16/'Tablas evol IO zona'!K29-1,"-")</f>
        <v>9.0218917625399353E-2</v>
      </c>
      <c r="H16" s="117">
        <f>IFERROR('Tablas evol IO zona'!M16/'Tablas evol IO zona'!M29-1,"-")</f>
        <v>6.3915290420595738E-2</v>
      </c>
      <c r="I16" s="158">
        <f>IFERROR('Tablas evol IO zona'!O16/'Tablas evol IO zona'!O29-1,"-")</f>
        <v>8.1752650769824298E-2</v>
      </c>
      <c r="J16" s="158">
        <f>IFERROR('Tablas evol IO zona'!Q16/'Tablas evol IO zona'!Q29-1,"-")</f>
        <v>0.11704018690538587</v>
      </c>
      <c r="K16" s="158">
        <f>IFERROR('Tablas evol IO zona'!S16/'Tablas evol IO zona'!S29-1,"-")</f>
        <v>9.7913789237438653E-2</v>
      </c>
    </row>
    <row r="17" spans="2:11" x14ac:dyDescent="0.25">
      <c r="B17" s="58" t="s">
        <v>88</v>
      </c>
      <c r="C17" s="158">
        <f>IFERROR('Tablas evol IO zona'!C17/'Tablas evol IO zona'!C30-1,"-")</f>
        <v>-2.2320314085925386E-2</v>
      </c>
      <c r="D17" s="158">
        <f>IFERROR('Tablas evol IO zona'!E17/'Tablas evol IO zona'!E30-1,"-")</f>
        <v>3.1291419335703452E-2</v>
      </c>
      <c r="E17" s="158">
        <f>IFERROR('Tablas evol IO zona'!G17/'Tablas evol IO zona'!G30-1,"-")</f>
        <v>8.719588579677362E-3</v>
      </c>
      <c r="F17" s="117">
        <f>IFERROR('Tablas evol IO zona'!I17/'Tablas evol IO zona'!I30-1,"-")</f>
        <v>3.0352651413501741E-2</v>
      </c>
      <c r="G17" s="117">
        <f>IFERROR('Tablas evol IO zona'!K17/'Tablas evol IO zona'!K30-1,"-")</f>
        <v>3.146159757585032E-2</v>
      </c>
      <c r="H17" s="117">
        <f>IFERROR('Tablas evol IO zona'!M17/'Tablas evol IO zona'!M30-1,"-")</f>
        <v>3.3846063514359814E-2</v>
      </c>
      <c r="I17" s="158">
        <f>IFERROR('Tablas evol IO zona'!O17/'Tablas evol IO zona'!O30-1,"-")</f>
        <v>3.2625710325570934E-2</v>
      </c>
      <c r="J17" s="158">
        <f>IFERROR('Tablas evol IO zona'!Q17/'Tablas evol IO zona'!Q30-1,"-")</f>
        <v>4.4808281680042583E-2</v>
      </c>
      <c r="K17" s="158">
        <f>IFERROR('Tablas evol IO zona'!S17/'Tablas evol IO zona'!S30-1,"-")</f>
        <v>4.0099119749046785E-2</v>
      </c>
    </row>
    <row r="18" spans="2:11" x14ac:dyDescent="0.25">
      <c r="B18" s="58" t="s">
        <v>89</v>
      </c>
      <c r="C18" s="158">
        <f>IFERROR('Tablas evol IO zona'!C18/'Tablas evol IO zona'!C31-1,"-")</f>
        <v>-1.4771533681361637E-2</v>
      </c>
      <c r="D18" s="158">
        <f>IFERROR('Tablas evol IO zona'!E18/'Tablas evol IO zona'!E31-1,"-")</f>
        <v>9.7044303977392943E-2</v>
      </c>
      <c r="E18" s="158">
        <f>IFERROR('Tablas evol IO zona'!G18/'Tablas evol IO zona'!G31-1,"-")</f>
        <v>4.3926629775310255E-2</v>
      </c>
      <c r="F18" s="117">
        <f>IFERROR('Tablas evol IO zona'!I18/'Tablas evol IO zona'!I31-1,"-")</f>
        <v>9.3134918712858283E-3</v>
      </c>
      <c r="G18" s="117">
        <f>IFERROR('Tablas evol IO zona'!K18/'Tablas evol IO zona'!K31-1,"-")</f>
        <v>6.081014269038576E-2</v>
      </c>
      <c r="H18" s="117">
        <f>IFERROR('Tablas evol IO zona'!M18/'Tablas evol IO zona'!M31-1,"-")</f>
        <v>3.2610274066608547E-2</v>
      </c>
      <c r="I18" s="158">
        <f>IFERROR('Tablas evol IO zona'!O18/'Tablas evol IO zona'!O31-1,"-")</f>
        <v>9.1184656217824234E-3</v>
      </c>
      <c r="J18" s="158">
        <f>IFERROR('Tablas evol IO zona'!Q18/'Tablas evol IO zona'!Q31-1,"-")</f>
        <v>6.5663227271921309E-2</v>
      </c>
      <c r="K18" s="158">
        <f>IFERROR('Tablas evol IO zona'!S18/'Tablas evol IO zona'!S31-1,"-")</f>
        <v>3.2834518463809248E-2</v>
      </c>
    </row>
    <row r="19" spans="2:11" x14ac:dyDescent="0.25">
      <c r="B19" s="58" t="s">
        <v>90</v>
      </c>
      <c r="C19" s="158">
        <f>IFERROR('Tablas evol IO zona'!C19/'Tablas evol IO zona'!C32-1,"-")</f>
        <v>-2.5944977723381557E-2</v>
      </c>
      <c r="D19" s="158">
        <f>IFERROR('Tablas evol IO zona'!E19/'Tablas evol IO zona'!E32-1,"-")</f>
        <v>3.257785288227355E-2</v>
      </c>
      <c r="E19" s="158">
        <f>IFERROR('Tablas evol IO zona'!G19/'Tablas evol IO zona'!G32-1,"-")</f>
        <v>7.5901465387135936E-3</v>
      </c>
      <c r="F19" s="117">
        <f>IFERROR('Tablas evol IO zona'!I19/'Tablas evol IO zona'!I32-1,"-")</f>
        <v>2.0551144325081872E-2</v>
      </c>
      <c r="G19" s="117">
        <f>IFERROR('Tablas evol IO zona'!K19/'Tablas evol IO zona'!K32-1,"-")</f>
        <v>5.3644682865257032E-3</v>
      </c>
      <c r="H19" s="117">
        <f>IFERROR('Tablas evol IO zona'!M19/'Tablas evol IO zona'!M32-1,"-")</f>
        <v>1.6503421441030452E-2</v>
      </c>
      <c r="I19" s="158">
        <f>IFERROR('Tablas evol IO zona'!O19/'Tablas evol IO zona'!O32-1,"-")</f>
        <v>3.1851191234552267E-2</v>
      </c>
      <c r="J19" s="158">
        <f>IFERROR('Tablas evol IO zona'!Q19/'Tablas evol IO zona'!Q32-1,"-")</f>
        <v>1.9996721848877241E-2</v>
      </c>
      <c r="K19" s="158">
        <f>IFERROR('Tablas evol IO zona'!S19/'Tablas evol IO zona'!S32-1,"-")</f>
        <v>2.9399233063485353E-2</v>
      </c>
    </row>
    <row r="20" spans="2:11" x14ac:dyDescent="0.25">
      <c r="B20" s="58" t="s">
        <v>91</v>
      </c>
      <c r="C20" s="158">
        <f>IFERROR('Tablas evol IO zona'!C20/'Tablas evol IO zona'!C33-1,"-")</f>
        <v>-4.1920432801131446E-2</v>
      </c>
      <c r="D20" s="158">
        <f>IFERROR('Tablas evol IO zona'!E20/'Tablas evol IO zona'!E33-1,"-")</f>
        <v>1.7570346538209103E-2</v>
      </c>
      <c r="E20" s="158">
        <f>IFERROR('Tablas evol IO zona'!G20/'Tablas evol IO zona'!G33-1,"-")</f>
        <v>-8.002726510546565E-3</v>
      </c>
      <c r="F20" s="117">
        <f>IFERROR('Tablas evol IO zona'!I20/'Tablas evol IO zona'!I33-1,"-")</f>
        <v>-3.4224571288545724E-2</v>
      </c>
      <c r="G20" s="117">
        <f>IFERROR('Tablas evol IO zona'!K20/'Tablas evol IO zona'!K33-1,"-")</f>
        <v>9.4355737532181294E-3</v>
      </c>
      <c r="H20" s="117">
        <f>IFERROR('Tablas evol IO zona'!M20/'Tablas evol IO zona'!M33-1,"-")</f>
        <v>-1.3958893435414121E-2</v>
      </c>
      <c r="I20" s="158">
        <f>IFERROR('Tablas evol IO zona'!O20/'Tablas evol IO zona'!O33-1,"-")</f>
        <v>-1.6229629708900961E-2</v>
      </c>
      <c r="J20" s="158">
        <f>IFERROR('Tablas evol IO zona'!Q20/'Tablas evol IO zona'!Q33-1,"-")</f>
        <v>2.5523415553616147E-2</v>
      </c>
      <c r="K20" s="158">
        <f>IFERROR('Tablas evol IO zona'!S20/'Tablas evol IO zona'!S33-1,"-")</f>
        <v>2.1781654464190225E-3</v>
      </c>
    </row>
    <row r="21" spans="2:11" x14ac:dyDescent="0.25">
      <c r="B21" s="58" t="s">
        <v>92</v>
      </c>
      <c r="C21" s="158">
        <f>IFERROR('Tablas evol IO zona'!C21/'Tablas evol IO zona'!C34-1,"-")</f>
        <v>3.1342261787166814E-2</v>
      </c>
      <c r="D21" s="158">
        <f>IFERROR('Tablas evol IO zona'!E21/'Tablas evol IO zona'!E34-1,"-")</f>
        <v>-2.0484113168785956E-2</v>
      </c>
      <c r="E21" s="158">
        <f>IFERROR('Tablas evol IO zona'!G21/'Tablas evol IO zona'!G34-1,"-")</f>
        <v>4.466240586482817E-3</v>
      </c>
      <c r="F21" s="117">
        <f>IFERROR('Tablas evol IO zona'!I21/'Tablas evol IO zona'!I34-1,"-")</f>
        <v>1.549341903020407E-2</v>
      </c>
      <c r="G21" s="117">
        <f>IFERROR('Tablas evol IO zona'!K21/'Tablas evol IO zona'!K34-1,"-")</f>
        <v>1.6481667463733363E-2</v>
      </c>
      <c r="H21" s="117">
        <f>IFERROR('Tablas evol IO zona'!M21/'Tablas evol IO zona'!M34-1,"-")</f>
        <v>1.4928127372766609E-2</v>
      </c>
      <c r="I21" s="158">
        <f>IFERROR('Tablas evol IO zona'!O21/'Tablas evol IO zona'!O34-1,"-")</f>
        <v>-1.7418100685762106E-4</v>
      </c>
      <c r="J21" s="158">
        <f>IFERROR('Tablas evol IO zona'!Q21/'Tablas evol IO zona'!Q34-1,"-")</f>
        <v>1.6214858177716618E-2</v>
      </c>
      <c r="K21" s="158">
        <f>IFERROR('Tablas evol IO zona'!S21/'Tablas evol IO zona'!S34-1,"-")</f>
        <v>6.1974951758105856E-3</v>
      </c>
    </row>
    <row r="22" spans="2:11" x14ac:dyDescent="0.25">
      <c r="B22" s="58" t="s">
        <v>93</v>
      </c>
      <c r="C22" s="158">
        <f>IFERROR('Tablas evol IO zona'!C22/'Tablas evol IO zona'!C35-1,"-")</f>
        <v>6.3784740886211111E-2</v>
      </c>
      <c r="D22" s="158">
        <f>IFERROR('Tablas evol IO zona'!E22/'Tablas evol IO zona'!E35-1,"-")</f>
        <v>9.5285975702504189E-2</v>
      </c>
      <c r="E22" s="158">
        <f>IFERROR('Tablas evol IO zona'!G22/'Tablas evol IO zona'!G35-1,"-")</f>
        <v>7.7002853583319375E-2</v>
      </c>
      <c r="F22" s="117">
        <f>IFERROR('Tablas evol IO zona'!I22/'Tablas evol IO zona'!I35-1,"-")</f>
        <v>6.7807886300491615E-2</v>
      </c>
      <c r="G22" s="117">
        <f>IFERROR('Tablas evol IO zona'!K22/'Tablas evol IO zona'!K35-1,"-")</f>
        <v>9.7501772694728484E-2</v>
      </c>
      <c r="H22" s="117">
        <f>IFERROR('Tablas evol IO zona'!M22/'Tablas evol IO zona'!M35-1,"-")</f>
        <v>7.8015243013681124E-2</v>
      </c>
      <c r="I22" s="158">
        <f>IFERROR('Tablas evol IO zona'!O22/'Tablas evol IO zona'!O35-1,"-")</f>
        <v>3.8570331110009848E-2</v>
      </c>
      <c r="J22" s="158">
        <f>IFERROR('Tablas evol IO zona'!Q22/'Tablas evol IO zona'!Q35-1,"-")</f>
        <v>9.2489162122365132E-2</v>
      </c>
      <c r="K22" s="158">
        <f>IFERROR('Tablas evol IO zona'!S22/'Tablas evol IO zona'!S35-1,"-")</f>
        <v>5.792995354593633E-2</v>
      </c>
    </row>
    <row r="23" spans="2:11" x14ac:dyDescent="0.25">
      <c r="B23" s="58" t="s">
        <v>94</v>
      </c>
      <c r="C23" s="158">
        <f>IFERROR('Tablas evol IO zona'!C23/'Tablas evol IO zona'!C36-1,"-")</f>
        <v>3.3732038969958467E-2</v>
      </c>
      <c r="D23" s="158">
        <f>IFERROR('Tablas evol IO zona'!E23/'Tablas evol IO zona'!E36-1,"-")</f>
        <v>-4.0215563806276666E-2</v>
      </c>
      <c r="E23" s="158">
        <f>IFERROR('Tablas evol IO zona'!G23/'Tablas evol IO zona'!G36-1,"-")</f>
        <v>-5.4807036458219827E-3</v>
      </c>
      <c r="F23" s="117">
        <f>IFERROR('Tablas evol IO zona'!I23/'Tablas evol IO zona'!I36-1,"-")</f>
        <v>-7.7583782264927237E-3</v>
      </c>
      <c r="G23" s="117">
        <f>IFERROR('Tablas evol IO zona'!K23/'Tablas evol IO zona'!K36-1,"-")</f>
        <v>-2.3614572011823154E-2</v>
      </c>
      <c r="H23" s="117">
        <f>IFERROR('Tablas evol IO zona'!M23/'Tablas evol IO zona'!M36-1,"-")</f>
        <v>-1.4911285045694722E-2</v>
      </c>
      <c r="I23" s="158">
        <f>IFERROR('Tablas evol IO zona'!O23/'Tablas evol IO zona'!O36-1,"-")</f>
        <v>-2.6148938133365829E-2</v>
      </c>
      <c r="J23" s="158">
        <f>IFERROR('Tablas evol IO zona'!Q23/'Tablas evol IO zona'!Q36-1,"-")</f>
        <v>-3.0723053329967054E-2</v>
      </c>
      <c r="K23" s="158">
        <f>IFERROR('Tablas evol IO zona'!S23/'Tablas evol IO zona'!S36-1,"-")</f>
        <v>-2.7289428825036488E-2</v>
      </c>
    </row>
    <row r="24" spans="2:11" x14ac:dyDescent="0.25">
      <c r="B24" s="58" t="s">
        <v>95</v>
      </c>
      <c r="C24" s="158">
        <f>IFERROR('Tablas evol IO zona'!C24/'Tablas evol IO zona'!C37-1,"-")</f>
        <v>0.11935453577670718</v>
      </c>
      <c r="D24" s="158">
        <f>IFERROR('Tablas evol IO zona'!E24/'Tablas evol IO zona'!E37-1,"-")</f>
        <v>9.6431789704998216E-4</v>
      </c>
      <c r="E24" s="158">
        <f>IFERROR('Tablas evol IO zona'!G24/'Tablas evol IO zona'!G37-1,"-")</f>
        <v>5.3759024994078253E-2</v>
      </c>
      <c r="F24" s="117">
        <f>IFERROR('Tablas evol IO zona'!I24/'Tablas evol IO zona'!I37-1,"-")</f>
        <v>8.9757721131306756E-2</v>
      </c>
      <c r="G24" s="117">
        <f>IFERROR('Tablas evol IO zona'!K24/'Tablas evol IO zona'!K37-1,"-")</f>
        <v>3.0141356276274234E-3</v>
      </c>
      <c r="H24" s="117">
        <f>IFERROR('Tablas evol IO zona'!M24/'Tablas evol IO zona'!M37-1,"-")</f>
        <v>5.0922458510177737E-2</v>
      </c>
      <c r="I24" s="158">
        <f>IFERROR('Tablas evol IO zona'!O24/'Tablas evol IO zona'!O37-1,"-")</f>
        <v>6.9564271857091464E-2</v>
      </c>
      <c r="J24" s="158">
        <f>IFERROR('Tablas evol IO zona'!Q24/'Tablas evol IO zona'!Q37-1,"-")</f>
        <v>-4.311007312317594E-3</v>
      </c>
      <c r="K24" s="158">
        <f>IFERROR('Tablas evol IO zona'!S24/'Tablas evol IO zona'!S37-1,"-")</f>
        <v>3.9729364095761888E-2</v>
      </c>
    </row>
    <row r="25" spans="2:11" x14ac:dyDescent="0.25">
      <c r="B25" s="58" t="s">
        <v>96</v>
      </c>
      <c r="C25" s="158">
        <f>IFERROR('Tablas evol IO zona'!C25/'Tablas evol IO zona'!C38-1,"-")</f>
        <v>2.7030446121767415E-3</v>
      </c>
      <c r="D25" s="158">
        <f>IFERROR('Tablas evol IO zona'!E25/'Tablas evol IO zona'!E38-1,"-")</f>
        <v>-6.0686567020971749E-2</v>
      </c>
      <c r="E25" s="158">
        <f>IFERROR('Tablas evol IO zona'!G25/'Tablas evol IO zona'!G38-1,"-")</f>
        <v>-3.2566068130712056E-2</v>
      </c>
      <c r="F25" s="117">
        <f>IFERROR('Tablas evol IO zona'!I25/'Tablas evol IO zona'!I38-1,"-")</f>
        <v>-6.0783793145182785E-2</v>
      </c>
      <c r="G25" s="117">
        <f>IFERROR('Tablas evol IO zona'!K25/'Tablas evol IO zona'!K38-1,"-")</f>
        <v>-4.7197532296974543E-2</v>
      </c>
      <c r="H25" s="117">
        <f>IFERROR('Tablas evol IO zona'!M25/'Tablas evol IO zona'!M38-1,"-")</f>
        <v>-5.5418372134536376E-2</v>
      </c>
      <c r="I25" s="158">
        <f>IFERROR('Tablas evol IO zona'!O25/'Tablas evol IO zona'!O38-1,"-")</f>
        <v>-5.915499774626265E-2</v>
      </c>
      <c r="J25" s="158">
        <f>IFERROR('Tablas evol IO zona'!Q25/'Tablas evol IO zona'!Q38-1,"-")</f>
        <v>-5.1427287085477391E-2</v>
      </c>
      <c r="K25" s="158">
        <f>IFERROR('Tablas evol IO zona'!S25/'Tablas evol IO zona'!S38-1,"-")</f>
        <v>-5.5791788849200774E-2</v>
      </c>
    </row>
    <row r="26" spans="2:11" x14ac:dyDescent="0.25">
      <c r="B26" s="58" t="s">
        <v>97</v>
      </c>
      <c r="C26" s="158">
        <f>IFERROR('Tablas evol IO zona'!C26/'Tablas evol IO zona'!C39-1,"-")</f>
        <v>1.6348021199890983E-2</v>
      </c>
      <c r="D26" s="158">
        <f>IFERROR('Tablas evol IO zona'!E26/'Tablas evol IO zona'!E39-1,"-")</f>
        <v>-2.4652812740605823E-2</v>
      </c>
      <c r="E26" s="158">
        <f>IFERROR('Tablas evol IO zona'!G26/'Tablas evol IO zona'!G39-1,"-")</f>
        <v>-6.0963469899978362E-3</v>
      </c>
      <c r="F26" s="117">
        <f>IFERROR('Tablas evol IO zona'!I26/'Tablas evol IO zona'!I39-1,"-")</f>
        <v>-2.343608072500325E-2</v>
      </c>
      <c r="G26" s="117">
        <f>IFERROR('Tablas evol IO zona'!K26/'Tablas evol IO zona'!K39-1,"-")</f>
        <v>-1.0478694321957915E-2</v>
      </c>
      <c r="H26" s="117">
        <f>IFERROR('Tablas evol IO zona'!M26/'Tablas evol IO zona'!M39-1,"-")</f>
        <v>-1.8496427896032896E-2</v>
      </c>
      <c r="I26" s="158">
        <f>IFERROR('Tablas evol IO zona'!O26/'Tablas evol IO zona'!O39-1,"-")</f>
        <v>-2.712581525884239E-2</v>
      </c>
      <c r="J26" s="158">
        <f>IFERROR('Tablas evol IO zona'!Q26/'Tablas evol IO zona'!Q39-1,"-")</f>
        <v>-1.3246273779053186E-2</v>
      </c>
      <c r="K26" s="158">
        <f>IFERROR('Tablas evol IO zona'!S26/'Tablas evol IO zona'!S39-1,"-")</f>
        <v>-2.1276534903934996E-2</v>
      </c>
    </row>
    <row r="27" spans="2:11" ht="15" customHeight="1" x14ac:dyDescent="0.25">
      <c r="B27" s="123">
        <v>2013</v>
      </c>
      <c r="C27" s="125">
        <f>IFERROR('Tablas evol IO zona'!C27/'Tablas evol IO zona'!C40-1,"-")</f>
        <v>1.3091943145748353E-2</v>
      </c>
      <c r="D27" s="125">
        <f>IFERROR('Tablas evol IO zona'!E27/'Tablas evol IO zona'!E40-1,"-")</f>
        <v>2.346918435133416E-2</v>
      </c>
      <c r="E27" s="125">
        <f>IFERROR('Tablas evol IO zona'!G27/'Tablas evol IO zona'!G40-1,"-")</f>
        <v>1.9968403316671823E-2</v>
      </c>
      <c r="F27" s="125">
        <f>IFERROR('Tablas evol IO zona'!I27/'Tablas evol IO zona'!I40-1,"-")</f>
        <v>1.5089459371007141E-2</v>
      </c>
      <c r="G27" s="125">
        <f>IFERROR('Tablas evol IO zona'!K27/'Tablas evol IO zona'!K40-1,"-")</f>
        <v>2.4973940736886968E-2</v>
      </c>
      <c r="H27" s="125">
        <f>IFERROR('Tablas evol IO zona'!M27/'Tablas evol IO zona'!M40-1,"-")</f>
        <v>2.0172186175207996E-2</v>
      </c>
      <c r="I27" s="125">
        <f>IFERROR('Tablas evol IO zona'!O27/'Tablas evol IO zona'!O40-1,"-")</f>
        <v>1.6177407721326142E-2</v>
      </c>
      <c r="J27" s="125">
        <f>IFERROR('Tablas evol IO zona'!Q27/'Tablas evol IO zona'!Q40-1,"-")</f>
        <v>2.8846164111349992E-2</v>
      </c>
      <c r="K27" s="125">
        <f>IFERROR('Tablas evol IO zona'!S27/'Tablas evol IO zona'!S40-1,"-")</f>
        <v>2.2569885005343293E-2</v>
      </c>
    </row>
    <row r="28" spans="2:11" hidden="1" outlineLevel="1" x14ac:dyDescent="0.25">
      <c r="B28" s="58" t="s">
        <v>86</v>
      </c>
      <c r="C28" s="158">
        <f>IFERROR('Tablas evol IO zona'!C28/'Tablas evol IO zona'!C41-1,"-")</f>
        <v>1.8149070905881581E-2</v>
      </c>
      <c r="D28" s="158">
        <f>IFERROR('Tablas evol IO zona'!E28/'Tablas evol IO zona'!E41-1,"-")</f>
        <v>-1.112830947122001E-2</v>
      </c>
      <c r="E28" s="158">
        <f>IFERROR('Tablas evol IO zona'!G28/'Tablas evol IO zona'!G41-1,"-")</f>
        <v>3.7719834838934041E-3</v>
      </c>
      <c r="F28" s="117">
        <f>IFERROR('Tablas evol IO zona'!I28/'Tablas evol IO zona'!I41-1,"-")</f>
        <v>4.1482714042847091E-2</v>
      </c>
      <c r="G28" s="117">
        <f>IFERROR('Tablas evol IO zona'!K28/'Tablas evol IO zona'!K41-1,"-")</f>
        <v>-2.1883828293288832E-2</v>
      </c>
      <c r="H28" s="117">
        <f>IFERROR('Tablas evol IO zona'!M28/'Tablas evol IO zona'!M41-1,"-")</f>
        <v>1.8715676481222632E-2</v>
      </c>
      <c r="I28" s="158">
        <f>IFERROR('Tablas evol IO zona'!O28/'Tablas evol IO zona'!O41-1,"-")</f>
        <v>2.5237071924316901E-2</v>
      </c>
      <c r="J28" s="158">
        <f>IFERROR('Tablas evol IO zona'!Q28/'Tablas evol IO zona'!Q41-1,"-")</f>
        <v>-2.4205073952857759E-2</v>
      </c>
      <c r="K28" s="158">
        <f>IFERROR('Tablas evol IO zona'!S28/'Tablas evol IO zona'!S41-1,"-")</f>
        <v>9.7107755442673582E-3</v>
      </c>
    </row>
    <row r="29" spans="2:11" hidden="1" outlineLevel="1" x14ac:dyDescent="0.25">
      <c r="B29" s="58" t="s">
        <v>87</v>
      </c>
      <c r="C29" s="158">
        <f>IFERROR('Tablas evol IO zona'!C29/'Tablas evol IO zona'!C42-1,"-")</f>
        <v>6.5497636861269193E-3</v>
      </c>
      <c r="D29" s="158">
        <f>IFERROR('Tablas evol IO zona'!E29/'Tablas evol IO zona'!E42-1,"-")</f>
        <v>-5.1483786757265504E-2</v>
      </c>
      <c r="E29" s="158">
        <f>IFERROR('Tablas evol IO zona'!G29/'Tablas evol IO zona'!G42-1,"-")</f>
        <v>-2.1455789434269623E-2</v>
      </c>
      <c r="F29" s="117">
        <f>IFERROR('Tablas evol IO zona'!I29/'Tablas evol IO zona'!I42-1,"-")</f>
        <v>-2.2987347966012206E-2</v>
      </c>
      <c r="G29" s="117">
        <f>IFERROR('Tablas evol IO zona'!K29/'Tablas evol IO zona'!K42-1,"-")</f>
        <v>-3.3310680756510003E-2</v>
      </c>
      <c r="H29" s="117">
        <f>IFERROR('Tablas evol IO zona'!M29/'Tablas evol IO zona'!M42-1,"-")</f>
        <v>-2.0703272160333963E-2</v>
      </c>
      <c r="I29" s="158">
        <f>IFERROR('Tablas evol IO zona'!O29/'Tablas evol IO zona'!O42-1,"-")</f>
        <v>-4.9306641343938584E-2</v>
      </c>
      <c r="J29" s="158">
        <f>IFERROR('Tablas evol IO zona'!Q29/'Tablas evol IO zona'!Q42-1,"-")</f>
        <v>-4.4686467950028064E-2</v>
      </c>
      <c r="K29" s="158">
        <f>IFERROR('Tablas evol IO zona'!S29/'Tablas evol IO zona'!S42-1,"-")</f>
        <v>-4.1115854240655003E-2</v>
      </c>
    </row>
    <row r="30" spans="2:11" hidden="1" outlineLevel="1" x14ac:dyDescent="0.25">
      <c r="B30" s="58" t="s">
        <v>88</v>
      </c>
      <c r="C30" s="158">
        <f>IFERROR('Tablas evol IO zona'!C30/'Tablas evol IO zona'!C43-1,"-")</f>
        <v>6.3349683535056434E-2</v>
      </c>
      <c r="D30" s="158">
        <f>IFERROR('Tablas evol IO zona'!E30/'Tablas evol IO zona'!E43-1,"-")</f>
        <v>-3.4378181407778041E-2</v>
      </c>
      <c r="E30" s="158">
        <f>IFERROR('Tablas evol IO zona'!G30/'Tablas evol IO zona'!G43-1,"-")</f>
        <v>1.4489385045027392E-2</v>
      </c>
      <c r="F30" s="117">
        <f>IFERROR('Tablas evol IO zona'!I30/'Tablas evol IO zona'!I43-1,"-")</f>
        <v>4.4790892444477315E-3</v>
      </c>
      <c r="G30" s="117">
        <f>IFERROR('Tablas evol IO zona'!K30/'Tablas evol IO zona'!K43-1,"-")</f>
        <v>-4.1328484405139587E-2</v>
      </c>
      <c r="H30" s="117">
        <f>IFERROR('Tablas evol IO zona'!M30/'Tablas evol IO zona'!M43-1,"-")</f>
        <v>-6.7916753306245248E-3</v>
      </c>
      <c r="I30" s="158">
        <f>IFERROR('Tablas evol IO zona'!O30/'Tablas evol IO zona'!O43-1,"-")</f>
        <v>1.4636173173410594E-2</v>
      </c>
      <c r="J30" s="158">
        <f>IFERROR('Tablas evol IO zona'!Q30/'Tablas evol IO zona'!Q43-1,"-")</f>
        <v>-4.2171408780775077E-2</v>
      </c>
      <c r="K30" s="158">
        <f>IFERROR('Tablas evol IO zona'!S30/'Tablas evol IO zona'!S43-1,"-")</f>
        <v>-9.3667949581899279E-4</v>
      </c>
    </row>
    <row r="31" spans="2:11" hidden="1" outlineLevel="1" x14ac:dyDescent="0.25">
      <c r="B31" s="58" t="s">
        <v>89</v>
      </c>
      <c r="C31" s="158">
        <f>IFERROR('Tablas evol IO zona'!C31/'Tablas evol IO zona'!C44-1,"-")</f>
        <v>4.7659864405276364E-2</v>
      </c>
      <c r="D31" s="158">
        <f>IFERROR('Tablas evol IO zona'!E31/'Tablas evol IO zona'!E44-1,"-")</f>
        <v>-5.1633640450254648E-2</v>
      </c>
      <c r="E31" s="158">
        <f>IFERROR('Tablas evol IO zona'!G31/'Tablas evol IO zona'!G44-1,"-")</f>
        <v>1.9592429759840435E-4</v>
      </c>
      <c r="F31" s="117">
        <f>IFERROR('Tablas evol IO zona'!I31/'Tablas evol IO zona'!I44-1,"-")</f>
        <v>-4.2390545609131247E-2</v>
      </c>
      <c r="G31" s="117">
        <f>IFERROR('Tablas evol IO zona'!K31/'Tablas evol IO zona'!K44-1,"-")</f>
        <v>-3.2624211351154009E-2</v>
      </c>
      <c r="H31" s="117">
        <f>IFERROR('Tablas evol IO zona'!M31/'Tablas evol IO zona'!M44-1,"-")</f>
        <v>-2.9793900452736333E-2</v>
      </c>
      <c r="I31" s="158">
        <f>IFERROR('Tablas evol IO zona'!O31/'Tablas evol IO zona'!O44-1,"-")</f>
        <v>-5.308565726772374E-2</v>
      </c>
      <c r="J31" s="158">
        <f>IFERROR('Tablas evol IO zona'!Q31/'Tablas evol IO zona'!Q44-1,"-")</f>
        <v>-2.5310925396208384E-2</v>
      </c>
      <c r="K31" s="158">
        <f>IFERROR('Tablas evol IO zona'!S31/'Tablas evol IO zona'!S44-1,"-")</f>
        <v>-3.3821159583392824E-2</v>
      </c>
    </row>
    <row r="32" spans="2:11" hidden="1" outlineLevel="1" x14ac:dyDescent="0.25">
      <c r="B32" s="58" t="s">
        <v>90</v>
      </c>
      <c r="C32" s="158">
        <f>IFERROR('Tablas evol IO zona'!C32/'Tablas evol IO zona'!C45-1,"-")</f>
        <v>6.0284838702400423E-2</v>
      </c>
      <c r="D32" s="158">
        <f>IFERROR('Tablas evol IO zona'!E32/'Tablas evol IO zona'!E45-1,"-")</f>
        <v>-2.2942179112422134E-2</v>
      </c>
      <c r="E32" s="158">
        <f>IFERROR('Tablas evol IO zona'!G32/'Tablas evol IO zona'!G45-1,"-")</f>
        <v>1.6934602815377398E-2</v>
      </c>
      <c r="F32" s="117">
        <f>IFERROR('Tablas evol IO zona'!I32/'Tablas evol IO zona'!I45-1,"-")</f>
        <v>-1.4259715275740992E-2</v>
      </c>
      <c r="G32" s="117">
        <f>IFERROR('Tablas evol IO zona'!K32/'Tablas evol IO zona'!K45-1,"-")</f>
        <v>-6.8066519378578993E-3</v>
      </c>
      <c r="H32" s="117">
        <f>IFERROR('Tablas evol IO zona'!M32/'Tablas evol IO zona'!M45-1,"-")</f>
        <v>-4.4532979854651211E-3</v>
      </c>
      <c r="I32" s="158">
        <f>IFERROR('Tablas evol IO zona'!O32/'Tablas evol IO zona'!O45-1,"-")</f>
        <v>-4.2513289820155009E-2</v>
      </c>
      <c r="J32" s="158">
        <f>IFERROR('Tablas evol IO zona'!Q32/'Tablas evol IO zona'!Q45-1,"-")</f>
        <v>-1.4076138072177558E-2</v>
      </c>
      <c r="K32" s="158">
        <f>IFERROR('Tablas evol IO zona'!S32/'Tablas evol IO zona'!S45-1,"-")</f>
        <v>-2.48886915669152E-2</v>
      </c>
    </row>
    <row r="33" spans="2:11" hidden="1" outlineLevel="1" x14ac:dyDescent="0.25">
      <c r="B33" s="58" t="s">
        <v>91</v>
      </c>
      <c r="C33" s="158">
        <f>IFERROR('Tablas evol IO zona'!C33/'Tablas evol IO zona'!C46-1,"-")</f>
        <v>0.13703831596935134</v>
      </c>
      <c r="D33" s="158">
        <f>IFERROR('Tablas evol IO zona'!E33/'Tablas evol IO zona'!E46-1,"-")</f>
        <v>-1.3008823917638468E-3</v>
      </c>
      <c r="E33" s="158">
        <f>IFERROR('Tablas evol IO zona'!G33/'Tablas evol IO zona'!G46-1,"-")</f>
        <v>6.423984478331235E-2</v>
      </c>
      <c r="F33" s="117">
        <f>IFERROR('Tablas evol IO zona'!I33/'Tablas evol IO zona'!I46-1,"-")</f>
        <v>1.6358855054500854E-2</v>
      </c>
      <c r="G33" s="117">
        <f>IFERROR('Tablas evol IO zona'!K33/'Tablas evol IO zona'!K46-1,"-")</f>
        <v>-8.7722545526736084E-3</v>
      </c>
      <c r="H33" s="117">
        <f>IFERROR('Tablas evol IO zona'!M33/'Tablas evol IO zona'!M46-1,"-")</f>
        <v>1.3082070121780864E-2</v>
      </c>
      <c r="I33" s="158">
        <f>IFERROR('Tablas evol IO zona'!O33/'Tablas evol IO zona'!O46-1,"-")</f>
        <v>-6.0665205754184548E-4</v>
      </c>
      <c r="J33" s="158">
        <f>IFERROR('Tablas evol IO zona'!Q33/'Tablas evol IO zona'!Q46-1,"-")</f>
        <v>-1.4473681007693973E-2</v>
      </c>
      <c r="K33" s="158">
        <f>IFERROR('Tablas evol IO zona'!S33/'Tablas evol IO zona'!S46-1,"-")</f>
        <v>5.2977605104920222E-4</v>
      </c>
    </row>
    <row r="34" spans="2:11" hidden="1" outlineLevel="1" x14ac:dyDescent="0.25">
      <c r="B34" s="58" t="s">
        <v>92</v>
      </c>
      <c r="C34" s="158">
        <f>IFERROR('Tablas evol IO zona'!C34/'Tablas evol IO zona'!C47-1,"-")</f>
        <v>-6.8561879069894971E-3</v>
      </c>
      <c r="D34" s="158">
        <f>IFERROR('Tablas evol IO zona'!E34/'Tablas evol IO zona'!E47-1,"-")</f>
        <v>4.7869703543299558E-3</v>
      </c>
      <c r="E34" s="158">
        <f>IFERROR('Tablas evol IO zona'!G34/'Tablas evol IO zona'!G47-1,"-")</f>
        <v>1.008688032064331E-2</v>
      </c>
      <c r="F34" s="117">
        <f>IFERROR('Tablas evol IO zona'!I34/'Tablas evol IO zona'!I47-1,"-")</f>
        <v>-5.2894485302269478E-3</v>
      </c>
      <c r="G34" s="117">
        <f>IFERROR('Tablas evol IO zona'!K34/'Tablas evol IO zona'!K47-1,"-")</f>
        <v>-6.3304456973467538E-3</v>
      </c>
      <c r="H34" s="117">
        <f>IFERROR('Tablas evol IO zona'!M34/'Tablas evol IO zona'!M47-1,"-")</f>
        <v>1.3310024661834952E-2</v>
      </c>
      <c r="I34" s="158">
        <f>IFERROR('Tablas evol IO zona'!O34/'Tablas evol IO zona'!O47-1,"-")</f>
        <v>-8.1088048919076838E-3</v>
      </c>
      <c r="J34" s="158">
        <f>IFERROR('Tablas evol IO zona'!Q34/'Tablas evol IO zona'!Q47-1,"-")</f>
        <v>9.0172749035895006E-3</v>
      </c>
      <c r="K34" s="158">
        <f>IFERROR('Tablas evol IO zona'!S34/'Tablas evol IO zona'!S47-1,"-")</f>
        <v>1.601013735265755E-2</v>
      </c>
    </row>
    <row r="35" spans="2:11" hidden="1" outlineLevel="1" x14ac:dyDescent="0.25">
      <c r="B35" s="58" t="s">
        <v>93</v>
      </c>
      <c r="C35" s="158">
        <f>IFERROR('Tablas evol IO zona'!C35/'Tablas evol IO zona'!C48-1,"-")</f>
        <v>1.8897481097524871E-2</v>
      </c>
      <c r="D35" s="158">
        <f>IFERROR('Tablas evol IO zona'!E35/'Tablas evol IO zona'!E48-1,"-")</f>
        <v>1.2098334273290767E-2</v>
      </c>
      <c r="E35" s="158">
        <f>IFERROR('Tablas evol IO zona'!G35/'Tablas evol IO zona'!G48-1,"-")</f>
        <v>2.9598980883504877E-2</v>
      </c>
      <c r="F35" s="117">
        <f>IFERROR('Tablas evol IO zona'!I35/'Tablas evol IO zona'!I48-1,"-")</f>
        <v>-1.5149816491991874E-2</v>
      </c>
      <c r="G35" s="117">
        <f>IFERROR('Tablas evol IO zona'!K35/'Tablas evol IO zona'!K48-1,"-")</f>
        <v>2.1873354310863569E-2</v>
      </c>
      <c r="H35" s="117">
        <f>IFERROR('Tablas evol IO zona'!M35/'Tablas evol IO zona'!M48-1,"-")</f>
        <v>2.0671036294009459E-2</v>
      </c>
      <c r="I35" s="158">
        <f>IFERROR('Tablas evol IO zona'!O35/'Tablas evol IO zona'!O48-1,"-")</f>
        <v>-6.8385629813706439E-3</v>
      </c>
      <c r="J35" s="158">
        <f>IFERROR('Tablas evol IO zona'!Q35/'Tablas evol IO zona'!Q48-1,"-")</f>
        <v>2.4869861254446457E-2</v>
      </c>
      <c r="K35" s="158">
        <f>IFERROR('Tablas evol IO zona'!S35/'Tablas evol IO zona'!S48-1,"-")</f>
        <v>2.494308719193894E-2</v>
      </c>
    </row>
    <row r="36" spans="2:11" hidden="1" outlineLevel="1" x14ac:dyDescent="0.25">
      <c r="B36" s="58" t="s">
        <v>94</v>
      </c>
      <c r="C36" s="158">
        <f>IFERROR('Tablas evol IO zona'!C36/'Tablas evol IO zona'!C49-1,"-")</f>
        <v>-9.9919710045070609E-2</v>
      </c>
      <c r="D36" s="158">
        <f>IFERROR('Tablas evol IO zona'!E36/'Tablas evol IO zona'!E49-1,"-")</f>
        <v>-4.690949754877094E-2</v>
      </c>
      <c r="E36" s="158">
        <f>IFERROR('Tablas evol IO zona'!G36/'Tablas evol IO zona'!G49-1,"-")</f>
        <v>-6.4152365917303888E-2</v>
      </c>
      <c r="F36" s="117">
        <f>IFERROR('Tablas evol IO zona'!I36/'Tablas evol IO zona'!I49-1,"-")</f>
        <v>-0.10547841893044529</v>
      </c>
      <c r="G36" s="117">
        <f>IFERROR('Tablas evol IO zona'!K36/'Tablas evol IO zona'!K49-1,"-")</f>
        <v>-8.0587470292090457E-2</v>
      </c>
      <c r="H36" s="117">
        <f>IFERROR('Tablas evol IO zona'!M36/'Tablas evol IO zona'!M49-1,"-")</f>
        <v>-7.9874258266197984E-2</v>
      </c>
      <c r="I36" s="158">
        <f>IFERROR('Tablas evol IO zona'!O36/'Tablas evol IO zona'!O49-1,"-")</f>
        <v>-9.6822453789831786E-2</v>
      </c>
      <c r="J36" s="158">
        <f>IFERROR('Tablas evol IO zona'!Q36/'Tablas evol IO zona'!Q49-1,"-")</f>
        <v>-8.742546181729105E-2</v>
      </c>
      <c r="K36" s="158">
        <f>IFERROR('Tablas evol IO zona'!S36/'Tablas evol IO zona'!S49-1,"-")</f>
        <v>-7.9665830532518078E-2</v>
      </c>
    </row>
    <row r="37" spans="2:11" hidden="1" outlineLevel="1" x14ac:dyDescent="0.25">
      <c r="B37" s="58" t="s">
        <v>95</v>
      </c>
      <c r="C37" s="158">
        <f>IFERROR('Tablas evol IO zona'!C37/'Tablas evol IO zona'!C50-1,"-")</f>
        <v>-6.8943561915159934E-2</v>
      </c>
      <c r="D37" s="158">
        <f>IFERROR('Tablas evol IO zona'!E37/'Tablas evol IO zona'!E50-1,"-")</f>
        <v>-1.2618945850194963E-2</v>
      </c>
      <c r="E37" s="158">
        <f>IFERROR('Tablas evol IO zona'!G37/'Tablas evol IO zona'!G50-1,"-")</f>
        <v>-3.3063532432460963E-2</v>
      </c>
      <c r="F37" s="117">
        <f>IFERROR('Tablas evol IO zona'!I37/'Tablas evol IO zona'!I50-1,"-")</f>
        <v>-8.943225266462862E-2</v>
      </c>
      <c r="G37" s="117">
        <f>IFERROR('Tablas evol IO zona'!K37/'Tablas evol IO zona'!K50-1,"-")</f>
        <v>-4.4919618716584564E-3</v>
      </c>
      <c r="H37" s="117">
        <f>IFERROR('Tablas evol IO zona'!M37/'Tablas evol IO zona'!M50-1,"-")</f>
        <v>-4.1087056425960444E-2</v>
      </c>
      <c r="I37" s="158">
        <f>IFERROR('Tablas evol IO zona'!O37/'Tablas evol IO zona'!O50-1,"-")</f>
        <v>-7.7589302805046501E-2</v>
      </c>
      <c r="J37" s="158">
        <f>IFERROR('Tablas evol IO zona'!Q37/'Tablas evol IO zona'!Q50-1,"-")</f>
        <v>-5.7801926143024041E-3</v>
      </c>
      <c r="K37" s="158">
        <f>IFERROR('Tablas evol IO zona'!S37/'Tablas evol IO zona'!S50-1,"-")</f>
        <v>-3.7868025500848446E-2</v>
      </c>
    </row>
    <row r="38" spans="2:11" hidden="1" outlineLevel="1" x14ac:dyDescent="0.25">
      <c r="B38" s="58" t="s">
        <v>96</v>
      </c>
      <c r="C38" s="158">
        <f>IFERROR('Tablas evol IO zona'!C38/'Tablas evol IO zona'!C51-1,"-")</f>
        <v>-6.046725097979444E-2</v>
      </c>
      <c r="D38" s="158">
        <f>IFERROR('Tablas evol IO zona'!E38/'Tablas evol IO zona'!E51-1,"-")</f>
        <v>2.8656190822142991E-2</v>
      </c>
      <c r="E38" s="158">
        <f>IFERROR('Tablas evol IO zona'!G38/'Tablas evol IO zona'!G51-1,"-")</f>
        <v>-6.6845247017761622E-3</v>
      </c>
      <c r="F38" s="117">
        <f>IFERROR('Tablas evol IO zona'!I38/'Tablas evol IO zona'!I51-1,"-")</f>
        <v>-4.8901594204368126E-2</v>
      </c>
      <c r="G38" s="117">
        <f>IFERROR('Tablas evol IO zona'!K38/'Tablas evol IO zona'!K51-1,"-")</f>
        <v>1.5338620057727681E-3</v>
      </c>
      <c r="H38" s="117">
        <f>IFERROR('Tablas evol IO zona'!M38/'Tablas evol IO zona'!M51-1,"-")</f>
        <v>-1.5154184500934975E-2</v>
      </c>
      <c r="I38" s="158">
        <f>IFERROR('Tablas evol IO zona'!O38/'Tablas evol IO zona'!O51-1,"-")</f>
        <v>-3.509693864332053E-2</v>
      </c>
      <c r="J38" s="158">
        <f>IFERROR('Tablas evol IO zona'!Q38/'Tablas evol IO zona'!Q51-1,"-")</f>
        <v>6.0217746994413179E-3</v>
      </c>
      <c r="K38" s="158">
        <f>IFERROR('Tablas evol IO zona'!S38/'Tablas evol IO zona'!S51-1,"-")</f>
        <v>-7.4208695501026822E-3</v>
      </c>
    </row>
    <row r="39" spans="2:11" hidden="1" outlineLevel="1" x14ac:dyDescent="0.25">
      <c r="B39" s="58" t="s">
        <v>97</v>
      </c>
      <c r="C39" s="158">
        <f>IFERROR('Tablas evol IO zona'!C39/'Tablas evol IO zona'!C52-1,"-")</f>
        <v>-1.6097393527343407E-3</v>
      </c>
      <c r="D39" s="158">
        <f>IFERROR('Tablas evol IO zona'!E39/'Tablas evol IO zona'!E52-1,"-")</f>
        <v>9.1856395342238439E-2</v>
      </c>
      <c r="E39" s="158">
        <f>IFERROR('Tablas evol IO zona'!G39/'Tablas evol IO zona'!G52-1,"-")</f>
        <v>5.5431477080552405E-2</v>
      </c>
      <c r="F39" s="117">
        <f>IFERROR('Tablas evol IO zona'!I39/'Tablas evol IO zona'!I52-1,"-")</f>
        <v>7.1471422502417559E-2</v>
      </c>
      <c r="G39" s="117">
        <f>IFERROR('Tablas evol IO zona'!K39/'Tablas evol IO zona'!K52-1,"-")</f>
        <v>0.12511071607894042</v>
      </c>
      <c r="H39" s="117">
        <f>IFERROR('Tablas evol IO zona'!M39/'Tablas evol IO zona'!M52-1,"-")</f>
        <v>0.10951392410871263</v>
      </c>
      <c r="I39" s="158">
        <f>IFERROR('Tablas evol IO zona'!O39/'Tablas evol IO zona'!O52-1,"-")</f>
        <v>7.3691765502585049E-2</v>
      </c>
      <c r="J39" s="158">
        <f>IFERROR('Tablas evol IO zona'!Q39/'Tablas evol IO zona'!Q52-1,"-")</f>
        <v>0.12231083782283503</v>
      </c>
      <c r="K39" s="158">
        <f>IFERROR('Tablas evol IO zona'!S39/'Tablas evol IO zona'!S52-1,"-")</f>
        <v>0.10663672820066972</v>
      </c>
    </row>
    <row r="40" spans="2:11" ht="15" customHeight="1" collapsed="1" x14ac:dyDescent="0.25">
      <c r="B40" s="126">
        <v>2012</v>
      </c>
      <c r="C40" s="127">
        <f>IFERROR('Tablas evol IO zona'!C40/'Tablas evol IO zona'!C53-1,"-")</f>
        <v>8.451658359470704E-3</v>
      </c>
      <c r="D40" s="127">
        <f>IFERROR('Tablas evol IO zona'!E40/'Tablas evol IO zona'!E53-1,"-")</f>
        <v>-7.0965750990041876E-3</v>
      </c>
      <c r="E40" s="127">
        <f>IFERROR('Tablas evol IO zona'!G40/'Tablas evol IO zona'!G53-1,"-")</f>
        <v>5.7628359113788274E-3</v>
      </c>
      <c r="F40" s="127">
        <f>IFERROR('Tablas evol IO zona'!I40/'Tablas evol IO zona'!I53-1,"-")</f>
        <v>-1.8625380491983923E-2</v>
      </c>
      <c r="G40" s="127">
        <f>IFERROR('Tablas evol IO zona'!K40/'Tablas evol IO zona'!K53-1,"-")</f>
        <v>-6.606471688542781E-3</v>
      </c>
      <c r="H40" s="127">
        <f>IFERROR('Tablas evol IO zona'!M40/'Tablas evol IO zona'!M53-1,"-")</f>
        <v>-2.556166867671017E-3</v>
      </c>
      <c r="I40" s="127">
        <f>IFERROR('Tablas evol IO zona'!O40/'Tablas evol IO zona'!O53-1,"-")</f>
        <v>-2.2393095411626707E-2</v>
      </c>
      <c r="J40" s="127">
        <f>IFERROR('Tablas evol IO zona'!Q40/'Tablas evol IO zona'!Q53-1,"-")</f>
        <v>-7.5145529254482257E-3</v>
      </c>
      <c r="K40" s="127">
        <f>IFERROR('Tablas evol IO zona'!S40/'Tablas evol IO zona'!S53-1,"-")</f>
        <v>-6.3903897702469736E-3</v>
      </c>
    </row>
    <row r="41" spans="2:11" hidden="1" outlineLevel="1" x14ac:dyDescent="0.25">
      <c r="B41" s="58" t="s">
        <v>86</v>
      </c>
      <c r="C41" s="158">
        <f>IFERROR('Tablas evol IO zona'!C41/'Tablas evol IO zona'!C54-1,"-")</f>
        <v>3.9827708682345753E-2</v>
      </c>
      <c r="D41" s="158">
        <f>IFERROR('Tablas evol IO zona'!E41/'Tablas evol IO zona'!E54-1,"-")</f>
        <v>0.13330166329578286</v>
      </c>
      <c r="E41" s="158">
        <f>IFERROR('Tablas evol IO zona'!G41/'Tablas evol IO zona'!G54-1,"-")</f>
        <v>9.5167755102005813E-2</v>
      </c>
      <c r="F41" s="117">
        <f>IFERROR('Tablas evol IO zona'!I41/'Tablas evol IO zona'!I54-1,"-")</f>
        <v>6.7520329380923449E-2</v>
      </c>
      <c r="G41" s="117">
        <f>IFERROR('Tablas evol IO zona'!K41/'Tablas evol IO zona'!K54-1,"-")</f>
        <v>0.11786495338999492</v>
      </c>
      <c r="H41" s="117">
        <f>IFERROR('Tablas evol IO zona'!M41/'Tablas evol IO zona'!M54-1,"-")</f>
        <v>9.7373195881135466E-2</v>
      </c>
      <c r="I41" s="158">
        <f>IFERROR('Tablas evol IO zona'!O41/'Tablas evol IO zona'!O54-1,"-")</f>
        <v>7.7312916225802608E-2</v>
      </c>
      <c r="J41" s="158">
        <f>IFERROR('Tablas evol IO zona'!Q41/'Tablas evol IO zona'!Q54-1,"-")</f>
        <v>0.10610983863182111</v>
      </c>
      <c r="K41" s="158">
        <f>IFERROR('Tablas evol IO zona'!S41/'Tablas evol IO zona'!S54-1,"-")</f>
        <v>9.5419818839440174E-2</v>
      </c>
    </row>
    <row r="42" spans="2:11" hidden="1" outlineLevel="1" x14ac:dyDescent="0.25">
      <c r="B42" s="58" t="s">
        <v>87</v>
      </c>
      <c r="C42" s="158">
        <f>IFERROR('Tablas evol IO zona'!C42/'Tablas evol IO zona'!C55-1,"-")</f>
        <v>0.11181548421904508</v>
      </c>
      <c r="D42" s="158">
        <f>IFERROR('Tablas evol IO zona'!E42/'Tablas evol IO zona'!E55-1,"-")</f>
        <v>6.6363483240694077E-2</v>
      </c>
      <c r="E42" s="158">
        <f>IFERROR('Tablas evol IO zona'!G42/'Tablas evol IO zona'!G55-1,"-")</f>
        <v>9.1803782869444905E-2</v>
      </c>
      <c r="F42" s="117">
        <f>IFERROR('Tablas evol IO zona'!I42/'Tablas evol IO zona'!I55-1,"-")</f>
        <v>9.7959255583055738E-2</v>
      </c>
      <c r="G42" s="117">
        <f>IFERROR('Tablas evol IO zona'!K42/'Tablas evol IO zona'!K55-1,"-")</f>
        <v>6.1642032309537464E-2</v>
      </c>
      <c r="H42" s="117">
        <f>IFERROR('Tablas evol IO zona'!M42/'Tablas evol IO zona'!M55-1,"-")</f>
        <v>8.8648863116965515E-2</v>
      </c>
      <c r="I42" s="158">
        <f>IFERROR('Tablas evol IO zona'!O42/'Tablas evol IO zona'!O55-1,"-")</f>
        <v>0.11010601966143985</v>
      </c>
      <c r="J42" s="158">
        <f>IFERROR('Tablas evol IO zona'!Q42/'Tablas evol IO zona'!Q55-1,"-")</f>
        <v>5.25467845530454E-2</v>
      </c>
      <c r="K42" s="158">
        <f>IFERROR('Tablas evol IO zona'!S42/'Tablas evol IO zona'!S55-1,"-")</f>
        <v>9.1118939073830729E-2</v>
      </c>
    </row>
    <row r="43" spans="2:11" hidden="1" outlineLevel="1" x14ac:dyDescent="0.25">
      <c r="B43" s="58" t="s">
        <v>88</v>
      </c>
      <c r="C43" s="158">
        <f>IFERROR('Tablas evol IO zona'!C43/'Tablas evol IO zona'!C56-1,"-")</f>
        <v>-1.7013232514177634E-2</v>
      </c>
      <c r="D43" s="158">
        <f>IFERROR('Tablas evol IO zona'!E43/'Tablas evol IO zona'!E56-1,"-")</f>
        <v>0.10445016550202268</v>
      </c>
      <c r="E43" s="158">
        <f>IFERROR('Tablas evol IO zona'!G43/'Tablas evol IO zona'!G56-1,"-")</f>
        <v>5.2071931196246979E-2</v>
      </c>
      <c r="F43" s="117">
        <f>IFERROR('Tablas evol IO zona'!I43/'Tablas evol IO zona'!I56-1,"-")</f>
        <v>7.3055804292372573E-2</v>
      </c>
      <c r="G43" s="117">
        <f>IFERROR('Tablas evol IO zona'!K43/'Tablas evol IO zona'!K56-1,"-")</f>
        <v>0.15155883408699511</v>
      </c>
      <c r="H43" s="117">
        <f>IFERROR('Tablas evol IO zona'!M43/'Tablas evol IO zona'!M56-1,"-")</f>
        <v>0.11655347117079007</v>
      </c>
      <c r="I43" s="158">
        <f>IFERROR('Tablas evol IO zona'!O43/'Tablas evol IO zona'!O56-1,"-")</f>
        <v>7.0308731444306494E-2</v>
      </c>
      <c r="J43" s="158">
        <f>IFERROR('Tablas evol IO zona'!Q43/'Tablas evol IO zona'!Q56-1,"-")</f>
        <v>0.14947483635103986</v>
      </c>
      <c r="K43" s="158">
        <f>IFERROR('Tablas evol IO zona'!S43/'Tablas evol IO zona'!S56-1,"-")</f>
        <v>0.11081987234246893</v>
      </c>
    </row>
    <row r="44" spans="2:11" hidden="1" outlineLevel="1" x14ac:dyDescent="0.25">
      <c r="B44" s="58" t="s">
        <v>89</v>
      </c>
      <c r="C44" s="158">
        <f>IFERROR('Tablas evol IO zona'!C44/'Tablas evol IO zona'!C57-1,"-")</f>
        <v>9.0961974001435797E-2</v>
      </c>
      <c r="D44" s="158">
        <f>IFERROR('Tablas evol IO zona'!E44/'Tablas evol IO zona'!E57-1,"-")</f>
        <v>0.22874801784547416</v>
      </c>
      <c r="E44" s="158">
        <f>IFERROR('Tablas evol IO zona'!G44/'Tablas evol IO zona'!G57-1,"-")</f>
        <v>0.16829027928631768</v>
      </c>
      <c r="F44" s="117">
        <f>IFERROR('Tablas evol IO zona'!I44/'Tablas evol IO zona'!I57-1,"-")</f>
        <v>0.14301593821772696</v>
      </c>
      <c r="G44" s="117">
        <f>IFERROR('Tablas evol IO zona'!K44/'Tablas evol IO zona'!K57-1,"-")</f>
        <v>0.15615152442921376</v>
      </c>
      <c r="H44" s="117">
        <f>IFERROR('Tablas evol IO zona'!M44/'Tablas evol IO zona'!M57-1,"-")</f>
        <v>0.15998844688768754</v>
      </c>
      <c r="I44" s="158">
        <f>IFERROR('Tablas evol IO zona'!O44/'Tablas evol IO zona'!O57-1,"-")</f>
        <v>0.17087113334664572</v>
      </c>
      <c r="J44" s="158">
        <f>IFERROR('Tablas evol IO zona'!Q44/'Tablas evol IO zona'!Q57-1,"-")</f>
        <v>0.1425383731351848</v>
      </c>
      <c r="K44" s="158">
        <f>IFERROR('Tablas evol IO zona'!S44/'Tablas evol IO zona'!S57-1,"-")</f>
        <v>0.16991745383896695</v>
      </c>
    </row>
    <row r="45" spans="2:11" hidden="1" outlineLevel="1" x14ac:dyDescent="0.25">
      <c r="B45" s="58" t="s">
        <v>90</v>
      </c>
      <c r="C45" s="158">
        <f>IFERROR('Tablas evol IO zona'!C45/'Tablas evol IO zona'!C58-1,"-")</f>
        <v>4.5370839415916242E-2</v>
      </c>
      <c r="D45" s="158">
        <f>IFERROR('Tablas evol IO zona'!E45/'Tablas evol IO zona'!E58-1,"-")</f>
        <v>9.5034151030015446E-2</v>
      </c>
      <c r="E45" s="158">
        <f>IFERROR('Tablas evol IO zona'!G45/'Tablas evol IO zona'!G58-1,"-")</f>
        <v>7.7176603153649159E-2</v>
      </c>
      <c r="F45" s="117">
        <f>IFERROR('Tablas evol IO zona'!I45/'Tablas evol IO zona'!I58-1,"-")</f>
        <v>5.4858809250056817E-2</v>
      </c>
      <c r="G45" s="117">
        <f>IFERROR('Tablas evol IO zona'!K45/'Tablas evol IO zona'!K58-1,"-")</f>
        <v>7.4165326025402267E-2</v>
      </c>
      <c r="H45" s="117">
        <f>IFERROR('Tablas evol IO zona'!M45/'Tablas evol IO zona'!M58-1,"-")</f>
        <v>7.1468986170690307E-2</v>
      </c>
      <c r="I45" s="158">
        <f>IFERROR('Tablas evol IO zona'!O45/'Tablas evol IO zona'!O58-1,"-")</f>
        <v>8.2063258961646346E-2</v>
      </c>
      <c r="J45" s="158">
        <f>IFERROR('Tablas evol IO zona'!Q45/'Tablas evol IO zona'!Q58-1,"-")</f>
        <v>7.9789741689177962E-2</v>
      </c>
      <c r="K45" s="158">
        <f>IFERROR('Tablas evol IO zona'!S45/'Tablas evol IO zona'!S58-1,"-")</f>
        <v>8.8036657975689714E-2</v>
      </c>
    </row>
    <row r="46" spans="2:11" hidden="1" outlineLevel="1" x14ac:dyDescent="0.25">
      <c r="B46" s="58" t="s">
        <v>91</v>
      </c>
      <c r="C46" s="158">
        <f>IFERROR('Tablas evol IO zona'!C46/'Tablas evol IO zona'!C59-1,"-")</f>
        <v>6.5752771346058392E-2</v>
      </c>
      <c r="D46" s="158">
        <f>IFERROR('Tablas evol IO zona'!E46/'Tablas evol IO zona'!E59-1,"-")</f>
        <v>0.10711142303920829</v>
      </c>
      <c r="E46" s="158">
        <f>IFERROR('Tablas evol IO zona'!G46/'Tablas evol IO zona'!G59-1,"-")</f>
        <v>9.3161776208295022E-2</v>
      </c>
      <c r="F46" s="117">
        <f>IFERROR('Tablas evol IO zona'!I46/'Tablas evol IO zona'!I59-1,"-")</f>
        <v>7.0494720797673383E-2</v>
      </c>
      <c r="G46" s="117">
        <f>IFERROR('Tablas evol IO zona'!K46/'Tablas evol IO zona'!K59-1,"-")</f>
        <v>0.12003473397831699</v>
      </c>
      <c r="H46" s="117">
        <f>IFERROR('Tablas evol IO zona'!M46/'Tablas evol IO zona'!M59-1,"-")</f>
        <v>0.10124948405975931</v>
      </c>
      <c r="I46" s="158">
        <f>IFERROR('Tablas evol IO zona'!O46/'Tablas evol IO zona'!O59-1,"-")</f>
        <v>8.6115298382853256E-2</v>
      </c>
      <c r="J46" s="158">
        <f>IFERROR('Tablas evol IO zona'!Q46/'Tablas evol IO zona'!Q59-1,"-")</f>
        <v>0.12558240835748302</v>
      </c>
      <c r="K46" s="158">
        <f>IFERROR('Tablas evol IO zona'!S46/'Tablas evol IO zona'!S59-1,"-")</f>
        <v>0.11020050561954653</v>
      </c>
    </row>
    <row r="47" spans="2:11" hidden="1" outlineLevel="1" x14ac:dyDescent="0.25">
      <c r="B47" s="58" t="s">
        <v>92</v>
      </c>
      <c r="C47" s="158">
        <f>IFERROR('Tablas evol IO zona'!C47/'Tablas evol IO zona'!C60-1,"-")</f>
        <v>0.16827633037694012</v>
      </c>
      <c r="D47" s="158">
        <f>IFERROR('Tablas evol IO zona'!E47/'Tablas evol IO zona'!E60-1,"-")</f>
        <v>0.10722753663256857</v>
      </c>
      <c r="E47" s="158">
        <f>IFERROR('Tablas evol IO zona'!G47/'Tablas evol IO zona'!G60-1,"-")</f>
        <v>0.13919814848692913</v>
      </c>
      <c r="F47" s="117">
        <f>IFERROR('Tablas evol IO zona'!I47/'Tablas evol IO zona'!I60-1,"-")</f>
        <v>0.14579233035169903</v>
      </c>
      <c r="G47" s="117">
        <f>IFERROR('Tablas evol IO zona'!K47/'Tablas evol IO zona'!K60-1,"-")</f>
        <v>0.11157808400396863</v>
      </c>
      <c r="H47" s="117">
        <f>IFERROR('Tablas evol IO zona'!M47/'Tablas evol IO zona'!M60-1,"-")</f>
        <v>0.13454865169437125</v>
      </c>
      <c r="I47" s="158">
        <f>IFERROR('Tablas evol IO zona'!O47/'Tablas evol IO zona'!O60-1,"-")</f>
        <v>0.12237142060732853</v>
      </c>
      <c r="J47" s="158">
        <f>IFERROR('Tablas evol IO zona'!Q47/'Tablas evol IO zona'!Q60-1,"-")</f>
        <v>8.2325436829488563E-2</v>
      </c>
      <c r="K47" s="158">
        <f>IFERROR('Tablas evol IO zona'!S47/'Tablas evol IO zona'!S60-1,"-")</f>
        <v>0.11074921090365808</v>
      </c>
    </row>
    <row r="48" spans="2:11" hidden="1" outlineLevel="1" x14ac:dyDescent="0.25">
      <c r="B48" s="58" t="s">
        <v>93</v>
      </c>
      <c r="C48" s="158">
        <f>IFERROR('Tablas evol IO zona'!C48/'Tablas evol IO zona'!C61-1,"-")</f>
        <v>0.10478056523105161</v>
      </c>
      <c r="D48" s="158">
        <f>IFERROR('Tablas evol IO zona'!E48/'Tablas evol IO zona'!E61-1,"-")</f>
        <v>7.9994800439895153E-2</v>
      </c>
      <c r="E48" s="158">
        <f>IFERROR('Tablas evol IO zona'!G48/'Tablas evol IO zona'!G61-1,"-")</f>
        <v>9.6456451057660653E-2</v>
      </c>
      <c r="F48" s="117">
        <f>IFERROR('Tablas evol IO zona'!I48/'Tablas evol IO zona'!I61-1,"-")</f>
        <v>0.11593019120672765</v>
      </c>
      <c r="G48" s="117">
        <f>IFERROR('Tablas evol IO zona'!K48/'Tablas evol IO zona'!K61-1,"-")</f>
        <v>8.313209341384975E-2</v>
      </c>
      <c r="H48" s="117">
        <f>IFERROR('Tablas evol IO zona'!M48/'Tablas evol IO zona'!M61-1,"-")</f>
        <v>0.10639342246192363</v>
      </c>
      <c r="I48" s="158">
        <f>IFERROR('Tablas evol IO zona'!O48/'Tablas evol IO zona'!O61-1,"-")</f>
        <v>9.9823993658083809E-2</v>
      </c>
      <c r="J48" s="158">
        <f>IFERROR('Tablas evol IO zona'!Q48/'Tablas evol IO zona'!Q61-1,"-")</f>
        <v>6.6421151791096866E-2</v>
      </c>
      <c r="K48" s="158">
        <f>IFERROR('Tablas evol IO zona'!S48/'Tablas evol IO zona'!S61-1,"-")</f>
        <v>9.2167922798642055E-2</v>
      </c>
    </row>
    <row r="49" spans="2:11" hidden="1" outlineLevel="1" x14ac:dyDescent="0.25">
      <c r="B49" s="58" t="s">
        <v>94</v>
      </c>
      <c r="C49" s="158">
        <f>IFERROR('Tablas evol IO zona'!C49/'Tablas evol IO zona'!C62-1,"-")</f>
        <v>0.32189673242134154</v>
      </c>
      <c r="D49" s="158">
        <f>IFERROR('Tablas evol IO zona'!E49/'Tablas evol IO zona'!E62-1,"-")</f>
        <v>0.30497062217731141</v>
      </c>
      <c r="E49" s="158">
        <f>IFERROR('Tablas evol IO zona'!G49/'Tablas evol IO zona'!G62-1,"-")</f>
        <v>0.31659261662012539</v>
      </c>
      <c r="F49" s="117">
        <f>IFERROR('Tablas evol IO zona'!I49/'Tablas evol IO zona'!I62-1,"-")</f>
        <v>0.27251692673939143</v>
      </c>
      <c r="G49" s="117">
        <f>IFERROR('Tablas evol IO zona'!K49/'Tablas evol IO zona'!K62-1,"-")</f>
        <v>0.28318373421118914</v>
      </c>
      <c r="H49" s="117">
        <f>IFERROR('Tablas evol IO zona'!M49/'Tablas evol IO zona'!M62-1,"-")</f>
        <v>0.28095837067358032</v>
      </c>
      <c r="I49" s="158">
        <f>IFERROR('Tablas evol IO zona'!O49/'Tablas evol IO zona'!O62-1,"-")</f>
        <v>0.26621113962862264</v>
      </c>
      <c r="J49" s="158">
        <f>IFERROR('Tablas evol IO zona'!Q49/'Tablas evol IO zona'!Q62-1,"-")</f>
        <v>0.29556182049606416</v>
      </c>
      <c r="K49" s="158">
        <f>IFERROR('Tablas evol IO zona'!S49/'Tablas evol IO zona'!S62-1,"-")</f>
        <v>0.28307588975622822</v>
      </c>
    </row>
    <row r="50" spans="2:11" hidden="1" outlineLevel="1" x14ac:dyDescent="0.25">
      <c r="B50" s="58" t="s">
        <v>95</v>
      </c>
      <c r="C50" s="158">
        <f>IFERROR('Tablas evol IO zona'!C50/'Tablas evol IO zona'!C63-1,"-")</f>
        <v>0.17357250045690953</v>
      </c>
      <c r="D50" s="158">
        <f>IFERROR('Tablas evol IO zona'!E50/'Tablas evol IO zona'!E63-1,"-")</f>
        <v>0.15108144218629205</v>
      </c>
      <c r="E50" s="158">
        <f>IFERROR('Tablas evol IO zona'!G50/'Tablas evol IO zona'!G63-1,"-")</f>
        <v>0.1627521780163883</v>
      </c>
      <c r="F50" s="117">
        <f>IFERROR('Tablas evol IO zona'!I50/'Tablas evol IO zona'!I63-1,"-")</f>
        <v>0.19467956899359717</v>
      </c>
      <c r="G50" s="117">
        <f>IFERROR('Tablas evol IO zona'!K50/'Tablas evol IO zona'!K63-1,"-")</f>
        <v>0.13478949934745676</v>
      </c>
      <c r="H50" s="117">
        <f>IFERROR('Tablas evol IO zona'!M50/'Tablas evol IO zona'!M63-1,"-")</f>
        <v>0.16874232671450029</v>
      </c>
      <c r="I50" s="158">
        <f>IFERROR('Tablas evol IO zona'!O50/'Tablas evol IO zona'!O63-1,"-")</f>
        <v>0.19855568398604717</v>
      </c>
      <c r="J50" s="158">
        <f>IFERROR('Tablas evol IO zona'!Q50/'Tablas evol IO zona'!Q63-1,"-")</f>
        <v>0.14699721280209088</v>
      </c>
      <c r="K50" s="158">
        <f>IFERROR('Tablas evol IO zona'!S50/'Tablas evol IO zona'!S63-1,"-")</f>
        <v>0.1787627117731041</v>
      </c>
    </row>
    <row r="51" spans="2:11" hidden="1" outlineLevel="1" x14ac:dyDescent="0.25">
      <c r="B51" s="58" t="s">
        <v>96</v>
      </c>
      <c r="C51" s="158">
        <f>IFERROR('Tablas evol IO zona'!C51/'Tablas evol IO zona'!C64-1,"-")</f>
        <v>0.27047038327526152</v>
      </c>
      <c r="D51" s="158">
        <f>IFERROR('Tablas evol IO zona'!E51/'Tablas evol IO zona'!E64-1,"-")</f>
        <v>0.16720585731312787</v>
      </c>
      <c r="E51" s="158">
        <f>IFERROR('Tablas evol IO zona'!G51/'Tablas evol IO zona'!G64-1,"-")</f>
        <v>0.21284755512943443</v>
      </c>
      <c r="F51" s="117">
        <f>IFERROR('Tablas evol IO zona'!I51/'Tablas evol IO zona'!I64-1,"-")</f>
        <v>0.24779028303776696</v>
      </c>
      <c r="G51" s="117">
        <f>IFERROR('Tablas evol IO zona'!K51/'Tablas evol IO zona'!K64-1,"-")</f>
        <v>0.19195151573391178</v>
      </c>
      <c r="H51" s="117">
        <f>IFERROR('Tablas evol IO zona'!M51/'Tablas evol IO zona'!M64-1,"-")</f>
        <v>0.22357835961561934</v>
      </c>
      <c r="I51" s="158">
        <f>IFERROR('Tablas evol IO zona'!O51/'Tablas evol IO zona'!O64-1,"-")</f>
        <v>0.21224963752573789</v>
      </c>
      <c r="J51" s="158">
        <f>IFERROR('Tablas evol IO zona'!Q51/'Tablas evol IO zona'!Q64-1,"-")</f>
        <v>0.18142789764174605</v>
      </c>
      <c r="K51" s="158">
        <f>IFERROR('Tablas evol IO zona'!S51/'Tablas evol IO zona'!S64-1,"-")</f>
        <v>0.20180278838738097</v>
      </c>
    </row>
    <row r="52" spans="2:11" hidden="1" outlineLevel="1" x14ac:dyDescent="0.25">
      <c r="B52" s="58" t="s">
        <v>97</v>
      </c>
      <c r="C52" s="158">
        <f>IFERROR('Tablas evol IO zona'!C52/'Tablas evol IO zona'!C65-1,"-")</f>
        <v>0.15348902644907136</v>
      </c>
      <c r="D52" s="158">
        <f>IFERROR('Tablas evol IO zona'!E52/'Tablas evol IO zona'!E65-1,"-")</f>
        <v>6.8779258192293913E-2</v>
      </c>
      <c r="E52" s="158">
        <f>IFERROR('Tablas evol IO zona'!G52/'Tablas evol IO zona'!G65-1,"-")</f>
        <v>0.10923001790656039</v>
      </c>
      <c r="F52" s="117">
        <f>IFERROR('Tablas evol IO zona'!I52/'Tablas evol IO zona'!I65-1,"-")</f>
        <v>0.13105035722751435</v>
      </c>
      <c r="G52" s="117">
        <f>IFERROR('Tablas evol IO zona'!K52/'Tablas evol IO zona'!K65-1,"-")</f>
        <v>5.594773392669139E-2</v>
      </c>
      <c r="H52" s="117">
        <f>IFERROR('Tablas evol IO zona'!M52/'Tablas evol IO zona'!M65-1,"-")</f>
        <v>9.8036490019782541E-2</v>
      </c>
      <c r="I52" s="158">
        <f>IFERROR('Tablas evol IO zona'!O52/'Tablas evol IO zona'!O65-1,"-")</f>
        <v>0.10072846737432894</v>
      </c>
      <c r="J52" s="158">
        <f>IFERROR('Tablas evol IO zona'!Q52/'Tablas evol IO zona'!Q65-1,"-")</f>
        <v>5.6078404309294561E-2</v>
      </c>
      <c r="K52" s="158">
        <f>IFERROR('Tablas evol IO zona'!S52/'Tablas evol IO zona'!S65-1,"-")</f>
        <v>8.4178259266423305E-2</v>
      </c>
    </row>
    <row r="53" spans="2:11" ht="15" customHeight="1" collapsed="1" x14ac:dyDescent="0.25">
      <c r="B53" s="126">
        <v>2011</v>
      </c>
      <c r="C53" s="127">
        <f>IFERROR('Tablas evol IO zona'!C53/'Tablas evol IO zona'!C66-1,"-")</f>
        <v>0.12048183481880281</v>
      </c>
      <c r="D53" s="127">
        <f>IFERROR('Tablas evol IO zona'!E53/'Tablas evol IO zona'!E66-1,"-")</f>
        <v>0.12995148077401186</v>
      </c>
      <c r="E53" s="127">
        <f>IFERROR('Tablas evol IO zona'!G53/'Tablas evol IO zona'!G66-1,"-")</f>
        <v>0.13004998387293454</v>
      </c>
      <c r="F53" s="127">
        <f>IFERROR('Tablas evol IO zona'!I53/'Tablas evol IO zona'!I66-1,"-")</f>
        <v>0.13087797812377766</v>
      </c>
      <c r="G53" s="127">
        <f>IFERROR('Tablas evol IO zona'!K53/'Tablas evol IO zona'!K66-1,"-")</f>
        <v>0.12476587084547308</v>
      </c>
      <c r="H53" s="127">
        <f>IFERROR('Tablas evol IO zona'!M53/'Tablas evol IO zona'!M66-1,"-")</f>
        <v>0.13431711666824553</v>
      </c>
      <c r="I53" s="127">
        <f>IFERROR('Tablas evol IO zona'!O53/'Tablas evol IO zona'!O66-1,"-")</f>
        <v>0.13122900680290539</v>
      </c>
      <c r="J53" s="127">
        <f>IFERROR('Tablas evol IO zona'!Q53/'Tablas evol IO zona'!Q66-1,"-")</f>
        <v>0.12119916436781786</v>
      </c>
      <c r="K53" s="127">
        <f>IFERROR('Tablas evol IO zona'!S53/'Tablas evol IO zona'!S66-1,"-")</f>
        <v>0.13292697783112573</v>
      </c>
    </row>
    <row r="54" spans="2:11" hidden="1" outlineLevel="1" x14ac:dyDescent="0.25">
      <c r="B54" s="58" t="s">
        <v>86</v>
      </c>
      <c r="C54" s="158">
        <f>IFERROR('Tablas evol IO zona'!C54/'Tablas evol IO zona'!C67-1,"-")</f>
        <v>0.11890451231608745</v>
      </c>
      <c r="D54" s="158">
        <f>IFERROR('Tablas evol IO zona'!E54/'Tablas evol IO zona'!E67-1,"-")</f>
        <v>5.9130708045057823E-2</v>
      </c>
      <c r="E54" s="158">
        <f>IFERROR('Tablas evol IO zona'!G54/'Tablas evol IO zona'!G67-1,"-")</f>
        <v>8.7612937132006019E-2</v>
      </c>
      <c r="F54" s="117">
        <f>IFERROR('Tablas evol IO zona'!I54/'Tablas evol IO zona'!I67-1,"-")</f>
        <v>5.5223792939467886E-2</v>
      </c>
      <c r="G54" s="117">
        <f>IFERROR('Tablas evol IO zona'!K54/'Tablas evol IO zona'!K67-1,"-")</f>
        <v>5.3771920314571231E-2</v>
      </c>
      <c r="H54" s="117">
        <f>IFERROR('Tablas evol IO zona'!M54/'Tablas evol IO zona'!M67-1,"-")</f>
        <v>5.6511474014221408E-2</v>
      </c>
      <c r="I54" s="158">
        <f>IFERROR('Tablas evol IO zona'!O54/'Tablas evol IO zona'!O67-1,"-")</f>
        <v>2.933736646522056E-2</v>
      </c>
      <c r="J54" s="158">
        <f>IFERROR('Tablas evol IO zona'!Q54/'Tablas evol IO zona'!Q67-1,"-")</f>
        <v>6.0187664708068578E-2</v>
      </c>
      <c r="K54" s="158">
        <f>IFERROR('Tablas evol IO zona'!S54/'Tablas evol IO zona'!S67-1,"-")</f>
        <v>4.5511903302423162E-2</v>
      </c>
    </row>
    <row r="55" spans="2:11" hidden="1" outlineLevel="1" x14ac:dyDescent="0.25">
      <c r="B55" s="58" t="s">
        <v>87</v>
      </c>
      <c r="C55" s="158">
        <f>IFERROR('Tablas evol IO zona'!C55/'Tablas evol IO zona'!C68-1,"-")</f>
        <v>0.1773160729372929</v>
      </c>
      <c r="D55" s="158">
        <f>IFERROR('Tablas evol IO zona'!E55/'Tablas evol IO zona'!E68-1,"-")</f>
        <v>0.19599446177939184</v>
      </c>
      <c r="E55" s="158">
        <f>IFERROR('Tablas evol IO zona'!G55/'Tablas evol IO zona'!G68-1,"-")</f>
        <v>0.19095136466173446</v>
      </c>
      <c r="F55" s="117">
        <f>IFERROR('Tablas evol IO zona'!I55/'Tablas evol IO zona'!I68-1,"-")</f>
        <v>0.10010971516549794</v>
      </c>
      <c r="G55" s="117">
        <f>IFERROR('Tablas evol IO zona'!K55/'Tablas evol IO zona'!K68-1,"-")</f>
        <v>0.15668810778974329</v>
      </c>
      <c r="H55" s="117">
        <f>IFERROR('Tablas evol IO zona'!M55/'Tablas evol IO zona'!M68-1,"-")</f>
        <v>0.12874428579509423</v>
      </c>
      <c r="I55" s="158">
        <f>IFERROR('Tablas evol IO zona'!O55/'Tablas evol IO zona'!O68-1,"-")</f>
        <v>7.8211254595192958E-2</v>
      </c>
      <c r="J55" s="158">
        <f>IFERROR('Tablas evol IO zona'!Q55/'Tablas evol IO zona'!Q68-1,"-")</f>
        <v>0.15852869789270096</v>
      </c>
      <c r="K55" s="158">
        <f>IFERROR('Tablas evol IO zona'!S55/'Tablas evol IO zona'!S68-1,"-")</f>
        <v>0.11613351176960762</v>
      </c>
    </row>
    <row r="56" spans="2:11" hidden="1" outlineLevel="1" x14ac:dyDescent="0.25">
      <c r="B56" s="58" t="s">
        <v>88</v>
      </c>
      <c r="C56" s="158">
        <f>IFERROR('Tablas evol IO zona'!C56/'Tablas evol IO zona'!C69-1,"-")</f>
        <v>0.16095121103634846</v>
      </c>
      <c r="D56" s="158">
        <f>IFERROR('Tablas evol IO zona'!E56/'Tablas evol IO zona'!E69-1,"-")</f>
        <v>0.14027711909249274</v>
      </c>
      <c r="E56" s="158">
        <f>IFERROR('Tablas evol IO zona'!G56/'Tablas evol IO zona'!G69-1,"-")</f>
        <v>0.15475616110037338</v>
      </c>
      <c r="F56" s="117">
        <f>IFERROR('Tablas evol IO zona'!I56/'Tablas evol IO zona'!I69-1,"-")</f>
        <v>0.12957396824129352</v>
      </c>
      <c r="G56" s="117">
        <f>IFERROR('Tablas evol IO zona'!K56/'Tablas evol IO zona'!K69-1,"-")</f>
        <v>9.2353225023633856E-2</v>
      </c>
      <c r="H56" s="117">
        <f>IFERROR('Tablas evol IO zona'!M56/'Tablas evol IO zona'!M69-1,"-")</f>
        <v>0.11583570746897909</v>
      </c>
      <c r="I56" s="158">
        <f>IFERROR('Tablas evol IO zona'!O56/'Tablas evol IO zona'!O69-1,"-")</f>
        <v>0.11288226170579074</v>
      </c>
      <c r="J56" s="158">
        <f>IFERROR('Tablas evol IO zona'!Q56/'Tablas evol IO zona'!Q69-1,"-")</f>
        <v>8.684935476957345E-2</v>
      </c>
      <c r="K56" s="158">
        <f>IFERROR('Tablas evol IO zona'!S56/'Tablas evol IO zona'!S69-1,"-")</f>
        <v>0.1051149329562584</v>
      </c>
    </row>
    <row r="57" spans="2:11" hidden="1" outlineLevel="1" x14ac:dyDescent="0.25">
      <c r="B57" s="58" t="s">
        <v>89</v>
      </c>
      <c r="C57" s="158">
        <f>IFERROR('Tablas evol IO zona'!C57/'Tablas evol IO zona'!C70-1,"-")</f>
        <v>0.11075506396828949</v>
      </c>
      <c r="D57" s="158">
        <f>IFERROR('Tablas evol IO zona'!E57/'Tablas evol IO zona'!E70-1,"-")</f>
        <v>4.5578604620768459E-2</v>
      </c>
      <c r="E57" s="158">
        <f>IFERROR('Tablas evol IO zona'!G57/'Tablas evol IO zona'!G70-1,"-")</f>
        <v>8.148399312953547E-2</v>
      </c>
      <c r="F57" s="117">
        <f>IFERROR('Tablas evol IO zona'!I57/'Tablas evol IO zona'!I70-1,"-")</f>
        <v>7.8114047928656394E-2</v>
      </c>
      <c r="G57" s="117">
        <f>IFERROR('Tablas evol IO zona'!K57/'Tablas evol IO zona'!K70-1,"-")</f>
        <v>5.897481302398333E-2</v>
      </c>
      <c r="H57" s="117">
        <f>IFERROR('Tablas evol IO zona'!M57/'Tablas evol IO zona'!M70-1,"-")</f>
        <v>7.2627420715253743E-2</v>
      </c>
      <c r="I57" s="158">
        <f>IFERROR('Tablas evol IO zona'!O57/'Tablas evol IO zona'!O70-1,"-")</f>
        <v>5.8193276842755992E-2</v>
      </c>
      <c r="J57" s="158">
        <f>IFERROR('Tablas evol IO zona'!Q57/'Tablas evol IO zona'!Q70-1,"-")</f>
        <v>5.1737083078047919E-2</v>
      </c>
      <c r="K57" s="158">
        <f>IFERROR('Tablas evol IO zona'!S57/'Tablas evol IO zona'!S70-1,"-")</f>
        <v>5.9118230753032686E-2</v>
      </c>
    </row>
    <row r="58" spans="2:11" hidden="1" outlineLevel="1" x14ac:dyDescent="0.25">
      <c r="B58" s="58" t="s">
        <v>90</v>
      </c>
      <c r="C58" s="158">
        <f>IFERROR('Tablas evol IO zona'!C58/'Tablas evol IO zona'!C71-1,"-")</f>
        <v>0.15145845123899071</v>
      </c>
      <c r="D58" s="158">
        <f>IFERROR('Tablas evol IO zona'!E58/'Tablas evol IO zona'!E71-1,"-")</f>
        <v>4.7908425554507028E-2</v>
      </c>
      <c r="E58" s="158">
        <f>IFERROR('Tablas evol IO zona'!G58/'Tablas evol IO zona'!G71-1,"-")</f>
        <v>9.2887423625169108E-2</v>
      </c>
      <c r="F58" s="117">
        <f>IFERROR('Tablas evol IO zona'!I58/'Tablas evol IO zona'!I71-1,"-")</f>
        <v>9.997849192310615E-2</v>
      </c>
      <c r="G58" s="117">
        <f>IFERROR('Tablas evol IO zona'!K58/'Tablas evol IO zona'!K71-1,"-")</f>
        <v>5.1787574088854704E-2</v>
      </c>
      <c r="H58" s="117">
        <f>IFERROR('Tablas evol IO zona'!M58/'Tablas evol IO zona'!M71-1,"-")</f>
        <v>7.9184349174376223E-2</v>
      </c>
      <c r="I58" s="158">
        <f>IFERROR('Tablas evol IO zona'!O58/'Tablas evol IO zona'!O71-1,"-")</f>
        <v>5.3936846887755019E-2</v>
      </c>
      <c r="J58" s="158">
        <f>IFERROR('Tablas evol IO zona'!Q58/'Tablas evol IO zona'!Q71-1,"-")</f>
        <v>3.6394428775246679E-2</v>
      </c>
      <c r="K58" s="158">
        <f>IFERROR('Tablas evol IO zona'!S58/'Tablas evol IO zona'!S71-1,"-")</f>
        <v>4.8647891791392839E-2</v>
      </c>
    </row>
    <row r="59" spans="2:11" hidden="1" outlineLevel="1" x14ac:dyDescent="0.25">
      <c r="B59" s="58" t="s">
        <v>91</v>
      </c>
      <c r="C59" s="158">
        <f>IFERROR('Tablas evol IO zona'!C59/'Tablas evol IO zona'!C72-1,"-")</f>
        <v>9.858553650449875E-2</v>
      </c>
      <c r="D59" s="158">
        <f>IFERROR('Tablas evol IO zona'!E59/'Tablas evol IO zona'!E72-1,"-")</f>
        <v>7.2234268783355482E-2</v>
      </c>
      <c r="E59" s="158">
        <f>IFERROR('Tablas evol IO zona'!G59/'Tablas evol IO zona'!G72-1,"-")</f>
        <v>8.6421700608978469E-2</v>
      </c>
      <c r="F59" s="117">
        <f>IFERROR('Tablas evol IO zona'!I59/'Tablas evol IO zona'!I72-1,"-")</f>
        <v>8.224367777338526E-2</v>
      </c>
      <c r="G59" s="117">
        <f>IFERROR('Tablas evol IO zona'!K59/'Tablas evol IO zona'!K72-1,"-")</f>
        <v>8.9811372076745055E-2</v>
      </c>
      <c r="H59" s="117">
        <f>IFERROR('Tablas evol IO zona'!M59/'Tablas evol IO zona'!M72-1,"-")</f>
        <v>8.8429343546278183E-2</v>
      </c>
      <c r="I59" s="158">
        <f>IFERROR('Tablas evol IO zona'!O59/'Tablas evol IO zona'!O72-1,"-")</f>
        <v>5.284395530463315E-2</v>
      </c>
      <c r="J59" s="158">
        <f>IFERROR('Tablas evol IO zona'!Q59/'Tablas evol IO zona'!Q72-1,"-")</f>
        <v>6.9357846400430079E-2</v>
      </c>
      <c r="K59" s="158">
        <f>IFERROR('Tablas evol IO zona'!S59/'Tablas evol IO zona'!S72-1,"-")</f>
        <v>6.3081132242310378E-2</v>
      </c>
    </row>
    <row r="60" spans="2:11" hidden="1" outlineLevel="1" x14ac:dyDescent="0.25">
      <c r="B60" s="58" t="s">
        <v>92</v>
      </c>
      <c r="C60" s="158">
        <f>IFERROR('Tablas evol IO zona'!C60/'Tablas evol IO zona'!C73-1,"-")</f>
        <v>1.6532917768500743E-2</v>
      </c>
      <c r="D60" s="158">
        <f>IFERROR('Tablas evol IO zona'!E60/'Tablas evol IO zona'!E73-1,"-")</f>
        <v>0.11555042355682388</v>
      </c>
      <c r="E60" s="158">
        <f>IFERROR('Tablas evol IO zona'!G60/'Tablas evol IO zona'!G73-1,"-")</f>
        <v>7.410205102281453E-2</v>
      </c>
      <c r="F60" s="117">
        <f>IFERROR('Tablas evol IO zona'!I60/'Tablas evol IO zona'!I73-1,"-")</f>
        <v>6.2211890206407272E-2</v>
      </c>
      <c r="G60" s="117">
        <f>IFERROR('Tablas evol IO zona'!K60/'Tablas evol IO zona'!K73-1,"-")</f>
        <v>8.7095280645281159E-2</v>
      </c>
      <c r="H60" s="117">
        <f>IFERROR('Tablas evol IO zona'!M60/'Tablas evol IO zona'!M73-1,"-")</f>
        <v>7.5917111704437712E-2</v>
      </c>
      <c r="I60" s="158">
        <f>IFERROR('Tablas evol IO zona'!O60/'Tablas evol IO zona'!O73-1,"-")</f>
        <v>6.9817041760255716E-2</v>
      </c>
      <c r="J60" s="158">
        <f>IFERROR('Tablas evol IO zona'!Q60/'Tablas evol IO zona'!Q73-1,"-")</f>
        <v>6.9272393104034879E-2</v>
      </c>
      <c r="K60" s="158">
        <f>IFERROR('Tablas evol IO zona'!S60/'Tablas evol IO zona'!S73-1,"-")</f>
        <v>7.3443333386952414E-2</v>
      </c>
    </row>
    <row r="61" spans="2:11" hidden="1" outlineLevel="1" x14ac:dyDescent="0.25">
      <c r="B61" s="58" t="s">
        <v>93</v>
      </c>
      <c r="C61" s="158">
        <f>IFERROR('Tablas evol IO zona'!C61/'Tablas evol IO zona'!C74-1,"-")</f>
        <v>5.3648008435230654E-2</v>
      </c>
      <c r="D61" s="158">
        <f>IFERROR('Tablas evol IO zona'!E61/'Tablas evol IO zona'!E74-1,"-")</f>
        <v>2.989902069197492E-2</v>
      </c>
      <c r="E61" s="158">
        <f>IFERROR('Tablas evol IO zona'!G61/'Tablas evol IO zona'!G74-1,"-")</f>
        <v>4.7204919928343525E-2</v>
      </c>
      <c r="F61" s="117">
        <f>IFERROR('Tablas evol IO zona'!I61/'Tablas evol IO zona'!I74-1,"-")</f>
        <v>8.0990868843920039E-2</v>
      </c>
      <c r="G61" s="117">
        <f>IFERROR('Tablas evol IO zona'!K61/'Tablas evol IO zona'!K74-1,"-")</f>
        <v>3.7426559641114299E-2</v>
      </c>
      <c r="H61" s="117">
        <f>IFERROR('Tablas evol IO zona'!M61/'Tablas evol IO zona'!M74-1,"-")</f>
        <v>6.5398891136903448E-2</v>
      </c>
      <c r="I61" s="158">
        <f>IFERROR('Tablas evol IO zona'!O61/'Tablas evol IO zona'!O74-1,"-")</f>
        <v>6.9007013858599642E-2</v>
      </c>
      <c r="J61" s="158">
        <f>IFERROR('Tablas evol IO zona'!Q61/'Tablas evol IO zona'!Q74-1,"-")</f>
        <v>1.5306304370241497E-2</v>
      </c>
      <c r="K61" s="158">
        <f>IFERROR('Tablas evol IO zona'!S61/'Tablas evol IO zona'!S74-1,"-")</f>
        <v>5.1243076318947756E-2</v>
      </c>
    </row>
    <row r="62" spans="2:11" hidden="1" outlineLevel="1" x14ac:dyDescent="0.25">
      <c r="B62" s="58" t="s">
        <v>94</v>
      </c>
      <c r="C62" s="158">
        <f>IFERROR('Tablas evol IO zona'!C62/'Tablas evol IO zona'!C75-1,"-")</f>
        <v>-2.3002214949271571E-2</v>
      </c>
      <c r="D62" s="158">
        <f>IFERROR('Tablas evol IO zona'!E62/'Tablas evol IO zona'!E75-1,"-")</f>
        <v>-8.5667876806398202E-2</v>
      </c>
      <c r="E62" s="158">
        <f>IFERROR('Tablas evol IO zona'!G62/'Tablas evol IO zona'!G75-1,"-")</f>
        <v>-5.466754919100647E-2</v>
      </c>
      <c r="F62" s="117">
        <f>IFERROR('Tablas evol IO zona'!I62/'Tablas evol IO zona'!I75-1,"-")</f>
        <v>6.7404001555686488E-3</v>
      </c>
      <c r="G62" s="117">
        <f>IFERROR('Tablas evol IO zona'!K62/'Tablas evol IO zona'!K75-1,"-")</f>
        <v>-6.0466198018886863E-2</v>
      </c>
      <c r="H62" s="117">
        <f>IFERROR('Tablas evol IO zona'!M62/'Tablas evol IO zona'!M75-1,"-")</f>
        <v>-2.1736237390785118E-2</v>
      </c>
      <c r="I62" s="158">
        <f>IFERROR('Tablas evol IO zona'!O62/'Tablas evol IO zona'!O75-1,"-")</f>
        <v>-2.6782142167815937E-2</v>
      </c>
      <c r="J62" s="158">
        <f>IFERROR('Tablas evol IO zona'!Q62/'Tablas evol IO zona'!Q75-1,"-")</f>
        <v>-6.4336561498255285E-2</v>
      </c>
      <c r="K62" s="158">
        <f>IFERROR('Tablas evol IO zona'!S62/'Tablas evol IO zona'!S75-1,"-")</f>
        <v>-3.9832716267403034E-2</v>
      </c>
    </row>
    <row r="63" spans="2:11" hidden="1" outlineLevel="1" x14ac:dyDescent="0.25">
      <c r="B63" s="58" t="s">
        <v>95</v>
      </c>
      <c r="C63" s="158">
        <f>IFERROR('Tablas evol IO zona'!C63/'Tablas evol IO zona'!C76-1,"-")</f>
        <v>6.3415670238230692E-2</v>
      </c>
      <c r="D63" s="158">
        <f>IFERROR('Tablas evol IO zona'!E63/'Tablas evol IO zona'!E76-1,"-")</f>
        <v>-2.7629814915420936E-2</v>
      </c>
      <c r="E63" s="158">
        <f>IFERROR('Tablas evol IO zona'!G63/'Tablas evol IO zona'!G76-1,"-")</f>
        <v>1.0425173550675959E-2</v>
      </c>
      <c r="F63" s="117">
        <f>IFERROR('Tablas evol IO zona'!I63/'Tablas evol IO zona'!I76-1,"-")</f>
        <v>5.6020295190285285E-2</v>
      </c>
      <c r="G63" s="117">
        <f>IFERROR('Tablas evol IO zona'!K63/'Tablas evol IO zona'!K76-1,"-")</f>
        <v>-1.6792015344567757E-2</v>
      </c>
      <c r="H63" s="117">
        <f>IFERROR('Tablas evol IO zona'!M63/'Tablas evol IO zona'!M76-1,"-")</f>
        <v>2.1223507066731928E-2</v>
      </c>
      <c r="I63" s="158">
        <f>IFERROR('Tablas evol IO zona'!O63/'Tablas evol IO zona'!O76-1,"-")</f>
        <v>2.766340058406902E-2</v>
      </c>
      <c r="J63" s="158">
        <f>IFERROR('Tablas evol IO zona'!Q63/'Tablas evol IO zona'!Q76-1,"-")</f>
        <v>-3.0716250176164528E-2</v>
      </c>
      <c r="K63" s="158">
        <f>IFERROR('Tablas evol IO zona'!S63/'Tablas evol IO zona'!S76-1,"-")</f>
        <v>2.2417830811127804E-3</v>
      </c>
    </row>
    <row r="64" spans="2:11" hidden="1" outlineLevel="1" x14ac:dyDescent="0.25">
      <c r="B64" s="58" t="s">
        <v>96</v>
      </c>
      <c r="C64" s="158">
        <f>IFERROR('Tablas evol IO zona'!C64/'Tablas evol IO zona'!C77-1,"-")</f>
        <v>-3.2448377581120957E-2</v>
      </c>
      <c r="D64" s="158">
        <f>IFERROR('Tablas evol IO zona'!E64/'Tablas evol IO zona'!E77-1,"-")</f>
        <v>-3.0698135005776672E-2</v>
      </c>
      <c r="E64" s="158">
        <f>IFERROR('Tablas evol IO zona'!G64/'Tablas evol IO zona'!G77-1,"-")</f>
        <v>-2.931596091205213E-2</v>
      </c>
      <c r="F64" s="117">
        <f>IFERROR('Tablas evol IO zona'!I64/'Tablas evol IO zona'!I77-1,"-")</f>
        <v>2.297551575915624E-2</v>
      </c>
      <c r="G64" s="117">
        <f>IFERROR('Tablas evol IO zona'!K64/'Tablas evol IO zona'!K77-1,"-")</f>
        <v>-2.3647062622966342E-2</v>
      </c>
      <c r="H64" s="117">
        <f>IFERROR('Tablas evol IO zona'!M64/'Tablas evol IO zona'!M77-1,"-")</f>
        <v>1.3288977782495159E-3</v>
      </c>
      <c r="I64" s="158">
        <f>IFERROR('Tablas evol IO zona'!O64/'Tablas evol IO zona'!O77-1,"-")</f>
        <v>3.2201918099518112E-2</v>
      </c>
      <c r="J64" s="158">
        <f>IFERROR('Tablas evol IO zona'!Q64/'Tablas evol IO zona'!Q77-1,"-")</f>
        <v>-3.2014192254732565E-2</v>
      </c>
      <c r="K64" s="158">
        <f>IFERROR('Tablas evol IO zona'!S64/'Tablas evol IO zona'!S77-1,"-")</f>
        <v>4.05339196311294E-3</v>
      </c>
    </row>
    <row r="65" spans="2:11" hidden="1" outlineLevel="1" x14ac:dyDescent="0.25">
      <c r="B65" s="58" t="s">
        <v>97</v>
      </c>
      <c r="C65" s="158">
        <f>IFERROR('Tablas evol IO zona'!C65/'Tablas evol IO zona'!C78-1,"-")</f>
        <v>1.7172295363480305E-2</v>
      </c>
      <c r="D65" s="158">
        <f>IFERROR('Tablas evol IO zona'!E65/'Tablas evol IO zona'!E78-1,"-")</f>
        <v>-5.8324855883350235E-2</v>
      </c>
      <c r="E65" s="158">
        <f>IFERROR('Tablas evol IO zona'!G65/'Tablas evol IO zona'!G78-1,"-")</f>
        <v>-2.4456090201683378E-2</v>
      </c>
      <c r="F65" s="117">
        <f>IFERROR('Tablas evol IO zona'!I65/'Tablas evol IO zona'!I78-1,"-")</f>
        <v>-1.2898705787596443E-2</v>
      </c>
      <c r="G65" s="117">
        <f>IFERROR('Tablas evol IO zona'!K65/'Tablas evol IO zona'!K78-1,"-")</f>
        <v>-2.8852217384618295E-2</v>
      </c>
      <c r="H65" s="117">
        <f>IFERROR('Tablas evol IO zona'!M65/'Tablas evol IO zona'!M78-1,"-")</f>
        <v>-1.8954611477481453E-2</v>
      </c>
      <c r="I65" s="158">
        <f>IFERROR('Tablas evol IO zona'!O65/'Tablas evol IO zona'!O78-1,"-")</f>
        <v>-7.0077411458493444E-3</v>
      </c>
      <c r="J65" s="158">
        <f>IFERROR('Tablas evol IO zona'!Q65/'Tablas evol IO zona'!Q78-1,"-")</f>
        <v>-4.5185692372421538E-2</v>
      </c>
      <c r="K65" s="158">
        <f>IFERROR('Tablas evol IO zona'!S65/'Tablas evol IO zona'!S78-1,"-")</f>
        <v>-2.2362553070906399E-2</v>
      </c>
    </row>
    <row r="66" spans="2:11" collapsed="1" x14ac:dyDescent="0.25">
      <c r="B66" s="126">
        <v>2010</v>
      </c>
      <c r="C66" s="127">
        <f>IFERROR('Tablas evol IO zona'!C66/'Tablas evol IO zona'!C79-1,"-")</f>
        <v>7.7209536043824745E-2</v>
      </c>
      <c r="D66" s="127">
        <f>IFERROR('Tablas evol IO zona'!E66/'Tablas evol IO zona'!E79-1,"-")</f>
        <v>3.7614185690895585E-2</v>
      </c>
      <c r="E66" s="127">
        <f>IFERROR('Tablas evol IO zona'!G66/'Tablas evol IO zona'!G79-1,"-")</f>
        <v>5.8326171297294671E-2</v>
      </c>
      <c r="F66" s="127">
        <f>IFERROR('Tablas evol IO zona'!I66/'Tablas evol IO zona'!I79-1,"-")</f>
        <v>6.3955491879018167E-2</v>
      </c>
      <c r="G66" s="127">
        <f>IFERROR('Tablas evol IO zona'!K66/'Tablas evol IO zona'!K79-1,"-")</f>
        <v>3.9341176223466778E-2</v>
      </c>
      <c r="H66" s="127">
        <f>IFERROR('Tablas evol IO zona'!M66/'Tablas evol IO zona'!M79-1,"-")</f>
        <v>5.4805913441215326E-2</v>
      </c>
      <c r="I66" s="127">
        <f>IFERROR('Tablas evol IO zona'!O66/'Tablas evol IO zona'!O79-1,"-")</f>
        <v>4.4876241610041001E-2</v>
      </c>
      <c r="J66" s="127">
        <f>IFERROR('Tablas evol IO zona'!Q66/'Tablas evol IO zona'!Q79-1,"-")</f>
        <v>2.8312512423767977E-2</v>
      </c>
      <c r="K66" s="127">
        <f>IFERROR('Tablas evol IO zona'!S66/'Tablas evol IO zona'!S79-1,"-")</f>
        <v>4.0435818049023187E-2</v>
      </c>
    </row>
    <row r="67" spans="2:11" ht="15" hidden="1" customHeight="1" outlineLevel="1" x14ac:dyDescent="0.25">
      <c r="B67" s="58" t="s">
        <v>86</v>
      </c>
      <c r="C67" s="158">
        <f>IFERROR('Tablas evol IO zona'!C67/'Tablas evol IO zona'!C80-1,"-")</f>
        <v>-0.10652815222583856</v>
      </c>
      <c r="D67" s="158">
        <f>IFERROR('Tablas evol IO zona'!E67/'Tablas evol IO zona'!E80-1,"-")</f>
        <v>-0.10137858807062816</v>
      </c>
      <c r="E67" s="158">
        <f>IFERROR('Tablas evol IO zona'!G67/'Tablas evol IO zona'!G80-1,"-")</f>
        <v>-0.10285861730330104</v>
      </c>
      <c r="F67" s="117">
        <f>IFERROR('Tablas evol IO zona'!I67/'Tablas evol IO zona'!I80-1,"-")</f>
        <v>-6.8257901153216283E-2</v>
      </c>
      <c r="G67" s="117">
        <f>IFERROR('Tablas evol IO zona'!K67/'Tablas evol IO zona'!K80-1,"-")</f>
        <v>-8.5509419555248822E-2</v>
      </c>
      <c r="H67" s="117">
        <f>IFERROR('Tablas evol IO zona'!M67/'Tablas evol IO zona'!M80-1,"-")</f>
        <v>-7.5266169844638076E-2</v>
      </c>
      <c r="I67" s="158">
        <f>IFERROR('Tablas evol IO zona'!O67/'Tablas evol IO zona'!O80-1,"-")</f>
        <v>-6.0628297604490511E-2</v>
      </c>
      <c r="J67" s="158">
        <f>IFERROR('Tablas evol IO zona'!Q67/'Tablas evol IO zona'!Q80-1,"-")</f>
        <v>-9.6751631345300404E-2</v>
      </c>
      <c r="K67" s="158">
        <f>IFERROR('Tablas evol IO zona'!S67/'Tablas evol IO zona'!S80-1,"-")</f>
        <v>-7.6514199942942507E-2</v>
      </c>
    </row>
    <row r="68" spans="2:11" ht="15" hidden="1" customHeight="1" outlineLevel="1" x14ac:dyDescent="0.25">
      <c r="B68" s="58" t="s">
        <v>87</v>
      </c>
      <c r="C68" s="158">
        <f>IFERROR('Tablas evol IO zona'!C68/'Tablas evol IO zona'!C81-1,"-")</f>
        <v>-7.6766703357305954E-2</v>
      </c>
      <c r="D68" s="158">
        <f>IFERROR('Tablas evol IO zona'!E68/'Tablas evol IO zona'!E81-1,"-")</f>
        <v>-0.19244024573619145</v>
      </c>
      <c r="E68" s="158">
        <f>IFERROR('Tablas evol IO zona'!G68/'Tablas evol IO zona'!G81-1,"-")</f>
        <v>-0.14628822307754163</v>
      </c>
      <c r="F68" s="117">
        <f>IFERROR('Tablas evol IO zona'!I68/'Tablas evol IO zona'!I81-1,"-")</f>
        <v>-6.3967992837414167E-2</v>
      </c>
      <c r="G68" s="117">
        <f>IFERROR('Tablas evol IO zona'!K68/'Tablas evol IO zona'!K81-1,"-")</f>
        <v>-0.12422671624116166</v>
      </c>
      <c r="H68" s="117">
        <f>IFERROR('Tablas evol IO zona'!M68/'Tablas evol IO zona'!M81-1,"-")</f>
        <v>-9.1838320741044477E-2</v>
      </c>
      <c r="I68" s="158">
        <f>IFERROR('Tablas evol IO zona'!O68/'Tablas evol IO zona'!O81-1,"-")</f>
        <v>-6.2358975251137649E-2</v>
      </c>
      <c r="J68" s="158">
        <f>IFERROR('Tablas evol IO zona'!Q68/'Tablas evol IO zona'!Q81-1,"-")</f>
        <v>-0.1351318529536264</v>
      </c>
      <c r="K68" s="158">
        <f>IFERROR('Tablas evol IO zona'!S68/'Tablas evol IO zona'!S81-1,"-")</f>
        <v>-9.5231853005462996E-2</v>
      </c>
    </row>
    <row r="69" spans="2:11" ht="15" hidden="1" customHeight="1" outlineLevel="1" x14ac:dyDescent="0.25">
      <c r="B69" s="58" t="s">
        <v>88</v>
      </c>
      <c r="C69" s="158">
        <f>IFERROR('Tablas evol IO zona'!C69/'Tablas evol IO zona'!C82-1,"-")</f>
        <v>-3.6929329567154778E-2</v>
      </c>
      <c r="D69" s="158">
        <f>IFERROR('Tablas evol IO zona'!E69/'Tablas evol IO zona'!E82-1,"-")</f>
        <v>-0.10892822250879153</v>
      </c>
      <c r="E69" s="158">
        <f>IFERROR('Tablas evol IO zona'!G69/'Tablas evol IO zona'!G82-1,"-")</f>
        <v>-7.6389978389645563E-2</v>
      </c>
      <c r="F69" s="117">
        <f>IFERROR('Tablas evol IO zona'!I69/'Tablas evol IO zona'!I82-1,"-")</f>
        <v>-8.0406841338022228E-2</v>
      </c>
      <c r="G69" s="117">
        <f>IFERROR('Tablas evol IO zona'!K69/'Tablas evol IO zona'!K82-1,"-")</f>
        <v>-9.5808787593739786E-2</v>
      </c>
      <c r="H69" s="117">
        <f>IFERROR('Tablas evol IO zona'!M69/'Tablas evol IO zona'!M82-1,"-")</f>
        <v>-8.551489432617454E-2</v>
      </c>
      <c r="I69" s="158">
        <f>IFERROR('Tablas evol IO zona'!O69/'Tablas evol IO zona'!O82-1,"-")</f>
        <v>-9.6925539197951327E-2</v>
      </c>
      <c r="J69" s="158">
        <f>IFERROR('Tablas evol IO zona'!Q69/'Tablas evol IO zona'!Q82-1,"-")</f>
        <v>-0.11182092508637309</v>
      </c>
      <c r="K69" s="158">
        <f>IFERROR('Tablas evol IO zona'!S69/'Tablas evol IO zona'!S82-1,"-")</f>
        <v>-0.10228116041542146</v>
      </c>
    </row>
    <row r="70" spans="2:11" ht="15" hidden="1" customHeight="1" outlineLevel="1" x14ac:dyDescent="0.25">
      <c r="B70" s="58" t="s">
        <v>89</v>
      </c>
      <c r="C70" s="158">
        <f>IFERROR('Tablas evol IO zona'!C70/'Tablas evol IO zona'!C83-1,"-")</f>
        <v>-6.1118335500650045E-2</v>
      </c>
      <c r="D70" s="158">
        <f>IFERROR('Tablas evol IO zona'!E70/'Tablas evol IO zona'!E83-1,"-")</f>
        <v>-0.10077204388459982</v>
      </c>
      <c r="E70" s="158">
        <f>IFERROR('Tablas evol IO zona'!G70/'Tablas evol IO zona'!G83-1,"-")</f>
        <v>-8.1639865700653846E-2</v>
      </c>
      <c r="F70" s="117">
        <f>IFERROR('Tablas evol IO zona'!I70/'Tablas evol IO zona'!I83-1,"-")</f>
        <v>-8.9685384300182025E-2</v>
      </c>
      <c r="G70" s="117">
        <f>IFERROR('Tablas evol IO zona'!K70/'Tablas evol IO zona'!K83-1,"-")</f>
        <v>-5.7563226648642662E-2</v>
      </c>
      <c r="H70" s="117">
        <f>IFERROR('Tablas evol IO zona'!M70/'Tablas evol IO zona'!M83-1,"-")</f>
        <v>-7.3194723060398204E-2</v>
      </c>
      <c r="I70" s="158">
        <f>IFERROR('Tablas evol IO zona'!O70/'Tablas evol IO zona'!O83-1,"-")</f>
        <v>-0.10530589180506589</v>
      </c>
      <c r="J70" s="158">
        <f>IFERROR('Tablas evol IO zona'!Q70/'Tablas evol IO zona'!Q83-1,"-")</f>
        <v>-8.7214623177495842E-2</v>
      </c>
      <c r="K70" s="158">
        <f>IFERROR('Tablas evol IO zona'!S70/'Tablas evol IO zona'!S83-1,"-")</f>
        <v>-9.6216339181741883E-2</v>
      </c>
    </row>
    <row r="71" spans="2:11" ht="15" hidden="1" customHeight="1" outlineLevel="1" x14ac:dyDescent="0.25">
      <c r="B71" s="58" t="s">
        <v>90</v>
      </c>
      <c r="C71" s="158">
        <f>IFERROR('Tablas evol IO zona'!C71/'Tablas evol IO zona'!C84-1,"-")</f>
        <v>-0.12766481823783116</v>
      </c>
      <c r="D71" s="158">
        <f>IFERROR('Tablas evol IO zona'!E71/'Tablas evol IO zona'!E84-1,"-")</f>
        <v>-7.7513546056592442E-2</v>
      </c>
      <c r="E71" s="158">
        <f>IFERROR('Tablas evol IO zona'!G71/'Tablas evol IO zona'!G84-1,"-")</f>
        <v>-9.7954640322805098E-2</v>
      </c>
      <c r="F71" s="117">
        <f>IFERROR('Tablas evol IO zona'!I71/'Tablas evol IO zona'!I84-1,"-")</f>
        <v>-9.9899407553635133E-2</v>
      </c>
      <c r="G71" s="117">
        <f>IFERROR('Tablas evol IO zona'!K71/'Tablas evol IO zona'!K84-1,"-")</f>
        <v>-8.9583833678112623E-2</v>
      </c>
      <c r="H71" s="117">
        <f>IFERROR('Tablas evol IO zona'!M71/'Tablas evol IO zona'!M84-1,"-")</f>
        <v>-9.3448015146461838E-2</v>
      </c>
      <c r="I71" s="158">
        <f>IFERROR('Tablas evol IO zona'!O71/'Tablas evol IO zona'!O84-1,"-")</f>
        <v>-0.1121541633274602</v>
      </c>
      <c r="J71" s="158">
        <f>IFERROR('Tablas evol IO zona'!Q71/'Tablas evol IO zona'!Q84-1,"-")</f>
        <v>-0.12720596534062967</v>
      </c>
      <c r="K71" s="158">
        <f>IFERROR('Tablas evol IO zona'!S71/'Tablas evol IO zona'!S84-1,"-")</f>
        <v>-0.11812677448346953</v>
      </c>
    </row>
    <row r="72" spans="2:11" ht="15" hidden="1" customHeight="1" outlineLevel="1" x14ac:dyDescent="0.25">
      <c r="B72" s="58" t="s">
        <v>91</v>
      </c>
      <c r="C72" s="158">
        <f>IFERROR('Tablas evol IO zona'!C72/'Tablas evol IO zona'!C85-1,"-")</f>
        <v>-9.3659180977543E-2</v>
      </c>
      <c r="D72" s="158">
        <f>IFERROR('Tablas evol IO zona'!E72/'Tablas evol IO zona'!E85-1,"-")</f>
        <v>-0.13268659051791576</v>
      </c>
      <c r="E72" s="158">
        <f>IFERROR('Tablas evol IO zona'!G72/'Tablas evol IO zona'!G85-1,"-")</f>
        <v>-0.11617345443891014</v>
      </c>
      <c r="F72" s="117">
        <f>IFERROR('Tablas evol IO zona'!I72/'Tablas evol IO zona'!I85-1,"-")</f>
        <v>-0.12546464303186489</v>
      </c>
      <c r="G72" s="117">
        <f>IFERROR('Tablas evol IO zona'!K72/'Tablas evol IO zona'!K85-1,"-")</f>
        <v>-0.13351212236962995</v>
      </c>
      <c r="H72" s="117">
        <f>IFERROR('Tablas evol IO zona'!M72/'Tablas evol IO zona'!M85-1,"-")</f>
        <v>-0.12728821600960494</v>
      </c>
      <c r="I72" s="158">
        <f>IFERROR('Tablas evol IO zona'!O72/'Tablas evol IO zona'!O85-1,"-")</f>
        <v>-0.13501929437830051</v>
      </c>
      <c r="J72" s="158">
        <f>IFERROR('Tablas evol IO zona'!Q72/'Tablas evol IO zona'!Q85-1,"-")</f>
        <v>-0.1521213939758681</v>
      </c>
      <c r="K72" s="158">
        <f>IFERROR('Tablas evol IO zona'!S72/'Tablas evol IO zona'!S85-1,"-")</f>
        <v>-0.14143615653805086</v>
      </c>
    </row>
    <row r="73" spans="2:11" ht="15" hidden="1" customHeight="1" outlineLevel="1" x14ac:dyDescent="0.25">
      <c r="B73" s="58" t="s">
        <v>92</v>
      </c>
      <c r="C73" s="158">
        <f>IFERROR('Tablas evol IO zona'!C73/'Tablas evol IO zona'!C86-1,"-")</f>
        <v>-9.1644514921422449E-2</v>
      </c>
      <c r="D73" s="158">
        <f>IFERROR('Tablas evol IO zona'!E73/'Tablas evol IO zona'!E86-1,"-")</f>
        <v>-0.24416767027388397</v>
      </c>
      <c r="E73" s="158">
        <f>IFERROR('Tablas evol IO zona'!G73/'Tablas evol IO zona'!G86-1,"-")</f>
        <v>-0.18027091826062336</v>
      </c>
      <c r="F73" s="117">
        <f>IFERROR('Tablas evol IO zona'!I73/'Tablas evol IO zona'!I86-1,"-")</f>
        <v>-0.1528211319123548</v>
      </c>
      <c r="G73" s="117">
        <f>IFERROR('Tablas evol IO zona'!K73/'Tablas evol IO zona'!K86-1,"-")</f>
        <v>-0.18529471824943811</v>
      </c>
      <c r="H73" s="117">
        <f>IFERROR('Tablas evol IO zona'!M73/'Tablas evol IO zona'!M86-1,"-")</f>
        <v>-0.16382364934538762</v>
      </c>
      <c r="I73" s="158">
        <f>IFERROR('Tablas evol IO zona'!O73/'Tablas evol IO zona'!O86-1,"-")</f>
        <v>-0.15316143787072856</v>
      </c>
      <c r="J73" s="158">
        <f>IFERROR('Tablas evol IO zona'!Q73/'Tablas evol IO zona'!Q86-1,"-")</f>
        <v>-0.18639408255965206</v>
      </c>
      <c r="K73" s="158">
        <f>IFERROR('Tablas evol IO zona'!S73/'Tablas evol IO zona'!S86-1,"-")</f>
        <v>-0.16609189311090755</v>
      </c>
    </row>
    <row r="74" spans="2:11" ht="15" hidden="1" customHeight="1" outlineLevel="1" x14ac:dyDescent="0.25">
      <c r="B74" s="58" t="s">
        <v>93</v>
      </c>
      <c r="C74" s="158">
        <f>IFERROR('Tablas evol IO zona'!C74/'Tablas evol IO zona'!C87-1,"-")</f>
        <v>-0.15095208845208852</v>
      </c>
      <c r="D74" s="158">
        <f>IFERROR('Tablas evol IO zona'!E74/'Tablas evol IO zona'!E87-1,"-")</f>
        <v>-0.14598370197904542</v>
      </c>
      <c r="E74" s="158">
        <f>IFERROR('Tablas evol IO zona'!G74/'Tablas evol IO zona'!G87-1,"-")</f>
        <v>-0.14909019761299158</v>
      </c>
      <c r="F74" s="117">
        <f>IFERROR('Tablas evol IO zona'!I74/'Tablas evol IO zona'!I87-1,"-")</f>
        <v>-0.18380066764849345</v>
      </c>
      <c r="G74" s="117">
        <f>IFERROR('Tablas evol IO zona'!K74/'Tablas evol IO zona'!K87-1,"-")</f>
        <v>-0.16472219329725091</v>
      </c>
      <c r="H74" s="117">
        <f>IFERROR('Tablas evol IO zona'!M74/'Tablas evol IO zona'!M87-1,"-")</f>
        <v>-0.17152351788101505</v>
      </c>
      <c r="I74" s="158">
        <f>IFERROR('Tablas evol IO zona'!O74/'Tablas evol IO zona'!O87-1,"-")</f>
        <v>-0.18201943100019602</v>
      </c>
      <c r="J74" s="158">
        <f>IFERROR('Tablas evol IO zona'!Q74/'Tablas evol IO zona'!Q87-1,"-")</f>
        <v>-0.18558229154173478</v>
      </c>
      <c r="K74" s="158">
        <f>IFERROR('Tablas evol IO zona'!S74/'Tablas evol IO zona'!S87-1,"-")</f>
        <v>-0.18192074877661413</v>
      </c>
    </row>
    <row r="75" spans="2:11" ht="15" hidden="1" customHeight="1" outlineLevel="1" x14ac:dyDescent="0.25">
      <c r="B75" s="58" t="s">
        <v>94</v>
      </c>
      <c r="C75" s="158">
        <f>IFERROR('Tablas evol IO zona'!C75/'Tablas evol IO zona'!C88-1,"-")</f>
        <v>-6.9867060561299876E-2</v>
      </c>
      <c r="D75" s="158">
        <f>IFERROR('Tablas evol IO zona'!E75/'Tablas evol IO zona'!E88-1,"-")</f>
        <v>-9.0739705608347432E-2</v>
      </c>
      <c r="E75" s="158">
        <f>IFERROR('Tablas evol IO zona'!G75/'Tablas evol IO zona'!G88-1,"-")</f>
        <v>-8.2440931497535286E-2</v>
      </c>
      <c r="F75" s="117">
        <f>IFERROR('Tablas evol IO zona'!I75/'Tablas evol IO zona'!I88-1,"-")</f>
        <v>-0.13403269727062561</v>
      </c>
      <c r="G75" s="117">
        <f>IFERROR('Tablas evol IO zona'!K75/'Tablas evol IO zona'!K88-1,"-")</f>
        <v>-8.451861473171729E-2</v>
      </c>
      <c r="H75" s="117">
        <f>IFERROR('Tablas evol IO zona'!M75/'Tablas evol IO zona'!M88-1,"-")</f>
        <v>-0.10813320684872496</v>
      </c>
      <c r="I75" s="158">
        <f>IFERROR('Tablas evol IO zona'!O75/'Tablas evol IO zona'!O88-1,"-")</f>
        <v>-0.14903539746940242</v>
      </c>
      <c r="J75" s="158">
        <f>IFERROR('Tablas evol IO zona'!Q75/'Tablas evol IO zona'!Q88-1,"-")</f>
        <v>-0.11687158638138651</v>
      </c>
      <c r="K75" s="158">
        <f>IFERROR('Tablas evol IO zona'!S75/'Tablas evol IO zona'!S88-1,"-")</f>
        <v>-0.13382983920848956</v>
      </c>
    </row>
    <row r="76" spans="2:11" ht="15" hidden="1" customHeight="1" outlineLevel="1" x14ac:dyDescent="0.25">
      <c r="B76" s="58" t="s">
        <v>95</v>
      </c>
      <c r="C76" s="158">
        <f>IFERROR('Tablas evol IO zona'!C76/'Tablas evol IO zona'!C89-1,"-")</f>
        <v>-0.17677286742034948</v>
      </c>
      <c r="D76" s="158">
        <f>IFERROR('Tablas evol IO zona'!E76/'Tablas evol IO zona'!E89-1,"-")</f>
        <v>-0.15028563058444411</v>
      </c>
      <c r="E76" s="158">
        <f>IFERROR('Tablas evol IO zona'!G76/'Tablas evol IO zona'!G89-1,"-")</f>
        <v>-0.16102521242512902</v>
      </c>
      <c r="F76" s="117">
        <f>IFERROR('Tablas evol IO zona'!I76/'Tablas evol IO zona'!I89-1,"-")</f>
        <v>-0.20524337140252835</v>
      </c>
      <c r="G76" s="117">
        <f>IFERROR('Tablas evol IO zona'!K76/'Tablas evol IO zona'!K89-1,"-")</f>
        <v>-0.1551172111096969</v>
      </c>
      <c r="H76" s="117">
        <f>IFERROR('Tablas evol IO zona'!M76/'Tablas evol IO zona'!M89-1,"-")</f>
        <v>-0.17867950431799218</v>
      </c>
      <c r="I76" s="158">
        <f>IFERROR('Tablas evol IO zona'!O76/'Tablas evol IO zona'!O89-1,"-")</f>
        <v>-0.18518488247492371</v>
      </c>
      <c r="J76" s="158">
        <f>IFERROR('Tablas evol IO zona'!Q76/'Tablas evol IO zona'!Q89-1,"-")</f>
        <v>-0.16144780441047446</v>
      </c>
      <c r="K76" s="158">
        <f>IFERROR('Tablas evol IO zona'!S76/'Tablas evol IO zona'!S89-1,"-")</f>
        <v>-0.1732634566793938</v>
      </c>
    </row>
    <row r="77" spans="2:11" ht="15" hidden="1" customHeight="1" outlineLevel="1" x14ac:dyDescent="0.25">
      <c r="B77" s="58" t="s">
        <v>96</v>
      </c>
      <c r="C77" s="158">
        <f>IFERROR('Tablas evol IO zona'!C77/'Tablas evol IO zona'!C90-1,"-")</f>
        <v>-0.10317460317460314</v>
      </c>
      <c r="D77" s="158">
        <f>IFERROR('Tablas evol IO zona'!E77/'Tablas evol IO zona'!E90-1,"-")</f>
        <v>-0.15518683770217512</v>
      </c>
      <c r="E77" s="158">
        <f>IFERROR('Tablas evol IO zona'!G77/'Tablas evol IO zona'!G90-1,"-")</f>
        <v>-0.13509525087201513</v>
      </c>
      <c r="F77" s="117">
        <f>IFERROR('Tablas evol IO zona'!I77/'Tablas evol IO zona'!I90-1,"-")</f>
        <v>-0.13955858569681012</v>
      </c>
      <c r="G77" s="117">
        <f>IFERROR('Tablas evol IO zona'!K77/'Tablas evol IO zona'!K90-1,"-")</f>
        <v>-0.13543161480365273</v>
      </c>
      <c r="H77" s="117">
        <f>IFERROR('Tablas evol IO zona'!M77/'Tablas evol IO zona'!M90-1,"-")</f>
        <v>-0.13557253272744962</v>
      </c>
      <c r="I77" s="158">
        <f>IFERROR('Tablas evol IO zona'!O77/'Tablas evol IO zona'!O90-1,"-")</f>
        <v>-0.12626016778099058</v>
      </c>
      <c r="J77" s="158">
        <f>IFERROR('Tablas evol IO zona'!Q77/'Tablas evol IO zona'!Q90-1,"-")</f>
        <v>-0.1324695898637116</v>
      </c>
      <c r="K77" s="158">
        <f>IFERROR('Tablas evol IO zona'!S77/'Tablas evol IO zona'!S90-1,"-")</f>
        <v>-0.12847181637072957</v>
      </c>
    </row>
    <row r="78" spans="2:11" ht="15" hidden="1" customHeight="1" outlineLevel="1" x14ac:dyDescent="0.25">
      <c r="B78" s="58" t="s">
        <v>97</v>
      </c>
      <c r="C78" s="158">
        <f>IFERROR('Tablas evol IO zona'!C78/'Tablas evol IO zona'!C91-1,"-")</f>
        <v>-9.7507426062249936E-2</v>
      </c>
      <c r="D78" s="158">
        <f>IFERROR('Tablas evol IO zona'!E78/'Tablas evol IO zona'!E91-1,"-")</f>
        <v>-0.10649901530071215</v>
      </c>
      <c r="E78" s="158">
        <f>IFERROR('Tablas evol IO zona'!G78/'Tablas evol IO zona'!G91-1,"-")</f>
        <v>-0.10324693819424668</v>
      </c>
      <c r="F78" s="117">
        <f>IFERROR('Tablas evol IO zona'!I78/'Tablas evol IO zona'!I91-1,"-")</f>
        <v>-0.11780798578005269</v>
      </c>
      <c r="G78" s="117">
        <f>IFERROR('Tablas evol IO zona'!K78/'Tablas evol IO zona'!K91-1,"-")</f>
        <v>-0.10517957127899646</v>
      </c>
      <c r="H78" s="117">
        <f>IFERROR('Tablas evol IO zona'!M78/'Tablas evol IO zona'!M91-1,"-")</f>
        <v>-0.10919064923755251</v>
      </c>
      <c r="I78" s="158">
        <f>IFERROR('Tablas evol IO zona'!O78/'Tablas evol IO zona'!O91-1,"-")</f>
        <v>-9.1391321763707012E-2</v>
      </c>
      <c r="J78" s="158">
        <f>IFERROR('Tablas evol IO zona'!Q78/'Tablas evol IO zona'!Q91-1,"-")</f>
        <v>-0.10679949884998796</v>
      </c>
      <c r="K78" s="158">
        <f>IFERROR('Tablas evol IO zona'!S78/'Tablas evol IO zona'!S91-1,"-")</f>
        <v>-9.7720527496153009E-2</v>
      </c>
    </row>
    <row r="79" spans="2:11" collapsed="1" x14ac:dyDescent="0.25">
      <c r="B79" s="126">
        <v>2009</v>
      </c>
      <c r="C79" s="127">
        <f>IFERROR('Tablas evol IO zona'!C79/'Tablas evol IO zona'!C92-1,"-")</f>
        <v>-0.10072725736879351</v>
      </c>
      <c r="D79" s="127">
        <f>IFERROR('Tablas evol IO zona'!E79/'Tablas evol IO zona'!E92-1,"-")</f>
        <v>-0.13406860046160374</v>
      </c>
      <c r="E79" s="127">
        <f>IFERROR('Tablas evol IO zona'!G79/'Tablas evol IO zona'!G92-1,"-")</f>
        <v>-0.12002217254634506</v>
      </c>
      <c r="F79" s="127">
        <f>IFERROR('Tablas evol IO zona'!I79/'Tablas evol IO zona'!I92-1,"-")</f>
        <v>-0.12275555379608571</v>
      </c>
      <c r="G79" s="127">
        <f>IFERROR('Tablas evol IO zona'!K79/'Tablas evol IO zona'!K92-1,"-")</f>
        <v>-0.11844592120130726</v>
      </c>
      <c r="H79" s="127">
        <f>IFERROR('Tablas evol IO zona'!M79/'Tablas evol IO zona'!M92-1,"-")</f>
        <v>-0.11841985570198876</v>
      </c>
      <c r="I79" s="127">
        <f>IFERROR('Tablas evol IO zona'!O79/'Tablas evol IO zona'!O92-1,"-")</f>
        <v>-0.12245605032118212</v>
      </c>
      <c r="J79" s="127">
        <f>IFERROR('Tablas evol IO zona'!Q79/'Tablas evol IO zona'!Q92-1,"-")</f>
        <v>-0.13338158388472598</v>
      </c>
      <c r="K79" s="127">
        <f>IFERROR('Tablas evol IO zona'!S79/'Tablas evol IO zona'!S92-1,"-")</f>
        <v>-0.12627383890505806</v>
      </c>
    </row>
    <row r="80" spans="2:11" ht="15" hidden="1" customHeight="1" outlineLevel="1" x14ac:dyDescent="0.25">
      <c r="B80" s="58" t="s">
        <v>86</v>
      </c>
      <c r="C80" s="158">
        <f>IFERROR('Tablas evol IO zona'!C80/'Tablas evol IO zona'!C93-1,"-")</f>
        <v>-4.1919629950853965E-3</v>
      </c>
      <c r="D80" s="158">
        <f>IFERROR('Tablas evol IO zona'!E80/'Tablas evol IO zona'!E93-1,"-")</f>
        <v>-0.14517859880423123</v>
      </c>
      <c r="E80" s="158">
        <f>IFERROR('Tablas evol IO zona'!G80/'Tablas evol IO zona'!G93-1,"-")</f>
        <v>-9.1181763647270597E-2</v>
      </c>
      <c r="F80" s="117">
        <f>IFERROR('Tablas evol IO zona'!I80/'Tablas evol IO zona'!I93-1,"-")</f>
        <v>-7.7224786147641611E-2</v>
      </c>
      <c r="G80" s="117">
        <f>IFERROR('Tablas evol IO zona'!K80/'Tablas evol IO zona'!K93-1,"-")</f>
        <v>-9.5847732731183521E-2</v>
      </c>
      <c r="H80" s="117">
        <f>IFERROR('Tablas evol IO zona'!M80/'Tablas evol IO zona'!M93-1,"-")</f>
        <v>-8.4656036522625433E-2</v>
      </c>
      <c r="I80" s="158">
        <f>IFERROR('Tablas evol IO zona'!O80/'Tablas evol IO zona'!O93-1,"-")</f>
        <v>-6.0315973161212844E-2</v>
      </c>
      <c r="J80" s="158">
        <f>IFERROR('Tablas evol IO zona'!Q80/'Tablas evol IO zona'!Q93-1,"-")</f>
        <v>-9.7742533972117629E-2</v>
      </c>
      <c r="K80" s="158">
        <f>IFERROR('Tablas evol IO zona'!S80/'Tablas evol IO zona'!S93-1,"-")</f>
        <v>-7.7130545293367381E-2</v>
      </c>
    </row>
    <row r="81" spans="2:11" ht="15" hidden="1" customHeight="1" outlineLevel="1" x14ac:dyDescent="0.25">
      <c r="B81" s="58" t="s">
        <v>87</v>
      </c>
      <c r="C81" s="158">
        <f>IFERROR('Tablas evol IO zona'!C81/'Tablas evol IO zona'!C94-1,"-")</f>
        <v>-9.5717884130982478E-2</v>
      </c>
      <c r="D81" s="158">
        <f>IFERROR('Tablas evol IO zona'!E81/'Tablas evol IO zona'!E94-1,"-")</f>
        <v>-5.6485034535686984E-2</v>
      </c>
      <c r="E81" s="158">
        <f>IFERROR('Tablas evol IO zona'!G81/'Tablas evol IO zona'!G94-1,"-")</f>
        <v>-7.1967498549042386E-2</v>
      </c>
      <c r="F81" s="117">
        <f>IFERROR('Tablas evol IO zona'!I81/'Tablas evol IO zona'!I94-1,"-")</f>
        <v>-9.3566999934333372E-2</v>
      </c>
      <c r="G81" s="117">
        <f>IFERROR('Tablas evol IO zona'!K81/'Tablas evol IO zona'!K94-1,"-")</f>
        <v>-6.8112140757898287E-2</v>
      </c>
      <c r="H81" s="117">
        <f>IFERROR('Tablas evol IO zona'!M81/'Tablas evol IO zona'!M94-1,"-")</f>
        <v>-7.9016506701093725E-2</v>
      </c>
      <c r="I81" s="158">
        <f>IFERROR('Tablas evol IO zona'!O81/'Tablas evol IO zona'!O94-1,"-")</f>
        <v>-8.1368039644258761E-2</v>
      </c>
      <c r="J81" s="158">
        <f>IFERROR('Tablas evol IO zona'!Q81/'Tablas evol IO zona'!Q94-1,"-")</f>
        <v>-6.3835057202440093E-2</v>
      </c>
      <c r="K81" s="158">
        <f>IFERROR('Tablas evol IO zona'!S81/'Tablas evol IO zona'!S94-1,"-")</f>
        <v>-7.1829271559538221E-2</v>
      </c>
    </row>
    <row r="82" spans="2:11" ht="15" hidden="1" customHeight="1" outlineLevel="1" x14ac:dyDescent="0.25">
      <c r="B82" s="58" t="s">
        <v>88</v>
      </c>
      <c r="C82" s="158">
        <f>IFERROR('Tablas evol IO zona'!C82/'Tablas evol IO zona'!C95-1,"-")</f>
        <v>-2.9502669289127592E-3</v>
      </c>
      <c r="D82" s="158">
        <f>IFERROR('Tablas evol IO zona'!E82/'Tablas evol IO zona'!E95-1,"-")</f>
        <v>-3.6543654365436384E-2</v>
      </c>
      <c r="E82" s="158">
        <f>IFERROR('Tablas evol IO zona'!G82/'Tablas evol IO zona'!G95-1,"-")</f>
        <v>-2.1540469973890364E-2</v>
      </c>
      <c r="F82" s="117">
        <f>IFERROR('Tablas evol IO zona'!I82/'Tablas evol IO zona'!I95-1,"-")</f>
        <v>-5.1156381674745344E-2</v>
      </c>
      <c r="G82" s="117">
        <f>IFERROR('Tablas evol IO zona'!K82/'Tablas evol IO zona'!K95-1,"-")</f>
        <v>-6.0569552233932344E-2</v>
      </c>
      <c r="H82" s="117">
        <f>IFERROR('Tablas evol IO zona'!M82/'Tablas evol IO zona'!M95-1,"-")</f>
        <v>-5.2693477845918379E-2</v>
      </c>
      <c r="I82" s="158">
        <f>IFERROR('Tablas evol IO zona'!O82/'Tablas evol IO zona'!O95-1,"-")</f>
        <v>-4.1643478407860757E-2</v>
      </c>
      <c r="J82" s="158">
        <f>IFERROR('Tablas evol IO zona'!Q82/'Tablas evol IO zona'!Q95-1,"-")</f>
        <v>-6.2080409540705372E-2</v>
      </c>
      <c r="K82" s="158">
        <f>IFERROR('Tablas evol IO zona'!S82/'Tablas evol IO zona'!S95-1,"-")</f>
        <v>-4.9017781936257276E-2</v>
      </c>
    </row>
    <row r="83" spans="2:11" ht="15" hidden="1" customHeight="1" outlineLevel="1" x14ac:dyDescent="0.25">
      <c r="B83" s="58" t="s">
        <v>89</v>
      </c>
      <c r="C83" s="158">
        <f>IFERROR('Tablas evol IO zona'!C83/'Tablas evol IO zona'!C96-1,"-")</f>
        <v>-4.5379310344827672E-2</v>
      </c>
      <c r="D83" s="158">
        <f>IFERROR('Tablas evol IO zona'!E83/'Tablas evol IO zona'!E96-1,"-")</f>
        <v>-2.6342451874367123E-3</v>
      </c>
      <c r="E83" s="158">
        <f>IFERROR('Tablas evol IO zona'!G83/'Tablas evol IO zona'!G96-1,"-")</f>
        <v>-2.1611341632088554E-2</v>
      </c>
      <c r="F83" s="117">
        <f>IFERROR('Tablas evol IO zona'!I83/'Tablas evol IO zona'!I96-1,"-")</f>
        <v>-4.884661436834481E-2</v>
      </c>
      <c r="G83" s="117">
        <f>IFERROR('Tablas evol IO zona'!K83/'Tablas evol IO zona'!K96-1,"-")</f>
        <v>-4.1262078010741887E-2</v>
      </c>
      <c r="H83" s="117">
        <f>IFERROR('Tablas evol IO zona'!M83/'Tablas evol IO zona'!M96-1,"-")</f>
        <v>-4.1862880695375027E-2</v>
      </c>
      <c r="I83" s="158">
        <f>IFERROR('Tablas evol IO zona'!O83/'Tablas evol IO zona'!O96-1,"-")</f>
        <v>-4.9336467780131121E-2</v>
      </c>
      <c r="J83" s="158">
        <f>IFERROR('Tablas evol IO zona'!Q83/'Tablas evol IO zona'!Q96-1,"-")</f>
        <v>-4.5480021539517579E-2</v>
      </c>
      <c r="K83" s="158">
        <f>IFERROR('Tablas evol IO zona'!S83/'Tablas evol IO zona'!S96-1,"-")</f>
        <v>-4.5257818262839034E-2</v>
      </c>
    </row>
    <row r="84" spans="2:11" ht="15" hidden="1" customHeight="1" outlineLevel="1" x14ac:dyDescent="0.25">
      <c r="B84" s="58" t="s">
        <v>90</v>
      </c>
      <c r="C84" s="158">
        <f>IFERROR('Tablas evol IO zona'!C84/'Tablas evol IO zona'!C97-1,"-")</f>
        <v>-3.0581770397801744E-2</v>
      </c>
      <c r="D84" s="158">
        <f>IFERROR('Tablas evol IO zona'!E84/'Tablas evol IO zona'!E97-1,"-")</f>
        <v>2.0270270270270174E-2</v>
      </c>
      <c r="E84" s="158">
        <f>IFERROR('Tablas evol IO zona'!G84/'Tablas evol IO zona'!G97-1,"-")</f>
        <v>-8.3414430696515662E-4</v>
      </c>
      <c r="F84" s="117">
        <f>IFERROR('Tablas evol IO zona'!I84/'Tablas evol IO zona'!I97-1,"-")</f>
        <v>-4.384956663106232E-2</v>
      </c>
      <c r="G84" s="117">
        <f>IFERROR('Tablas evol IO zona'!K84/'Tablas evol IO zona'!K97-1,"-")</f>
        <v>-1.5861840579743602E-2</v>
      </c>
      <c r="H84" s="117">
        <f>IFERROR('Tablas evol IO zona'!M84/'Tablas evol IO zona'!M97-1,"-")</f>
        <v>-2.7914685912147519E-2</v>
      </c>
      <c r="I84" s="158">
        <f>IFERROR('Tablas evol IO zona'!O84/'Tablas evol IO zona'!O97-1,"-")</f>
        <v>-3.5368085990637899E-2</v>
      </c>
      <c r="J84" s="158">
        <f>IFERROR('Tablas evol IO zona'!Q84/'Tablas evol IO zona'!Q97-1,"-")</f>
        <v>-9.1130295540874373E-3</v>
      </c>
      <c r="K84" s="158">
        <f>IFERROR('Tablas evol IO zona'!S84/'Tablas evol IO zona'!S97-1,"-")</f>
        <v>-2.1725537089390734E-2</v>
      </c>
    </row>
    <row r="85" spans="2:11" ht="15" hidden="1" customHeight="1" outlineLevel="1" x14ac:dyDescent="0.25">
      <c r="B85" s="58" t="s">
        <v>91</v>
      </c>
      <c r="C85" s="158">
        <f>IFERROR('Tablas evol IO zona'!C85/'Tablas evol IO zona'!C98-1,"-")</f>
        <v>-2.8241335044929428E-2</v>
      </c>
      <c r="D85" s="158">
        <f>IFERROR('Tablas evol IO zona'!E85/'Tablas evol IO zona'!E98-1,"-")</f>
        <v>9.867629362214192E-2</v>
      </c>
      <c r="E85" s="158">
        <f>IFERROR('Tablas evol IO zona'!G85/'Tablas evol IO zona'!G98-1,"-")</f>
        <v>4.3730886850152917E-2</v>
      </c>
      <c r="F85" s="117">
        <f>IFERROR('Tablas evol IO zona'!I85/'Tablas evol IO zona'!I98-1,"-")</f>
        <v>4.8007261106547627E-2</v>
      </c>
      <c r="G85" s="117">
        <f>IFERROR('Tablas evol IO zona'!K85/'Tablas evol IO zona'!K98-1,"-")</f>
        <v>3.9730717191437837E-2</v>
      </c>
      <c r="H85" s="117">
        <f>IFERROR('Tablas evol IO zona'!M85/'Tablas evol IO zona'!M98-1,"-")</f>
        <v>4.7329622417217498E-2</v>
      </c>
      <c r="I85" s="158">
        <f>IFERROR('Tablas evol IO zona'!O85/'Tablas evol IO zona'!O98-1,"-")</f>
        <v>2.7130630586603699E-2</v>
      </c>
      <c r="J85" s="158">
        <f>IFERROR('Tablas evol IO zona'!Q85/'Tablas evol IO zona'!Q98-1,"-")</f>
        <v>2.4315708643786627E-2</v>
      </c>
      <c r="K85" s="158">
        <f>IFERROR('Tablas evol IO zona'!S85/'Tablas evol IO zona'!S98-1,"-")</f>
        <v>2.7911086986943445E-2</v>
      </c>
    </row>
    <row r="86" spans="2:11" ht="15" hidden="1" customHeight="1" outlineLevel="1" x14ac:dyDescent="0.25">
      <c r="B86" s="58" t="s">
        <v>92</v>
      </c>
      <c r="C86" s="158">
        <f>IFERROR('Tablas evol IO zona'!C86/'Tablas evol IO zona'!C99-1,"-")</f>
        <v>-5.3771254178172079E-3</v>
      </c>
      <c r="D86" s="158">
        <f>IFERROR('Tablas evol IO zona'!E86/'Tablas evol IO zona'!E99-1,"-")</f>
        <v>0.21816542709037634</v>
      </c>
      <c r="E86" s="158">
        <f>IFERROR('Tablas evol IO zona'!G86/'Tablas evol IO zona'!G99-1,"-")</f>
        <v>0.11602106054907857</v>
      </c>
      <c r="F86" s="117">
        <f>IFERROR('Tablas evol IO zona'!I86/'Tablas evol IO zona'!I99-1,"-")</f>
        <v>6.1542451110346841E-2</v>
      </c>
      <c r="G86" s="117">
        <f>IFERROR('Tablas evol IO zona'!K86/'Tablas evol IO zona'!K99-1,"-")</f>
        <v>7.7474345369408448E-2</v>
      </c>
      <c r="H86" s="117">
        <f>IFERROR('Tablas evol IO zona'!M86/'Tablas evol IO zona'!M99-1,"-")</f>
        <v>7.0570849757088272E-2</v>
      </c>
      <c r="I86" s="158">
        <f>IFERROR('Tablas evol IO zona'!O86/'Tablas evol IO zona'!O99-1,"-")</f>
        <v>3.8896391984761358E-2</v>
      </c>
      <c r="J86" s="158">
        <f>IFERROR('Tablas evol IO zona'!Q86/'Tablas evol IO zona'!Q99-1,"-")</f>
        <v>6.0714924637628398E-2</v>
      </c>
      <c r="K86" s="158">
        <f>IFERROR('Tablas evol IO zona'!S86/'Tablas evol IO zona'!S99-1,"-")</f>
        <v>5.0001488404924466E-2</v>
      </c>
    </row>
    <row r="87" spans="2:11" ht="15" hidden="1" customHeight="1" outlineLevel="1" x14ac:dyDescent="0.25">
      <c r="B87" s="58" t="s">
        <v>93</v>
      </c>
      <c r="C87" s="158">
        <f>IFERROR('Tablas evol IO zona'!C87/'Tablas evol IO zona'!C100-1,"-")</f>
        <v>2.8427037271004485E-2</v>
      </c>
      <c r="D87" s="158">
        <f>IFERROR('Tablas evol IO zona'!E87/'Tablas evol IO zona'!E100-1,"-")</f>
        <v>1.6327496450544432E-2</v>
      </c>
      <c r="E87" s="158">
        <f>IFERROR('Tablas evol IO zona'!G87/'Tablas evol IO zona'!G100-1,"-")</f>
        <v>2.5275827482447388E-2</v>
      </c>
      <c r="F87" s="117">
        <f>IFERROR('Tablas evol IO zona'!I87/'Tablas evol IO zona'!I100-1,"-")</f>
        <v>0.11537285691074839</v>
      </c>
      <c r="G87" s="117">
        <f>IFERROR('Tablas evol IO zona'!K87/'Tablas evol IO zona'!K100-1,"-")</f>
        <v>2.2112359848434737E-2</v>
      </c>
      <c r="H87" s="117">
        <f>IFERROR('Tablas evol IO zona'!M87/'Tablas evol IO zona'!M100-1,"-")</f>
        <v>7.4286085671150914E-2</v>
      </c>
      <c r="I87" s="158">
        <f>IFERROR('Tablas evol IO zona'!O87/'Tablas evol IO zona'!O100-1,"-")</f>
        <v>0.12087633302721446</v>
      </c>
      <c r="J87" s="158">
        <f>IFERROR('Tablas evol IO zona'!Q87/'Tablas evol IO zona'!Q100-1,"-")</f>
        <v>5.1446538567741174E-2</v>
      </c>
      <c r="K87" s="158">
        <f>IFERROR('Tablas evol IO zona'!S87/'Tablas evol IO zona'!S100-1,"-")</f>
        <v>9.2375821819973281E-2</v>
      </c>
    </row>
    <row r="88" spans="2:11" ht="15" hidden="1" customHeight="1" outlineLevel="1" x14ac:dyDescent="0.25">
      <c r="B88" s="58" t="s">
        <v>94</v>
      </c>
      <c r="C88" s="158">
        <f>IFERROR('Tablas evol IO zona'!C88/'Tablas evol IO zona'!C101-1,"-")</f>
        <v>-6.457293806868214E-3</v>
      </c>
      <c r="D88" s="158">
        <f>IFERROR('Tablas evol IO zona'!E88/'Tablas evol IO zona'!E101-1,"-")</f>
        <v>8.2711317329029699E-2</v>
      </c>
      <c r="E88" s="158">
        <f>IFERROR('Tablas evol IO zona'!G88/'Tablas evol IO zona'!G101-1,"-")</f>
        <v>4.5680767863490956E-2</v>
      </c>
      <c r="F88" s="117">
        <f>IFERROR('Tablas evol IO zona'!I88/'Tablas evol IO zona'!I101-1,"-")</f>
        <v>3.2739000259192075E-2</v>
      </c>
      <c r="G88" s="117">
        <f>IFERROR('Tablas evol IO zona'!K88/'Tablas evol IO zona'!K101-1,"-")</f>
        <v>-2.9871427601742107E-2</v>
      </c>
      <c r="H88" s="117">
        <f>IFERROR('Tablas evol IO zona'!M88/'Tablas evol IO zona'!M101-1,"-")</f>
        <v>4.5184277762067016E-3</v>
      </c>
      <c r="I88" s="158">
        <f>IFERROR('Tablas evol IO zona'!O88/'Tablas evol IO zona'!O101-1,"-")</f>
        <v>4.2338111588766658E-2</v>
      </c>
      <c r="J88" s="158">
        <f>IFERROR('Tablas evol IO zona'!Q88/'Tablas evol IO zona'!Q101-1,"-")</f>
        <v>-1.1537285241852047E-2</v>
      </c>
      <c r="K88" s="158">
        <f>IFERROR('Tablas evol IO zona'!S88/'Tablas evol IO zona'!S101-1,"-")</f>
        <v>1.989692699997514E-2</v>
      </c>
    </row>
    <row r="89" spans="2:11" ht="15" hidden="1" customHeight="1" outlineLevel="1" x14ac:dyDescent="0.25">
      <c r="B89" s="58" t="s">
        <v>95</v>
      </c>
      <c r="C89" s="158">
        <f>IFERROR('Tablas evol IO zona'!C89/'Tablas evol IO zona'!C102-1,"-")</f>
        <v>-3.2201914708442136E-2</v>
      </c>
      <c r="D89" s="158">
        <f>IFERROR('Tablas evol IO zona'!E89/'Tablas evol IO zona'!E102-1,"-")</f>
        <v>0.10130666236489749</v>
      </c>
      <c r="E89" s="158">
        <f>IFERROR('Tablas evol IO zona'!G89/'Tablas evol IO zona'!G102-1,"-")</f>
        <v>4.6044004079848655E-2</v>
      </c>
      <c r="F89" s="117">
        <f>IFERROR('Tablas evol IO zona'!I89/'Tablas evol IO zona'!I102-1,"-")</f>
        <v>4.2702671090830258E-2</v>
      </c>
      <c r="G89" s="117">
        <f>IFERROR('Tablas evol IO zona'!K89/'Tablas evol IO zona'!K102-1,"-")</f>
        <v>3.4183117695422371E-2</v>
      </c>
      <c r="H89" s="117">
        <f>IFERROR('Tablas evol IO zona'!M89/'Tablas evol IO zona'!M102-1,"-")</f>
        <v>3.9506903047601183E-2</v>
      </c>
      <c r="I89" s="158">
        <f>IFERROR('Tablas evol IO zona'!O89/'Tablas evol IO zona'!O102-1,"-")</f>
        <v>2.6376049317652583E-2</v>
      </c>
      <c r="J89" s="158">
        <f>IFERROR('Tablas evol IO zona'!Q89/'Tablas evol IO zona'!Q102-1,"-")</f>
        <v>2.7211645529771511E-2</v>
      </c>
      <c r="K89" s="158">
        <f>IFERROR('Tablas evol IO zona'!S89/'Tablas evol IO zona'!S102-1,"-")</f>
        <v>2.7754726081888892E-2</v>
      </c>
    </row>
    <row r="90" spans="2:11" ht="15" hidden="1" customHeight="1" outlineLevel="1" x14ac:dyDescent="0.25">
      <c r="B90" s="58" t="s">
        <v>96</v>
      </c>
      <c r="C90" s="158">
        <f>IFERROR('Tablas evol IO zona'!C90/'Tablas evol IO zona'!C103-1,"-")</f>
        <v>1.65194006915097E-2</v>
      </c>
      <c r="D90" s="158">
        <f>IFERROR('Tablas evol IO zona'!E90/'Tablas evol IO zona'!E103-1,"-")</f>
        <v>6.6785661163171195E-2</v>
      </c>
      <c r="E90" s="158">
        <f>IFERROR('Tablas evol IO zona'!G90/'Tablas evol IO zona'!G103-1,"-")</f>
        <v>4.779308405960081E-2</v>
      </c>
      <c r="F90" s="117">
        <f>IFERROR('Tablas evol IO zona'!I90/'Tablas evol IO zona'!I103-1,"-")</f>
        <v>2.4437617229268405E-2</v>
      </c>
      <c r="G90" s="117">
        <f>IFERROR('Tablas evol IO zona'!K90/'Tablas evol IO zona'!K103-1,"-")</f>
        <v>2.4958160236800087E-2</v>
      </c>
      <c r="H90" s="117">
        <f>IFERROR('Tablas evol IO zona'!M90/'Tablas evol IO zona'!M103-1,"-")</f>
        <v>2.5592120161665566E-2</v>
      </c>
      <c r="I90" s="158">
        <f>IFERROR('Tablas evol IO zona'!O90/'Tablas evol IO zona'!O103-1,"-")</f>
        <v>1.6918640067783874E-2</v>
      </c>
      <c r="J90" s="158">
        <f>IFERROR('Tablas evol IO zona'!Q90/'Tablas evol IO zona'!Q103-1,"-")</f>
        <v>2.0794621297386184E-2</v>
      </c>
      <c r="K90" s="158">
        <f>IFERROR('Tablas evol IO zona'!S90/'Tablas evol IO zona'!S103-1,"-")</f>
        <v>1.9612984767295005E-2</v>
      </c>
    </row>
    <row r="91" spans="2:11" ht="15" hidden="1" customHeight="1" outlineLevel="1" x14ac:dyDescent="0.25">
      <c r="B91" s="58" t="s">
        <v>97</v>
      </c>
      <c r="C91" s="158">
        <f>IFERROR('Tablas evol IO zona'!C91/'Tablas evol IO zona'!C104-1,"-")</f>
        <v>-1.8382352941176294E-2</v>
      </c>
      <c r="D91" s="158">
        <f>IFERROR('Tablas evol IO zona'!E91/'Tablas evol IO zona'!E104-1,"-")</f>
        <v>9.0713813615333816E-2</v>
      </c>
      <c r="E91" s="158">
        <f>IFERROR('Tablas evol IO zona'!G91/'Tablas evol IO zona'!G104-1,"-")</f>
        <v>4.6030090868464324E-2</v>
      </c>
      <c r="F91" s="117">
        <f>IFERROR('Tablas evol IO zona'!I91/'Tablas evol IO zona'!I104-1,"-")</f>
        <v>7.5643139824677075E-3</v>
      </c>
      <c r="G91" s="117">
        <f>IFERROR('Tablas evol IO zona'!K91/'Tablas evol IO zona'!K104-1,"-")</f>
        <v>1.9417075464950084E-2</v>
      </c>
      <c r="H91" s="117">
        <f>IFERROR('Tablas evol IO zona'!M91/'Tablas evol IO zona'!M104-1,"-")</f>
        <v>1.4520619099730459E-2</v>
      </c>
      <c r="I91" s="158">
        <f>IFERROR('Tablas evol IO zona'!O91/'Tablas evol IO zona'!O104-1,"-")</f>
        <v>3.0235681433448125E-3</v>
      </c>
      <c r="J91" s="158">
        <f>IFERROR('Tablas evol IO zona'!Q91/'Tablas evol IO zona'!Q104-1,"-")</f>
        <v>1.9875757805446703E-2</v>
      </c>
      <c r="K91" s="158">
        <f>IFERROR('Tablas evol IO zona'!S91/'Tablas evol IO zona'!S104-1,"-")</f>
        <v>1.1932664685926131E-2</v>
      </c>
    </row>
    <row r="92" spans="2:11" collapsed="1" x14ac:dyDescent="0.25">
      <c r="B92" s="126">
        <v>2008</v>
      </c>
      <c r="C92" s="127">
        <f>IFERROR('Tablas evol IO zona'!C92/'Tablas evol IO zona'!C105-1,"-")</f>
        <v>-1.9705650614618819E-2</v>
      </c>
      <c r="D92" s="127">
        <f>IFERROR('Tablas evol IO zona'!E92/'Tablas evol IO zona'!E105-1,"-")</f>
        <v>3.3234940366287713E-2</v>
      </c>
      <c r="E92" s="127">
        <f>IFERROR('Tablas evol IO zona'!G92/'Tablas evol IO zona'!G105-1,"-")</f>
        <v>1.1812566476002706E-2</v>
      </c>
      <c r="F92" s="127">
        <f>IFERROR('Tablas evol IO zona'!I92/'Tablas evol IO zona'!I105-1,"-")</f>
        <v>-1.5123387714816028E-3</v>
      </c>
      <c r="G92" s="127">
        <f>IFERROR('Tablas evol IO zona'!K92/'Tablas evol IO zona'!K105-1,"-")</f>
        <v>-9.0032660310916945E-3</v>
      </c>
      <c r="H92" s="127">
        <f>IFERROR('Tablas evol IO zona'!M92/'Tablas evol IO zona'!M105-1,"-")</f>
        <v>-3.064980221706981E-3</v>
      </c>
      <c r="I92" s="127">
        <f>IFERROR('Tablas evol IO zona'!O92/'Tablas evol IO zona'!O105-1,"-")</f>
        <v>-1.9928606098897905E-3</v>
      </c>
      <c r="J92" s="127">
        <f>IFERROR('Tablas evol IO zona'!Q92/'Tablas evol IO zona'!Q105-1,"-")</f>
        <v>-8.6104971440255085E-3</v>
      </c>
      <c r="K92" s="127">
        <f>IFERROR('Tablas evol IO zona'!S92/'Tablas evol IO zona'!S105-1,"-")</f>
        <v>-3.5023520967877309E-3</v>
      </c>
    </row>
    <row r="93" spans="2:11" ht="15" hidden="1" customHeight="1" outlineLevel="1" x14ac:dyDescent="0.25">
      <c r="B93" s="58" t="s">
        <v>86</v>
      </c>
      <c r="C93" s="158">
        <f>IFERROR('Tablas evol IO zona'!C93/'Tablas evol IO zona'!C106-1,"-")</f>
        <v>-8.4436209634727311E-2</v>
      </c>
      <c r="D93" s="158">
        <f>IFERROR('Tablas evol IO zona'!E93/'Tablas evol IO zona'!E106-1,"-")</f>
        <v>7.3038328672479169E-2</v>
      </c>
      <c r="E93" s="158">
        <f>IFERROR('Tablas evol IO zona'!G93/'Tablas evol IO zona'!G106-1,"-")</f>
        <v>8.621993646952264E-3</v>
      </c>
      <c r="F93" s="117" t="str">
        <f>IFERROR('Tablas evol IO zona'!I93/'Tablas evol IO zona'!I106-1,"-")</f>
        <v>-</v>
      </c>
      <c r="G93" s="117" t="str">
        <f>IFERROR('Tablas evol IO zona'!K93/'Tablas evol IO zona'!K106-1,"-")</f>
        <v>-</v>
      </c>
      <c r="H93" s="117" t="str">
        <f>IFERROR('Tablas evol IO zona'!M93/'Tablas evol IO zona'!M106-1,"-")</f>
        <v>-</v>
      </c>
      <c r="I93" s="158" t="str">
        <f>IFERROR('Tablas evol IO zona'!O93/'Tablas evol IO zona'!O106-1,"-")</f>
        <v>-</v>
      </c>
      <c r="J93" s="158" t="str">
        <f>IFERROR('Tablas evol IO zona'!Q93/'Tablas evol IO zona'!Q106-1,"-")</f>
        <v>-</v>
      </c>
      <c r="K93" s="158" t="str">
        <f>IFERROR('Tablas evol IO zona'!S93/'Tablas evol IO zona'!S106-1,"-")</f>
        <v>-</v>
      </c>
    </row>
    <row r="94" spans="2:11" ht="15" hidden="1" customHeight="1" outlineLevel="1" x14ac:dyDescent="0.25">
      <c r="B94" s="58" t="s">
        <v>87</v>
      </c>
      <c r="C94" s="158">
        <f>IFERROR('Tablas evol IO zona'!C94/'Tablas evol IO zona'!C107-1,"-")</f>
        <v>1.3027128659683251E-2</v>
      </c>
      <c r="D94" s="158">
        <f>IFERROR('Tablas evol IO zona'!E94/'Tablas evol IO zona'!E107-1,"-")</f>
        <v>4.1566746602717863E-2</v>
      </c>
      <c r="E94" s="158">
        <f>IFERROR('Tablas evol IO zona'!G94/'Tablas evol IO zona'!G107-1,"-")</f>
        <v>3.1119090365050894E-2</v>
      </c>
      <c r="F94" s="117" t="str">
        <f>IFERROR('Tablas evol IO zona'!I94/'Tablas evol IO zona'!I107-1,"-")</f>
        <v>-</v>
      </c>
      <c r="G94" s="117" t="str">
        <f>IFERROR('Tablas evol IO zona'!K94/'Tablas evol IO zona'!K107-1,"-")</f>
        <v>-</v>
      </c>
      <c r="H94" s="117" t="str">
        <f>IFERROR('Tablas evol IO zona'!M94/'Tablas evol IO zona'!M107-1,"-")</f>
        <v>-</v>
      </c>
      <c r="I94" s="158" t="str">
        <f>IFERROR('Tablas evol IO zona'!O94/'Tablas evol IO zona'!O107-1,"-")</f>
        <v>-</v>
      </c>
      <c r="J94" s="158" t="str">
        <f>IFERROR('Tablas evol IO zona'!Q94/'Tablas evol IO zona'!Q107-1,"-")</f>
        <v>-</v>
      </c>
      <c r="K94" s="158" t="str">
        <f>IFERROR('Tablas evol IO zona'!S94/'Tablas evol IO zona'!S107-1,"-")</f>
        <v>-</v>
      </c>
    </row>
    <row r="95" spans="2:11" ht="15" hidden="1" customHeight="1" outlineLevel="1" x14ac:dyDescent="0.25">
      <c r="B95" s="58" t="s">
        <v>88</v>
      </c>
      <c r="C95" s="158">
        <f>IFERROR('Tablas evol IO zona'!C95/'Tablas evol IO zona'!C108-1,"-")</f>
        <v>-0.11080574640849461</v>
      </c>
      <c r="D95" s="158">
        <f>IFERROR('Tablas evol IO zona'!E95/'Tablas evol IO zona'!E108-1,"-")</f>
        <v>-0.10791713505700984</v>
      </c>
      <c r="E95" s="158">
        <f>IFERROR('Tablas evol IO zona'!G95/'Tablas evol IO zona'!G108-1,"-")</f>
        <v>-0.10761613513907098</v>
      </c>
      <c r="F95" s="117" t="str">
        <f>IFERROR('Tablas evol IO zona'!I95/'Tablas evol IO zona'!I108-1,"-")</f>
        <v>-</v>
      </c>
      <c r="G95" s="117" t="str">
        <f>IFERROR('Tablas evol IO zona'!K95/'Tablas evol IO zona'!K108-1,"-")</f>
        <v>-</v>
      </c>
      <c r="H95" s="117" t="str">
        <f>IFERROR('Tablas evol IO zona'!M95/'Tablas evol IO zona'!M108-1,"-")</f>
        <v>-</v>
      </c>
      <c r="I95" s="158" t="str">
        <f>IFERROR('Tablas evol IO zona'!O95/'Tablas evol IO zona'!O108-1,"-")</f>
        <v>-</v>
      </c>
      <c r="J95" s="158" t="str">
        <f>IFERROR('Tablas evol IO zona'!Q95/'Tablas evol IO zona'!Q108-1,"-")</f>
        <v>-</v>
      </c>
      <c r="K95" s="158" t="str">
        <f>IFERROR('Tablas evol IO zona'!S95/'Tablas evol IO zona'!S108-1,"-")</f>
        <v>-</v>
      </c>
    </row>
    <row r="96" spans="2:11" ht="15" hidden="1" customHeight="1" outlineLevel="1" x14ac:dyDescent="0.25">
      <c r="B96" s="58" t="s">
        <v>89</v>
      </c>
      <c r="C96" s="158">
        <f>IFERROR('Tablas evol IO zona'!C96/'Tablas evol IO zona'!C109-1,"-")</f>
        <v>-7.8428880132197842E-2</v>
      </c>
      <c r="D96" s="158">
        <f>IFERROR('Tablas evol IO zona'!E96/'Tablas evol IO zona'!E109-1,"-")</f>
        <v>-0.10532994923857864</v>
      </c>
      <c r="E96" s="158">
        <f>IFERROR('Tablas evol IO zona'!G96/'Tablas evol IO zona'!G109-1,"-")</f>
        <v>-9.0994813767090954E-2</v>
      </c>
      <c r="F96" s="117" t="str">
        <f>IFERROR('Tablas evol IO zona'!I96/'Tablas evol IO zona'!I109-1,"-")</f>
        <v>-</v>
      </c>
      <c r="G96" s="117" t="str">
        <f>IFERROR('Tablas evol IO zona'!K96/'Tablas evol IO zona'!K109-1,"-")</f>
        <v>-</v>
      </c>
      <c r="H96" s="117" t="str">
        <f>IFERROR('Tablas evol IO zona'!M96/'Tablas evol IO zona'!M109-1,"-")</f>
        <v>-</v>
      </c>
      <c r="I96" s="158" t="str">
        <f>IFERROR('Tablas evol IO zona'!O96/'Tablas evol IO zona'!O109-1,"-")</f>
        <v>-</v>
      </c>
      <c r="J96" s="158" t="str">
        <f>IFERROR('Tablas evol IO zona'!Q96/'Tablas evol IO zona'!Q109-1,"-")</f>
        <v>-</v>
      </c>
      <c r="K96" s="158" t="str">
        <f>IFERROR('Tablas evol IO zona'!S96/'Tablas evol IO zona'!S109-1,"-")</f>
        <v>-</v>
      </c>
    </row>
    <row r="97" spans="2:11" ht="15" hidden="1" customHeight="1" outlineLevel="1" x14ac:dyDescent="0.25">
      <c r="B97" s="58" t="s">
        <v>90</v>
      </c>
      <c r="C97" s="158">
        <f>IFERROR('Tablas evol IO zona'!C97/'Tablas evol IO zona'!C110-1,"-")</f>
        <v>-5.4658385093167783E-2</v>
      </c>
      <c r="D97" s="158">
        <f>IFERROR('Tablas evol IO zona'!E97/'Tablas evol IO zona'!E110-1,"-")</f>
        <v>-0.13254295990408937</v>
      </c>
      <c r="E97" s="158">
        <f>IFERROR('Tablas evol IO zona'!G97/'Tablas evol IO zona'!G110-1,"-")</f>
        <v>-9.9974974974974873E-2</v>
      </c>
      <c r="F97" s="117" t="str">
        <f>IFERROR('Tablas evol IO zona'!I97/'Tablas evol IO zona'!I110-1,"-")</f>
        <v>-</v>
      </c>
      <c r="G97" s="117" t="str">
        <f>IFERROR('Tablas evol IO zona'!K97/'Tablas evol IO zona'!K110-1,"-")</f>
        <v>-</v>
      </c>
      <c r="H97" s="117" t="str">
        <f>IFERROR('Tablas evol IO zona'!M97/'Tablas evol IO zona'!M110-1,"-")</f>
        <v>-</v>
      </c>
      <c r="I97" s="158" t="str">
        <f>IFERROR('Tablas evol IO zona'!O97/'Tablas evol IO zona'!O110-1,"-")</f>
        <v>-</v>
      </c>
      <c r="J97" s="158" t="str">
        <f>IFERROR('Tablas evol IO zona'!Q97/'Tablas evol IO zona'!Q110-1,"-")</f>
        <v>-</v>
      </c>
      <c r="K97" s="158" t="str">
        <f>IFERROR('Tablas evol IO zona'!S97/'Tablas evol IO zona'!S110-1,"-")</f>
        <v>-</v>
      </c>
    </row>
    <row r="98" spans="2:11" ht="15" hidden="1" customHeight="1" outlineLevel="1" x14ac:dyDescent="0.25">
      <c r="B98" s="58" t="s">
        <v>91</v>
      </c>
      <c r="C98" s="158">
        <f>IFERROR('Tablas evol IO zona'!C98/'Tablas evol IO zona'!C111-1,"-")</f>
        <v>-4.930436905052471E-2</v>
      </c>
      <c r="D98" s="158">
        <f>IFERROR('Tablas evol IO zona'!E98/'Tablas evol IO zona'!E111-1,"-")</f>
        <v>-0.10754832770788592</v>
      </c>
      <c r="E98" s="158">
        <f>IFERROR('Tablas evol IO zona'!G98/'Tablas evol IO zona'!G111-1,"-")</f>
        <v>-8.1718618365627549E-2</v>
      </c>
      <c r="F98" s="117" t="str">
        <f>IFERROR('Tablas evol IO zona'!I98/'Tablas evol IO zona'!I111-1,"-")</f>
        <v>-</v>
      </c>
      <c r="G98" s="117" t="str">
        <f>IFERROR('Tablas evol IO zona'!K98/'Tablas evol IO zona'!K111-1,"-")</f>
        <v>-</v>
      </c>
      <c r="H98" s="117" t="str">
        <f>IFERROR('Tablas evol IO zona'!M98/'Tablas evol IO zona'!M111-1,"-")</f>
        <v>-</v>
      </c>
      <c r="I98" s="158" t="str">
        <f>IFERROR('Tablas evol IO zona'!O98/'Tablas evol IO zona'!O111-1,"-")</f>
        <v>-</v>
      </c>
      <c r="J98" s="158" t="str">
        <f>IFERROR('Tablas evol IO zona'!Q98/'Tablas evol IO zona'!Q111-1,"-")</f>
        <v>-</v>
      </c>
      <c r="K98" s="158" t="str">
        <f>IFERROR('Tablas evol IO zona'!S98/'Tablas evol IO zona'!S111-1,"-")</f>
        <v>-</v>
      </c>
    </row>
    <row r="99" spans="2:11" ht="15" hidden="1" customHeight="1" outlineLevel="1" x14ac:dyDescent="0.25">
      <c r="B99" s="58" t="s">
        <v>92</v>
      </c>
      <c r="C99" s="158">
        <f>IFERROR('Tablas evol IO zona'!C99/'Tablas evol IO zona'!C112-1,"-")</f>
        <v>-7.7737568690524061E-2</v>
      </c>
      <c r="D99" s="158">
        <f>IFERROR('Tablas evol IO zona'!E99/'Tablas evol IO zona'!E112-1,"-")</f>
        <v>-0.1109997996393508</v>
      </c>
      <c r="E99" s="158">
        <f>IFERROR('Tablas evol IO zona'!G99/'Tablas evol IO zona'!G112-1,"-")</f>
        <v>-9.5732018364223848E-2</v>
      </c>
      <c r="F99" s="117" t="str">
        <f>IFERROR('Tablas evol IO zona'!I99/'Tablas evol IO zona'!I112-1,"-")</f>
        <v>-</v>
      </c>
      <c r="G99" s="117" t="str">
        <f>IFERROR('Tablas evol IO zona'!K99/'Tablas evol IO zona'!K112-1,"-")</f>
        <v>-</v>
      </c>
      <c r="H99" s="117" t="str">
        <f>IFERROR('Tablas evol IO zona'!M99/'Tablas evol IO zona'!M112-1,"-")</f>
        <v>-</v>
      </c>
      <c r="I99" s="158" t="str">
        <f>IFERROR('Tablas evol IO zona'!O99/'Tablas evol IO zona'!O112-1,"-")</f>
        <v>-</v>
      </c>
      <c r="J99" s="158" t="str">
        <f>IFERROR('Tablas evol IO zona'!Q99/'Tablas evol IO zona'!Q112-1,"-")</f>
        <v>-</v>
      </c>
      <c r="K99" s="158" t="str">
        <f>IFERROR('Tablas evol IO zona'!S99/'Tablas evol IO zona'!S112-1,"-")</f>
        <v>-</v>
      </c>
    </row>
    <row r="100" spans="2:11" ht="15" hidden="1" customHeight="1" outlineLevel="1" x14ac:dyDescent="0.25">
      <c r="B100" s="58" t="s">
        <v>93</v>
      </c>
      <c r="C100" s="158">
        <f>IFERROR('Tablas evol IO zona'!C100/'Tablas evol IO zona'!C113-1,"-")</f>
        <v>-6.6902446212791067E-2</v>
      </c>
      <c r="D100" s="158">
        <f>IFERROR('Tablas evol IO zona'!E100/'Tablas evol IO zona'!E113-1,"-")</f>
        <v>-4.6480144404332235E-2</v>
      </c>
      <c r="E100" s="158">
        <f>IFERROR('Tablas evol IO zona'!G100/'Tablas evol IO zona'!G113-1,"-")</f>
        <v>-5.5871212121212044E-2</v>
      </c>
      <c r="F100" s="117" t="str">
        <f>IFERROR('Tablas evol IO zona'!I100/'Tablas evol IO zona'!I113-1,"-")</f>
        <v>-</v>
      </c>
      <c r="G100" s="117" t="str">
        <f>IFERROR('Tablas evol IO zona'!K100/'Tablas evol IO zona'!K113-1,"-")</f>
        <v>-</v>
      </c>
      <c r="H100" s="117" t="str">
        <f>IFERROR('Tablas evol IO zona'!M100/'Tablas evol IO zona'!M113-1,"-")</f>
        <v>-</v>
      </c>
      <c r="I100" s="158" t="str">
        <f>IFERROR('Tablas evol IO zona'!O100/'Tablas evol IO zona'!O113-1,"-")</f>
        <v>-</v>
      </c>
      <c r="J100" s="158" t="str">
        <f>IFERROR('Tablas evol IO zona'!Q100/'Tablas evol IO zona'!Q113-1,"-")</f>
        <v>-</v>
      </c>
      <c r="K100" s="158" t="str">
        <f>IFERROR('Tablas evol IO zona'!S100/'Tablas evol IO zona'!S113-1,"-")</f>
        <v>-</v>
      </c>
    </row>
    <row r="101" spans="2:11" ht="15" hidden="1" customHeight="1" outlineLevel="1" x14ac:dyDescent="0.25">
      <c r="B101" s="58" t="s">
        <v>94</v>
      </c>
      <c r="C101" s="158">
        <f>IFERROR('Tablas evol IO zona'!C101/'Tablas evol IO zona'!C114-1,"-")</f>
        <v>-9.3762468413352784E-2</v>
      </c>
      <c r="D101" s="158">
        <f>IFERROR('Tablas evol IO zona'!E101/'Tablas evol IO zona'!E114-1,"-")</f>
        <v>-0.14754944110060186</v>
      </c>
      <c r="E101" s="158">
        <f>IFERROR('Tablas evol IO zona'!G101/'Tablas evol IO zona'!G114-1,"-")</f>
        <v>-0.12490278425882728</v>
      </c>
      <c r="F101" s="117" t="str">
        <f>IFERROR('Tablas evol IO zona'!I101/'Tablas evol IO zona'!I114-1,"-")</f>
        <v>-</v>
      </c>
      <c r="G101" s="117" t="str">
        <f>IFERROR('Tablas evol IO zona'!K101/'Tablas evol IO zona'!K114-1,"-")</f>
        <v>-</v>
      </c>
      <c r="H101" s="117" t="str">
        <f>IFERROR('Tablas evol IO zona'!M101/'Tablas evol IO zona'!M114-1,"-")</f>
        <v>-</v>
      </c>
      <c r="I101" s="158" t="str">
        <f>IFERROR('Tablas evol IO zona'!O101/'Tablas evol IO zona'!O114-1,"-")</f>
        <v>-</v>
      </c>
      <c r="J101" s="158" t="str">
        <f>IFERROR('Tablas evol IO zona'!Q101/'Tablas evol IO zona'!Q114-1,"-")</f>
        <v>-</v>
      </c>
      <c r="K101" s="158" t="str">
        <f>IFERROR('Tablas evol IO zona'!S101/'Tablas evol IO zona'!S114-1,"-")</f>
        <v>-</v>
      </c>
    </row>
    <row r="102" spans="2:11" ht="15" hidden="1" customHeight="1" outlineLevel="1" x14ac:dyDescent="0.25">
      <c r="B102" s="58" t="s">
        <v>95</v>
      </c>
      <c r="C102" s="158">
        <f>IFERROR('Tablas evol IO zona'!C102/'Tablas evol IO zona'!C115-1,"-")</f>
        <v>4.8084440969507591E-2</v>
      </c>
      <c r="D102" s="158">
        <f>IFERROR('Tablas evol IO zona'!E102/'Tablas evol IO zona'!E115-1,"-")</f>
        <v>-4.8941393065357497E-2</v>
      </c>
      <c r="E102" s="158">
        <f>IFERROR('Tablas evol IO zona'!G102/'Tablas evol IO zona'!G115-1,"-")</f>
        <v>-1.0382119682768587E-2</v>
      </c>
      <c r="F102" s="117" t="str">
        <f>IFERROR('Tablas evol IO zona'!I102/'Tablas evol IO zona'!I115-1,"-")</f>
        <v>-</v>
      </c>
      <c r="G102" s="117" t="str">
        <f>IFERROR('Tablas evol IO zona'!K102/'Tablas evol IO zona'!K115-1,"-")</f>
        <v>-</v>
      </c>
      <c r="H102" s="117" t="str">
        <f>IFERROR('Tablas evol IO zona'!M102/'Tablas evol IO zona'!M115-1,"-")</f>
        <v>-</v>
      </c>
      <c r="I102" s="158" t="str">
        <f>IFERROR('Tablas evol IO zona'!O102/'Tablas evol IO zona'!O115-1,"-")</f>
        <v>-</v>
      </c>
      <c r="J102" s="158" t="str">
        <f>IFERROR('Tablas evol IO zona'!Q102/'Tablas evol IO zona'!Q115-1,"-")</f>
        <v>-</v>
      </c>
      <c r="K102" s="158" t="str">
        <f>IFERROR('Tablas evol IO zona'!S102/'Tablas evol IO zona'!S115-1,"-")</f>
        <v>-</v>
      </c>
    </row>
    <row r="103" spans="2:11" ht="15" hidden="1" customHeight="1" outlineLevel="1" x14ac:dyDescent="0.25">
      <c r="B103" s="58" t="s">
        <v>96</v>
      </c>
      <c r="C103" s="158">
        <f>IFERROR('Tablas evol IO zona'!C103/'Tablas evol IO zona'!C116-1,"-")</f>
        <v>5.4272985014175879E-2</v>
      </c>
      <c r="D103" s="158">
        <f>IFERROR('Tablas evol IO zona'!E103/'Tablas evol IO zona'!E116-1,"-")</f>
        <v>-3.5022247739342593E-2</v>
      </c>
      <c r="E103" s="158">
        <f>IFERROR('Tablas evol IO zona'!G103/'Tablas evol IO zona'!G116-1,"-")</f>
        <v>-1.6839741790626306E-3</v>
      </c>
      <c r="F103" s="117" t="str">
        <f>IFERROR('Tablas evol IO zona'!I103/'Tablas evol IO zona'!I116-1,"-")</f>
        <v>-</v>
      </c>
      <c r="G103" s="117" t="str">
        <f>IFERROR('Tablas evol IO zona'!K103/'Tablas evol IO zona'!K116-1,"-")</f>
        <v>-</v>
      </c>
      <c r="H103" s="117" t="str">
        <f>IFERROR('Tablas evol IO zona'!M103/'Tablas evol IO zona'!M116-1,"-")</f>
        <v>-</v>
      </c>
      <c r="I103" s="158" t="str">
        <f>IFERROR('Tablas evol IO zona'!O103/'Tablas evol IO zona'!O116-1,"-")</f>
        <v>-</v>
      </c>
      <c r="J103" s="158" t="str">
        <f>IFERROR('Tablas evol IO zona'!Q103/'Tablas evol IO zona'!Q116-1,"-")</f>
        <v>-</v>
      </c>
      <c r="K103" s="158" t="str">
        <f>IFERROR('Tablas evol IO zona'!S103/'Tablas evol IO zona'!S116-1,"-")</f>
        <v>-</v>
      </c>
    </row>
    <row r="104" spans="2:11" ht="15" hidden="1" customHeight="1" outlineLevel="1" x14ac:dyDescent="0.25">
      <c r="B104" s="58" t="s">
        <v>97</v>
      </c>
      <c r="C104" s="158">
        <f>IFERROR('Tablas evol IO zona'!C104/'Tablas evol IO zona'!C117-1,"-")</f>
        <v>5.3841015364061384E-2</v>
      </c>
      <c r="D104" s="158">
        <f>IFERROR('Tablas evol IO zona'!E104/'Tablas evol IO zona'!E117-1,"-")</f>
        <v>-6.4461276858865268E-2</v>
      </c>
      <c r="E104" s="158">
        <f>IFERROR('Tablas evol IO zona'!G104/'Tablas evol IO zona'!G117-1,"-")</f>
        <v>-1.7849305047549335E-2</v>
      </c>
      <c r="F104" s="117" t="str">
        <f>IFERROR('Tablas evol IO zona'!I104/'Tablas evol IO zona'!I117-1,"-")</f>
        <v>-</v>
      </c>
      <c r="G104" s="117" t="str">
        <f>IFERROR('Tablas evol IO zona'!K104/'Tablas evol IO zona'!K117-1,"-")</f>
        <v>-</v>
      </c>
      <c r="H104" s="117" t="str">
        <f>IFERROR('Tablas evol IO zona'!M104/'Tablas evol IO zona'!M117-1,"-")</f>
        <v>-</v>
      </c>
      <c r="I104" s="158" t="str">
        <f>IFERROR('Tablas evol IO zona'!O104/'Tablas evol IO zona'!O117-1,"-")</f>
        <v>-</v>
      </c>
      <c r="J104" s="158" t="str">
        <f>IFERROR('Tablas evol IO zona'!Q104/'Tablas evol IO zona'!Q117-1,"-")</f>
        <v>-</v>
      </c>
      <c r="K104" s="158" t="str">
        <f>IFERROR('Tablas evol IO zona'!S104/'Tablas evol IO zona'!S117-1,"-")</f>
        <v>-</v>
      </c>
    </row>
    <row r="105" spans="2:11" collapsed="1" x14ac:dyDescent="0.25">
      <c r="B105" s="126">
        <v>2007</v>
      </c>
      <c r="C105" s="127">
        <f>IFERROR('Tablas evol IO zona'!C105/'Tablas evol IO zona'!C118-1,"-")</f>
        <v>-3.831149930054123E-2</v>
      </c>
      <c r="D105" s="127">
        <f>IFERROR('Tablas evol IO zona'!E105/'Tablas evol IO zona'!E118-1,"-")</f>
        <v>-6.64888542273121E-2</v>
      </c>
      <c r="E105" s="127">
        <f>IFERROR('Tablas evol IO zona'!G105/'Tablas evol IO zona'!G118-1,"-")</f>
        <v>-5.3994960589662244E-2</v>
      </c>
      <c r="F105" s="127">
        <f>IFERROR('Tablas evol IO zona'!I105/'Tablas evol IO zona'!I118-1,"-")</f>
        <v>-3.5094376091625801E-2</v>
      </c>
      <c r="G105" s="127">
        <f>IFERROR('Tablas evol IO zona'!K105/'Tablas evol IO zona'!K118-1,"-")</f>
        <v>-6.5538722352820988E-2</v>
      </c>
      <c r="H105" s="127">
        <f>IFERROR('Tablas evol IO zona'!M105/'Tablas evol IO zona'!M118-1,"-")</f>
        <v>-4.9469028989391761E-2</v>
      </c>
      <c r="I105" s="127">
        <f>IFERROR('Tablas evol IO zona'!O105/'Tablas evol IO zona'!O118-1,"-")</f>
        <v>-4.097905965887827E-2</v>
      </c>
      <c r="J105" s="127">
        <f>IFERROR('Tablas evol IO zona'!Q105/'Tablas evol IO zona'!Q118-1,"-")</f>
        <v>-5.7281679505599481E-2</v>
      </c>
      <c r="K105" s="127">
        <f>IFERROR('Tablas evol IO zona'!S105/'Tablas evol IO zona'!S118-1,"-")</f>
        <v>-4.782533547071699E-2</v>
      </c>
    </row>
    <row r="106" spans="2:11" ht="15" customHeight="1" x14ac:dyDescent="0.25">
      <c r="B106" s="378" t="s">
        <v>130</v>
      </c>
      <c r="C106" s="378"/>
      <c r="D106" s="378"/>
      <c r="E106" s="378"/>
      <c r="F106" s="378"/>
      <c r="G106" s="378"/>
      <c r="H106" s="378"/>
      <c r="I106" s="378"/>
      <c r="J106" s="378"/>
      <c r="K106" s="378"/>
    </row>
  </sheetData>
  <mergeCells count="6">
    <mergeCell ref="B106:K106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R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6" width="9.7109375" style="112" customWidth="1"/>
    <col min="7" max="7" width="10.85546875" style="112" bestFit="1" customWidth="1"/>
    <col min="8" max="8" width="9.7109375" style="112" customWidth="1"/>
    <col min="9" max="12" width="9.7109375" style="112" hidden="1" customWidth="1"/>
    <col min="13" max="18" width="9.7109375" style="112" customWidth="1"/>
    <col min="19" max="16384" width="11.42578125" style="112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74" t="s">
        <v>282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</row>
    <row r="6" spans="2:18" ht="30" customHeight="1" x14ac:dyDescent="0.25">
      <c r="B6" s="157"/>
      <c r="C6" s="132" t="s">
        <v>170</v>
      </c>
      <c r="D6" s="132" t="s">
        <v>85</v>
      </c>
      <c r="E6" s="131" t="s">
        <v>165</v>
      </c>
      <c r="F6" s="131" t="s">
        <v>85</v>
      </c>
      <c r="G6" s="132" t="s">
        <v>179</v>
      </c>
      <c r="H6" s="132" t="s">
        <v>85</v>
      </c>
      <c r="I6" s="132" t="s">
        <v>172</v>
      </c>
      <c r="J6" s="132" t="s">
        <v>85</v>
      </c>
      <c r="K6" s="131" t="s">
        <v>173</v>
      </c>
      <c r="L6" s="131" t="s">
        <v>85</v>
      </c>
      <c r="M6" s="132" t="s">
        <v>81</v>
      </c>
      <c r="N6" s="132" t="s">
        <v>85</v>
      </c>
      <c r="O6" s="131" t="s">
        <v>103</v>
      </c>
      <c r="P6" s="131" t="s">
        <v>85</v>
      </c>
      <c r="Q6" s="132" t="s">
        <v>83</v>
      </c>
      <c r="R6" s="132" t="s">
        <v>85</v>
      </c>
    </row>
    <row r="7" spans="2:18" x14ac:dyDescent="0.25">
      <c r="B7" s="58" t="s">
        <v>92</v>
      </c>
      <c r="C7" s="279">
        <v>43.470554602630074</v>
      </c>
      <c r="D7" s="117">
        <f t="shared" ref="D7:D12" si="0">C7/C20-1</f>
        <v>-3.4049040782619722E-2</v>
      </c>
      <c r="E7" s="275">
        <v>68.415496789639789</v>
      </c>
      <c r="F7" s="158">
        <f t="shared" ref="F7:F12" si="1">E7/E20-1</f>
        <v>4.9474483475202558E-3</v>
      </c>
      <c r="G7" s="279">
        <v>86.680694371383481</v>
      </c>
      <c r="H7" s="117">
        <f t="shared" ref="H7:H11" si="2">G7/G20-1</f>
        <v>7.4945638949961424E-2</v>
      </c>
      <c r="I7" s="279">
        <v>88.983350439046646</v>
      </c>
      <c r="J7" s="117">
        <f t="shared" ref="J7:J12" si="3">I7/I20-1</f>
        <v>5.8563997825426872E-2</v>
      </c>
      <c r="K7" s="275">
        <v>70.010319917440654</v>
      </c>
      <c r="L7" s="158">
        <f t="shared" ref="L7:L12" si="4">K7/K20-1</f>
        <v>5.3786347844265503E-2</v>
      </c>
      <c r="M7" s="279">
        <v>79.83196775912603</v>
      </c>
      <c r="N7" s="117">
        <f t="shared" ref="N7:N12" si="5">M7/M20-1</f>
        <v>5.5672018564161263E-2</v>
      </c>
      <c r="O7" s="275">
        <v>54.916945185073914</v>
      </c>
      <c r="P7" s="158">
        <f t="shared" ref="P7:P12" si="6">O7/O20-1</f>
        <v>0.10579251528364653</v>
      </c>
      <c r="Q7" s="279">
        <v>65.608318147711444</v>
      </c>
      <c r="R7" s="117">
        <f t="shared" ref="R7:R12" si="7">Q7/Q20-1</f>
        <v>8.6247893085944494E-2</v>
      </c>
    </row>
    <row r="8" spans="2:18" x14ac:dyDescent="0.25">
      <c r="B8" s="58" t="s">
        <v>93</v>
      </c>
      <c r="C8" s="279">
        <v>47.51</v>
      </c>
      <c r="D8" s="117">
        <f t="shared" si="0"/>
        <v>4.0155336159902966E-2</v>
      </c>
      <c r="E8" s="275">
        <v>59.4</v>
      </c>
      <c r="F8" s="158">
        <f t="shared" si="1"/>
        <v>0.10091509212991889</v>
      </c>
      <c r="G8" s="279">
        <v>79.933917874899706</v>
      </c>
      <c r="H8" s="117">
        <f t="shared" si="2"/>
        <v>1.9066281702032395E-2</v>
      </c>
      <c r="I8" s="279">
        <v>81.8</v>
      </c>
      <c r="J8" s="117">
        <f t="shared" si="3"/>
        <v>-1.5279035897281079E-2</v>
      </c>
      <c r="K8" s="275">
        <v>66.41</v>
      </c>
      <c r="L8" s="158">
        <f t="shared" si="4"/>
        <v>0.12125645072772384</v>
      </c>
      <c r="M8" s="279">
        <v>72.7</v>
      </c>
      <c r="N8" s="117">
        <f t="shared" si="5"/>
        <v>4.2154239436419161E-2</v>
      </c>
      <c r="O8" s="275">
        <v>46.72</v>
      </c>
      <c r="P8" s="158">
        <f t="shared" si="6"/>
        <v>3.301579098211449E-2</v>
      </c>
      <c r="Q8" s="279">
        <v>57.87</v>
      </c>
      <c r="R8" s="117">
        <f t="shared" si="7"/>
        <v>4.5095687500541048E-2</v>
      </c>
    </row>
    <row r="9" spans="2:18" x14ac:dyDescent="0.25">
      <c r="B9" s="58" t="s">
        <v>94</v>
      </c>
      <c r="C9" s="279">
        <v>53.81360777587193</v>
      </c>
      <c r="D9" s="117">
        <f t="shared" si="0"/>
        <v>0.36465129766565174</v>
      </c>
      <c r="E9" s="275">
        <v>67.908368701708568</v>
      </c>
      <c r="F9" s="158">
        <f t="shared" si="1"/>
        <v>2.5160384100411548E-2</v>
      </c>
      <c r="G9" s="279">
        <v>88.149344956288672</v>
      </c>
      <c r="H9" s="117">
        <f t="shared" si="2"/>
        <v>7.7051400404963166E-2</v>
      </c>
      <c r="I9" s="279">
        <v>88.127779678412594</v>
      </c>
      <c r="J9" s="117">
        <f t="shared" si="3"/>
        <v>7.3627334489674956E-2</v>
      </c>
      <c r="K9" s="275">
        <v>88.305469556243551</v>
      </c>
      <c r="L9" s="158">
        <f t="shared" si="4"/>
        <v>9.2298095305325845E-2</v>
      </c>
      <c r="M9" s="279">
        <v>80.954403144151343</v>
      </c>
      <c r="N9" s="117">
        <f t="shared" si="5"/>
        <v>6.9858755811308404E-2</v>
      </c>
      <c r="O9" s="275">
        <v>61.15024972774043</v>
      </c>
      <c r="P9" s="158">
        <f t="shared" si="6"/>
        <v>0.14806335531691883</v>
      </c>
      <c r="Q9" s="279">
        <v>69.648479651266655</v>
      </c>
      <c r="R9" s="117">
        <f t="shared" si="7"/>
        <v>0.11384412396158483</v>
      </c>
    </row>
    <row r="10" spans="2:18" x14ac:dyDescent="0.25">
      <c r="B10" s="58" t="s">
        <v>95</v>
      </c>
      <c r="C10" s="279">
        <v>58.158579095888896</v>
      </c>
      <c r="D10" s="117">
        <f t="shared" si="0"/>
        <v>2.6966292134831482E-2</v>
      </c>
      <c r="E10" s="275">
        <v>71.269996735226897</v>
      </c>
      <c r="F10" s="158">
        <f t="shared" si="1"/>
        <v>-7.7433779122871638E-2</v>
      </c>
      <c r="G10" s="279">
        <v>89.370862291735861</v>
      </c>
      <c r="H10" s="117">
        <f t="shared" si="2"/>
        <v>2.1539393489368397E-2</v>
      </c>
      <c r="I10" s="279">
        <v>87.151678015295815</v>
      </c>
      <c r="J10" s="117">
        <f t="shared" si="3"/>
        <v>-1.3911626481968309E-2</v>
      </c>
      <c r="K10" s="275">
        <v>105.43693198841505</v>
      </c>
      <c r="L10" s="158">
        <f t="shared" si="4"/>
        <v>0.25857646451468064</v>
      </c>
      <c r="M10" s="279">
        <v>82.921888295814966</v>
      </c>
      <c r="N10" s="117">
        <f t="shared" si="5"/>
        <v>-5.075720691140706E-3</v>
      </c>
      <c r="O10" s="275">
        <v>65.382514091476793</v>
      </c>
      <c r="P10" s="158">
        <f t="shared" si="6"/>
        <v>1.8867427809379222E-2</v>
      </c>
      <c r="Q10" s="279">
        <v>72.908896642104565</v>
      </c>
      <c r="R10" s="117">
        <f t="shared" si="7"/>
        <v>1.1200082838144887E-2</v>
      </c>
    </row>
    <row r="11" spans="2:18" x14ac:dyDescent="0.25">
      <c r="B11" s="58" t="s">
        <v>96</v>
      </c>
      <c r="C11" s="279">
        <v>61.663807890222984</v>
      </c>
      <c r="D11" s="117">
        <f t="shared" si="0"/>
        <v>4.5166649361437106E-2</v>
      </c>
      <c r="E11" s="275">
        <v>74.75</v>
      </c>
      <c r="F11" s="158">
        <f t="shared" si="1"/>
        <v>-4.3133950760091633E-2</v>
      </c>
      <c r="G11" s="279">
        <v>89.088181300926479</v>
      </c>
      <c r="H11" s="117">
        <f t="shared" si="2"/>
        <v>4.0954692458860853E-2</v>
      </c>
      <c r="I11" s="279">
        <v>87.68</v>
      </c>
      <c r="J11" s="117">
        <f t="shared" si="3"/>
        <v>2.3488568257491904E-2</v>
      </c>
      <c r="K11" s="275">
        <v>99.29</v>
      </c>
      <c r="L11" s="158">
        <f t="shared" si="4"/>
        <v>0.16493737776351569</v>
      </c>
      <c r="M11" s="279">
        <v>83.9</v>
      </c>
      <c r="N11" s="117">
        <f t="shared" si="5"/>
        <v>1.7700576592522888E-2</v>
      </c>
      <c r="O11" s="275">
        <v>69.67</v>
      </c>
      <c r="P11" s="158">
        <f t="shared" si="6"/>
        <v>5.1859113427416892E-2</v>
      </c>
      <c r="Q11" s="279">
        <v>75.78</v>
      </c>
      <c r="R11" s="117">
        <f t="shared" si="7"/>
        <v>3.8973110150402279E-2</v>
      </c>
    </row>
    <row r="12" spans="2:18" x14ac:dyDescent="0.25">
      <c r="B12" s="58" t="s">
        <v>97</v>
      </c>
      <c r="C12" s="279">
        <v>61.727438720743649</v>
      </c>
      <c r="D12" s="117">
        <f t="shared" si="0"/>
        <v>-1.029098651525906E-2</v>
      </c>
      <c r="E12" s="275">
        <v>74.23</v>
      </c>
      <c r="F12" s="158">
        <f t="shared" si="1"/>
        <v>-3.123965693786801E-2</v>
      </c>
      <c r="G12" s="279">
        <v>86.102390931767658</v>
      </c>
      <c r="H12" s="117">
        <f>G12/G25-1</f>
        <v>-1.3707762835418524E-2</v>
      </c>
      <c r="I12" s="279">
        <v>86.12</v>
      </c>
      <c r="J12" s="117">
        <f t="shared" si="3"/>
        <v>-3.2780968741199623E-2</v>
      </c>
      <c r="K12" s="275">
        <v>85.95</v>
      </c>
      <c r="L12" s="158">
        <f t="shared" si="4"/>
        <v>7.3272575983893917E-2</v>
      </c>
      <c r="M12" s="279">
        <v>81.760000000000005</v>
      </c>
      <c r="N12" s="117">
        <f t="shared" si="5"/>
        <v>-1.7263210185150202E-2</v>
      </c>
      <c r="O12" s="275">
        <v>66.95</v>
      </c>
      <c r="P12" s="158">
        <f t="shared" si="6"/>
        <v>5.9087716316668315E-2</v>
      </c>
      <c r="Q12" s="279">
        <v>73.31</v>
      </c>
      <c r="R12" s="117">
        <f t="shared" si="7"/>
        <v>2.5620660993127986E-2</v>
      </c>
    </row>
    <row r="13" spans="2:18" ht="30" customHeight="1" x14ac:dyDescent="0.25">
      <c r="B13" s="64" t="str">
        <f>actualizaciones!$A$2</f>
        <v xml:space="preserve">I semestre 2014 </v>
      </c>
      <c r="C13" s="277">
        <v>54.333178548752407</v>
      </c>
      <c r="D13" s="121">
        <v>5.8584590387917634E-2</v>
      </c>
      <c r="E13" s="277">
        <v>69.252691634064035</v>
      </c>
      <c r="F13" s="121">
        <v>-9.871907614624198E-3</v>
      </c>
      <c r="G13" s="277">
        <v>86.502721327660808</v>
      </c>
      <c r="H13" s="121">
        <v>3.5468520827478534E-2</v>
      </c>
      <c r="I13" s="277">
        <v>86.606368239699236</v>
      </c>
      <c r="J13" s="121">
        <v>1.4073572577404159E-2</v>
      </c>
      <c r="K13" s="277">
        <v>85.752356191095217</v>
      </c>
      <c r="L13" s="121">
        <v>0.13123522205857707</v>
      </c>
      <c r="M13" s="277">
        <v>80.286268222990671</v>
      </c>
      <c r="N13" s="121">
        <v>2.5362762964858065E-2</v>
      </c>
      <c r="O13" s="277">
        <v>60.682274486192412</v>
      </c>
      <c r="P13" s="121">
        <v>6.7042082427329897E-2</v>
      </c>
      <c r="Q13" s="277">
        <v>69.094613185640455</v>
      </c>
      <c r="R13" s="121">
        <v>5.1142077956914944E-2</v>
      </c>
    </row>
    <row r="14" spans="2:18" outlineLevel="1" x14ac:dyDescent="0.25">
      <c r="B14" s="58" t="s">
        <v>86</v>
      </c>
      <c r="C14" s="279">
        <v>49.875504896807392</v>
      </c>
      <c r="D14" s="117">
        <f>C14/C27-1</f>
        <v>0.12254047322540473</v>
      </c>
      <c r="E14" s="275">
        <v>64.930000000000007</v>
      </c>
      <c r="F14" s="158">
        <f>E14/E27-1</f>
        <v>8.8987040740375445E-2</v>
      </c>
      <c r="G14" s="279">
        <v>81.296285971244828</v>
      </c>
      <c r="H14" s="117">
        <f t="shared" ref="H14:H77" si="8">G14/G27-1</f>
        <v>1.0028687227830568E-2</v>
      </c>
      <c r="I14" s="279">
        <v>82.05</v>
      </c>
      <c r="J14" s="117">
        <f t="shared" ref="J14:J77" si="9">I14/I27-1</f>
        <v>-1.4767577698659551E-2</v>
      </c>
      <c r="K14" s="275">
        <v>75.87</v>
      </c>
      <c r="L14" s="158">
        <f t="shared" ref="L14:L77" si="10">K14/K27-1</f>
        <v>0.10096744778400435</v>
      </c>
      <c r="M14" s="279">
        <v>75.37</v>
      </c>
      <c r="N14" s="117">
        <f t="shared" ref="N14:N77" si="11">M14/M27-1</f>
        <v>3.3702762591044433E-2</v>
      </c>
      <c r="O14" s="275">
        <v>64.790000000000006</v>
      </c>
      <c r="P14" s="158">
        <f t="shared" ref="P14:P25" si="12">O14/O27-1</f>
        <v>8.9365010767481046E-2</v>
      </c>
      <c r="Q14" s="279">
        <v>69.290000000000006</v>
      </c>
      <c r="R14" s="117">
        <f t="shared" ref="R14:R77" si="13">Q14/Q27-1</f>
        <v>6.597486415417686E-2</v>
      </c>
    </row>
    <row r="15" spans="2:18" outlineLevel="1" x14ac:dyDescent="0.25">
      <c r="B15" s="58" t="s">
        <v>87</v>
      </c>
      <c r="C15" s="279">
        <v>59.113779302458546</v>
      </c>
      <c r="D15" s="117">
        <f t="shared" ref="D15:D26" si="14">C15/C28-1</f>
        <v>0.11076493339063176</v>
      </c>
      <c r="E15" s="275">
        <v>73.34</v>
      </c>
      <c r="F15" s="158">
        <f t="shared" ref="F15:F26" si="15">E15/E28-1</f>
        <v>-0.10221732690343655</v>
      </c>
      <c r="G15" s="279">
        <v>85.862077603266457</v>
      </c>
      <c r="H15" s="117">
        <f t="shared" si="8"/>
        <v>1.0947528876629198E-2</v>
      </c>
      <c r="I15" s="279">
        <v>85.5</v>
      </c>
      <c r="J15" s="117">
        <f t="shared" si="9"/>
        <v>-1.3096417476345157E-2</v>
      </c>
      <c r="K15" s="275">
        <v>88.49</v>
      </c>
      <c r="L15" s="158">
        <f t="shared" si="10"/>
        <v>0.13637410928414906</v>
      </c>
      <c r="M15" s="279">
        <v>81.25</v>
      </c>
      <c r="N15" s="117">
        <f t="shared" si="11"/>
        <v>-2.0729169040904605E-2</v>
      </c>
      <c r="O15" s="275">
        <v>66.3</v>
      </c>
      <c r="P15" s="158">
        <f t="shared" si="12"/>
        <v>0.10406961046856966</v>
      </c>
      <c r="Q15" s="279">
        <v>72.66</v>
      </c>
      <c r="R15" s="117">
        <f t="shared" si="13"/>
        <v>4.5819157315834635E-2</v>
      </c>
    </row>
    <row r="16" spans="2:18" outlineLevel="1" x14ac:dyDescent="0.25">
      <c r="B16" s="58" t="s">
        <v>88</v>
      </c>
      <c r="C16" s="279">
        <v>38.449620981574725</v>
      </c>
      <c r="D16" s="117">
        <f t="shared" si="14"/>
        <v>6.8748077514610983E-2</v>
      </c>
      <c r="E16" s="275">
        <v>77.709999999999994</v>
      </c>
      <c r="F16" s="158">
        <f t="shared" si="15"/>
        <v>-1.3977469956506505E-3</v>
      </c>
      <c r="G16" s="279">
        <v>84.510941367264863</v>
      </c>
      <c r="H16" s="117">
        <f t="shared" si="8"/>
        <v>-3.4209103522337303E-2</v>
      </c>
      <c r="I16" s="279">
        <v>93.86</v>
      </c>
      <c r="J16" s="117">
        <f t="shared" si="9"/>
        <v>4.9327074653538139E-2</v>
      </c>
      <c r="K16" s="275">
        <v>16.850000000000001</v>
      </c>
      <c r="L16" s="158">
        <f t="shared" si="10"/>
        <v>-0.78789683306055647</v>
      </c>
      <c r="M16" s="279">
        <v>81.09</v>
      </c>
      <c r="N16" s="117">
        <f t="shared" si="11"/>
        <v>-2.2320314085925386E-2</v>
      </c>
      <c r="O16" s="275">
        <v>59.81</v>
      </c>
      <c r="P16" s="158">
        <f t="shared" si="12"/>
        <v>3.1291419335703452E-2</v>
      </c>
      <c r="Q16" s="279">
        <v>68.849999999999994</v>
      </c>
      <c r="R16" s="117">
        <f t="shared" si="13"/>
        <v>8.719588579677362E-3</v>
      </c>
    </row>
    <row r="17" spans="2:18" outlineLevel="1" x14ac:dyDescent="0.25">
      <c r="B17" s="58" t="s">
        <v>89</v>
      </c>
      <c r="C17" s="279">
        <v>28.427672955974842</v>
      </c>
      <c r="D17" s="117">
        <f t="shared" si="14"/>
        <v>-0.1791315832920588</v>
      </c>
      <c r="E17" s="275">
        <v>72.555229078245731</v>
      </c>
      <c r="F17" s="158">
        <f t="shared" si="15"/>
        <v>-5.4777750189946017E-3</v>
      </c>
      <c r="G17" s="279">
        <v>87.60677337742041</v>
      </c>
      <c r="H17" s="117">
        <f t="shared" si="8"/>
        <v>-1.7704718040511103E-2</v>
      </c>
      <c r="I17" s="279">
        <v>89.445204698369253</v>
      </c>
      <c r="J17" s="117">
        <f t="shared" si="9"/>
        <v>-1.9839459589208852E-2</v>
      </c>
      <c r="K17" s="275">
        <v>74.297213622291025</v>
      </c>
      <c r="L17" s="158">
        <f t="shared" si="10"/>
        <v>-7.8189429920466624E-2</v>
      </c>
      <c r="M17" s="279">
        <v>81.276478816946437</v>
      </c>
      <c r="N17" s="117">
        <f t="shared" si="11"/>
        <v>-1.4771533681361637E-2</v>
      </c>
      <c r="O17" s="275">
        <v>59.160418128762977</v>
      </c>
      <c r="P17" s="158">
        <f t="shared" si="12"/>
        <v>9.7044303977392943E-2</v>
      </c>
      <c r="Q17" s="279">
        <v>68.561235107987002</v>
      </c>
      <c r="R17" s="117">
        <f t="shared" si="13"/>
        <v>4.3926629775310255E-2</v>
      </c>
    </row>
    <row r="18" spans="2:18" outlineLevel="1" x14ac:dyDescent="0.25">
      <c r="B18" s="58" t="s">
        <v>90</v>
      </c>
      <c r="C18" s="279">
        <v>52.232612183920764</v>
      </c>
      <c r="D18" s="117">
        <f t="shared" si="14"/>
        <v>0.40371747211895914</v>
      </c>
      <c r="E18" s="275">
        <v>76.133455499036359</v>
      </c>
      <c r="F18" s="158">
        <f t="shared" si="15"/>
        <v>-6.6442834246020044E-2</v>
      </c>
      <c r="G18" s="279">
        <v>95.034144047396836</v>
      </c>
      <c r="H18" s="117">
        <f t="shared" si="8"/>
        <v>-1.9520866004518189E-2</v>
      </c>
      <c r="I18" s="279">
        <v>96.859998013530074</v>
      </c>
      <c r="J18" s="117">
        <f t="shared" si="9"/>
        <v>-2.3259803908025845E-2</v>
      </c>
      <c r="K18" s="275">
        <v>81.815639668431047</v>
      </c>
      <c r="L18" s="158">
        <f t="shared" si="10"/>
        <v>-6.6377444392542895E-2</v>
      </c>
      <c r="M18" s="279">
        <v>88.002823547613517</v>
      </c>
      <c r="N18" s="117">
        <f t="shared" si="11"/>
        <v>-2.5944977723381557E-2</v>
      </c>
      <c r="O18" s="275">
        <v>70.955111806430168</v>
      </c>
      <c r="P18" s="158">
        <f t="shared" si="12"/>
        <v>3.257785288227355E-2</v>
      </c>
      <c r="Q18" s="279">
        <v>78.201538747149357</v>
      </c>
      <c r="R18" s="117">
        <f t="shared" si="13"/>
        <v>7.5901465387135936E-3</v>
      </c>
    </row>
    <row r="19" spans="2:18" outlineLevel="1" x14ac:dyDescent="0.25">
      <c r="B19" s="58" t="s">
        <v>91</v>
      </c>
      <c r="C19" s="279">
        <v>45.255353289437281</v>
      </c>
      <c r="D19" s="117">
        <f t="shared" si="14"/>
        <v>0.24055816775367811</v>
      </c>
      <c r="E19" s="275">
        <v>78.222383705622775</v>
      </c>
      <c r="F19" s="158">
        <f t="shared" si="15"/>
        <v>5.2753960966349878E-2</v>
      </c>
      <c r="G19" s="279">
        <v>93.635898641752945</v>
      </c>
      <c r="H19" s="117">
        <f t="shared" si="8"/>
        <v>-8.0996940472474965E-2</v>
      </c>
      <c r="I19" s="279">
        <v>94.626598832397121</v>
      </c>
      <c r="J19" s="117">
        <f t="shared" si="9"/>
        <v>-9.3842688484876757E-2</v>
      </c>
      <c r="K19" s="275">
        <v>86.463597323479476</v>
      </c>
      <c r="L19" s="158">
        <f t="shared" si="10"/>
        <v>-5.3609555873150971E-2</v>
      </c>
      <c r="M19" s="279">
        <v>87.509347360821025</v>
      </c>
      <c r="N19" s="117">
        <f t="shared" si="11"/>
        <v>-4.1920432801131446E-2</v>
      </c>
      <c r="O19" s="275">
        <v>66.869026753234678</v>
      </c>
      <c r="P19" s="158">
        <f t="shared" si="12"/>
        <v>1.7570346538209103E-2</v>
      </c>
      <c r="Q19" s="279">
        <v>75.642554695672374</v>
      </c>
      <c r="R19" s="117">
        <f t="shared" si="13"/>
        <v>-8.002726510546565E-3</v>
      </c>
    </row>
    <row r="20" spans="2:18" outlineLevel="1" x14ac:dyDescent="0.25">
      <c r="B20" s="58" t="s">
        <v>92</v>
      </c>
      <c r="C20" s="279">
        <v>45.002858776443681</v>
      </c>
      <c r="D20" s="117">
        <f t="shared" si="14"/>
        <v>9.7881629849883467E-2</v>
      </c>
      <c r="E20" s="275">
        <v>68.078681031668296</v>
      </c>
      <c r="F20" s="158">
        <f t="shared" si="15"/>
        <v>0.10361013672521246</v>
      </c>
      <c r="G20" s="279">
        <v>80.637281766225627</v>
      </c>
      <c r="H20" s="117">
        <f t="shared" si="8"/>
        <v>9.7618573013658061E-3</v>
      </c>
      <c r="I20" s="279">
        <v>84.060435289545282</v>
      </c>
      <c r="J20" s="117">
        <f t="shared" si="9"/>
        <v>8.0994814651171865E-3</v>
      </c>
      <c r="K20" s="275">
        <v>66.436920596533653</v>
      </c>
      <c r="L20" s="158">
        <f t="shared" si="10"/>
        <v>3.6471106080613769E-2</v>
      </c>
      <c r="M20" s="279">
        <v>75.621941621325675</v>
      </c>
      <c r="N20" s="117">
        <f t="shared" si="11"/>
        <v>3.1342261787166814E-2</v>
      </c>
      <c r="O20" s="275">
        <v>49.662974225311324</v>
      </c>
      <c r="P20" s="158">
        <f t="shared" si="12"/>
        <v>-2.0484113168785956E-2</v>
      </c>
      <c r="Q20" s="279">
        <v>60.399029139953861</v>
      </c>
      <c r="R20" s="117">
        <f t="shared" si="13"/>
        <v>4.466240586482817E-3</v>
      </c>
    </row>
    <row r="21" spans="2:18" outlineLevel="1" x14ac:dyDescent="0.25">
      <c r="B21" s="58" t="s">
        <v>93</v>
      </c>
      <c r="C21" s="279">
        <v>45.675870082443424</v>
      </c>
      <c r="D21" s="117">
        <f t="shared" si="14"/>
        <v>-2.4696981559112485E-2</v>
      </c>
      <c r="E21" s="275">
        <v>53.95511463566185</v>
      </c>
      <c r="F21" s="158">
        <f t="shared" si="15"/>
        <v>0.10424195179071405</v>
      </c>
      <c r="G21" s="279">
        <v>78.438389445478492</v>
      </c>
      <c r="H21" s="117">
        <f t="shared" si="8"/>
        <v>6.0766018255841381E-2</v>
      </c>
      <c r="I21" s="279">
        <v>83.069217557012649</v>
      </c>
      <c r="J21" s="117">
        <f t="shared" si="9"/>
        <v>7.2348535137421344E-2</v>
      </c>
      <c r="K21" s="275">
        <v>59.22819882721587</v>
      </c>
      <c r="L21" s="158">
        <f t="shared" si="10"/>
        <v>1.7307606413863974E-2</v>
      </c>
      <c r="M21" s="279">
        <v>69.759347751936446</v>
      </c>
      <c r="N21" s="117">
        <f t="shared" si="11"/>
        <v>6.3784740886211111E-2</v>
      </c>
      <c r="O21" s="275">
        <v>45.226801378885121</v>
      </c>
      <c r="P21" s="158">
        <f t="shared" si="12"/>
        <v>9.5285975702504189E-2</v>
      </c>
      <c r="Q21" s="279">
        <v>55.372920099213445</v>
      </c>
      <c r="R21" s="117">
        <f t="shared" si="13"/>
        <v>7.7002853583319375E-2</v>
      </c>
    </row>
    <row r="22" spans="2:18" outlineLevel="1" x14ac:dyDescent="0.25">
      <c r="B22" s="58" t="s">
        <v>94</v>
      </c>
      <c r="C22" s="279">
        <v>39.433962264150942</v>
      </c>
      <c r="D22" s="117">
        <f t="shared" si="14"/>
        <v>-0.41238440432234691</v>
      </c>
      <c r="E22" s="275">
        <v>66.241702035041897</v>
      </c>
      <c r="F22" s="158">
        <f t="shared" si="15"/>
        <v>0.13131446948820735</v>
      </c>
      <c r="G22" s="279">
        <v>81.84321093974269</v>
      </c>
      <c r="H22" s="117">
        <f t="shared" si="8"/>
        <v>2.1092420831632985E-2</v>
      </c>
      <c r="I22" s="279">
        <v>82.084143023707739</v>
      </c>
      <c r="J22" s="117">
        <f t="shared" si="9"/>
        <v>-5.3271319260627115E-3</v>
      </c>
      <c r="K22" s="275">
        <v>80.843745801424163</v>
      </c>
      <c r="L22" s="158">
        <f t="shared" si="10"/>
        <v>0.16222741583450828</v>
      </c>
      <c r="M22" s="279">
        <v>75.668309208500148</v>
      </c>
      <c r="N22" s="117">
        <f t="shared" si="11"/>
        <v>3.3732038969958467E-2</v>
      </c>
      <c r="O22" s="275">
        <v>53.263828554879815</v>
      </c>
      <c r="P22" s="158">
        <f t="shared" si="12"/>
        <v>-4.0215563806276666E-2</v>
      </c>
      <c r="Q22" s="279">
        <v>62.529826349085042</v>
      </c>
      <c r="R22" s="117">
        <f t="shared" si="13"/>
        <v>-5.4807036458219827E-3</v>
      </c>
    </row>
    <row r="23" spans="2:18" outlineLevel="1" x14ac:dyDescent="0.25">
      <c r="B23" s="58" t="s">
        <v>95</v>
      </c>
      <c r="C23" s="279">
        <v>56.631439163392905</v>
      </c>
      <c r="D23" s="117">
        <f t="shared" si="14"/>
        <v>-0.18928397829705146</v>
      </c>
      <c r="E23" s="275">
        <v>77.251903573346809</v>
      </c>
      <c r="F23" s="158">
        <f t="shared" si="15"/>
        <v>8.2910952129482851E-2</v>
      </c>
      <c r="G23" s="279">
        <v>87.486457067958369</v>
      </c>
      <c r="H23" s="117">
        <f t="shared" si="8"/>
        <v>0.15021408587618224</v>
      </c>
      <c r="I23" s="279">
        <v>88.381204317791457</v>
      </c>
      <c r="J23" s="117">
        <f t="shared" si="9"/>
        <v>0.13117248844957707</v>
      </c>
      <c r="K23" s="275">
        <v>83.774752636163882</v>
      </c>
      <c r="L23" s="158">
        <f t="shared" si="10"/>
        <v>0.25397999299365526</v>
      </c>
      <c r="M23" s="279">
        <v>83.344923850303502</v>
      </c>
      <c r="N23" s="117">
        <f t="shared" si="11"/>
        <v>0.11935453577670718</v>
      </c>
      <c r="O23" s="275">
        <v>64.171758078529194</v>
      </c>
      <c r="P23" s="158">
        <f t="shared" si="12"/>
        <v>9.6431789704998216E-4</v>
      </c>
      <c r="Q23" s="279">
        <v>72.101355487897578</v>
      </c>
      <c r="R23" s="117">
        <f t="shared" si="13"/>
        <v>5.3759024994078253E-2</v>
      </c>
    </row>
    <row r="24" spans="2:18" outlineLevel="1" x14ac:dyDescent="0.25">
      <c r="B24" s="58" t="s">
        <v>96</v>
      </c>
      <c r="C24" s="279">
        <v>58.999019848076451</v>
      </c>
      <c r="D24" s="117">
        <f t="shared" si="14"/>
        <v>-0.17483648591330581</v>
      </c>
      <c r="E24" s="275">
        <v>78.119607294435895</v>
      </c>
      <c r="F24" s="158">
        <f t="shared" si="15"/>
        <v>5.9603801182837035E-3</v>
      </c>
      <c r="G24" s="279">
        <v>85.58314972430685</v>
      </c>
      <c r="H24" s="117">
        <f t="shared" si="8"/>
        <v>1.0330053935775352E-2</v>
      </c>
      <c r="I24" s="279">
        <v>85.667786352784404</v>
      </c>
      <c r="J24" s="117">
        <f t="shared" si="9"/>
        <v>-1.3572677137743572E-2</v>
      </c>
      <c r="K24" s="275">
        <v>85.232049288881214</v>
      </c>
      <c r="L24" s="158">
        <f t="shared" si="10"/>
        <v>0.13408923386638705</v>
      </c>
      <c r="M24" s="279">
        <v>82.44075116957778</v>
      </c>
      <c r="N24" s="117">
        <f t="shared" si="11"/>
        <v>2.7030446121767415E-3</v>
      </c>
      <c r="O24" s="275">
        <v>66.23510611890282</v>
      </c>
      <c r="P24" s="158">
        <f t="shared" si="12"/>
        <v>-6.0686567020971749E-2</v>
      </c>
      <c r="Q24" s="279">
        <v>72.937402575346781</v>
      </c>
      <c r="R24" s="117">
        <f t="shared" si="13"/>
        <v>-3.2566068130712056E-2</v>
      </c>
    </row>
    <row r="25" spans="2:18" outlineLevel="1" x14ac:dyDescent="0.25">
      <c r="B25" s="58" t="s">
        <v>97</v>
      </c>
      <c r="C25" s="279">
        <v>62.369280141647764</v>
      </c>
      <c r="D25" s="117">
        <f t="shared" si="14"/>
        <v>-0.23461291985154353</v>
      </c>
      <c r="E25" s="275">
        <v>76.623698040082985</v>
      </c>
      <c r="F25" s="158">
        <f t="shared" si="15"/>
        <v>6.1110372570305049E-2</v>
      </c>
      <c r="G25" s="279">
        <v>87.299065821806579</v>
      </c>
      <c r="H25" s="117">
        <f t="shared" si="8"/>
        <v>1.1524942317158171E-2</v>
      </c>
      <c r="I25" s="279">
        <v>89.038777377982271</v>
      </c>
      <c r="J25" s="117">
        <f t="shared" si="9"/>
        <v>3.0155321169433869E-3</v>
      </c>
      <c r="K25" s="275">
        <v>80.082172901145483</v>
      </c>
      <c r="L25" s="158">
        <f t="shared" si="10"/>
        <v>6.3728368622845588E-2</v>
      </c>
      <c r="M25" s="279">
        <v>83.196234075457582</v>
      </c>
      <c r="N25" s="117">
        <f t="shared" si="11"/>
        <v>1.6348021199890983E-2</v>
      </c>
      <c r="O25" s="275">
        <v>63.214782844277536</v>
      </c>
      <c r="P25" s="158">
        <f t="shared" si="12"/>
        <v>-2.4652812740605823E-2</v>
      </c>
      <c r="Q25" s="279">
        <v>71.478669246983131</v>
      </c>
      <c r="R25" s="117">
        <f t="shared" si="13"/>
        <v>-6.0963469899978362E-3</v>
      </c>
    </row>
    <row r="26" spans="2:18" ht="15" customHeight="1" x14ac:dyDescent="0.25">
      <c r="B26" s="69">
        <v>2013</v>
      </c>
      <c r="C26" s="278">
        <v>48.428769472966941</v>
      </c>
      <c r="D26" s="125">
        <f t="shared" si="14"/>
        <v>-4.4279711935390043E-2</v>
      </c>
      <c r="E26" s="278">
        <v>71.899516545243941</v>
      </c>
      <c r="F26" s="125">
        <f t="shared" si="15"/>
        <v>3.0890142706340384E-2</v>
      </c>
      <c r="G26" s="278">
        <v>87.645257708629828</v>
      </c>
      <c r="H26" s="125">
        <f t="shared" si="8"/>
        <v>6.190314421907761E-2</v>
      </c>
      <c r="I26" s="278">
        <v>88.092736249993777</v>
      </c>
      <c r="J26" s="125">
        <f t="shared" si="9"/>
        <v>7.2839312909418474E-3</v>
      </c>
      <c r="K26" s="278">
        <v>73.697738337570243</v>
      </c>
      <c r="L26" s="125">
        <f t="shared" si="10"/>
        <v>-1.199356141694996E-2</v>
      </c>
      <c r="M26" s="278">
        <v>80.409480349099056</v>
      </c>
      <c r="N26" s="125">
        <f t="shared" si="11"/>
        <v>1.3091943145748353E-2</v>
      </c>
      <c r="O26" s="278">
        <v>60.761772725524018</v>
      </c>
      <c r="P26" s="125">
        <f>O26/O39-1</f>
        <v>2.346918435133416E-2</v>
      </c>
      <c r="Q26" s="278">
        <v>69.001409028977648</v>
      </c>
      <c r="R26" s="125">
        <f t="shared" si="13"/>
        <v>1.9968403316671823E-2</v>
      </c>
    </row>
    <row r="27" spans="2:18" hidden="1" outlineLevel="1" x14ac:dyDescent="0.25">
      <c r="B27" s="58" t="s">
        <v>86</v>
      </c>
      <c r="C27" s="279">
        <v>44.430919050517346</v>
      </c>
      <c r="D27" s="117">
        <f>C27/C40-1</f>
        <v>-0.30566922515428352</v>
      </c>
      <c r="E27" s="275">
        <v>59.624217342252024</v>
      </c>
      <c r="F27" s="158">
        <f>E27/E40-1</f>
        <v>2.7391042272138622E-2</v>
      </c>
      <c r="G27" s="279">
        <v>80.489086101479174</v>
      </c>
      <c r="H27" s="117">
        <f t="shared" si="8"/>
        <v>2.4132675789306113E-2</v>
      </c>
      <c r="I27" s="279">
        <v>83.279841530534213</v>
      </c>
      <c r="J27" s="117">
        <f t="shared" si="9"/>
        <v>1.3640947257110403E-2</v>
      </c>
      <c r="K27" s="275">
        <v>68.91211920271482</v>
      </c>
      <c r="L27" s="158">
        <f t="shared" si="10"/>
        <v>9.9811168060426114E-2</v>
      </c>
      <c r="M27" s="279">
        <v>72.912642519286791</v>
      </c>
      <c r="N27" s="117">
        <f t="shared" si="11"/>
        <v>1.8149070905881581E-2</v>
      </c>
      <c r="O27" s="275">
        <v>59.475014673322448</v>
      </c>
      <c r="P27" s="158">
        <f t="shared" ref="P27:P38" si="16">O27/O40-1</f>
        <v>-1.112830947122001E-2</v>
      </c>
      <c r="Q27" s="279">
        <v>65.001532709666478</v>
      </c>
      <c r="R27" s="117">
        <f t="shared" si="13"/>
        <v>3.7719834838934041E-3</v>
      </c>
    </row>
    <row r="28" spans="2:18" hidden="1" outlineLevel="1" x14ac:dyDescent="0.25">
      <c r="B28" s="58" t="s">
        <v>87</v>
      </c>
      <c r="C28" s="279">
        <v>53.21898227558605</v>
      </c>
      <c r="D28" s="117">
        <f t="shared" ref="D28:D39" si="17">C28/C41-1</f>
        <v>-0.25694070025609084</v>
      </c>
      <c r="E28" s="275">
        <v>81.690148626995963</v>
      </c>
      <c r="F28" s="158">
        <f t="shared" ref="F28:F39" si="18">E28/E41-1</f>
        <v>9.946364235526195E-2</v>
      </c>
      <c r="G28" s="279">
        <v>84.932279026070617</v>
      </c>
      <c r="H28" s="117">
        <f t="shared" si="8"/>
        <v>-2.2075098896556677E-2</v>
      </c>
      <c r="I28" s="279">
        <v>86.63460292784039</v>
      </c>
      <c r="J28" s="117">
        <f t="shared" si="9"/>
        <v>-2.7233292972822953E-2</v>
      </c>
      <c r="K28" s="275">
        <v>77.870482332392854</v>
      </c>
      <c r="L28" s="158">
        <f t="shared" si="10"/>
        <v>1.1699133849458976E-2</v>
      </c>
      <c r="M28" s="279">
        <v>82.969897020647451</v>
      </c>
      <c r="N28" s="117">
        <f t="shared" si="11"/>
        <v>6.5497636861269193E-3</v>
      </c>
      <c r="O28" s="275">
        <v>60.050561460397525</v>
      </c>
      <c r="P28" s="158">
        <f t="shared" si="16"/>
        <v>-5.1483786757265504E-2</v>
      </c>
      <c r="Q28" s="279">
        <v>69.476638950166858</v>
      </c>
      <c r="R28" s="117">
        <f t="shared" si="13"/>
        <v>-2.1455789434269623E-2</v>
      </c>
    </row>
    <row r="29" spans="2:18" hidden="1" outlineLevel="1" x14ac:dyDescent="0.25">
      <c r="B29" s="58" t="s">
        <v>88</v>
      </c>
      <c r="C29" s="279">
        <v>35.976318264814914</v>
      </c>
      <c r="D29" s="117">
        <f t="shared" si="17"/>
        <v>-0.25869227494012703</v>
      </c>
      <c r="E29" s="275">
        <v>77.818770953305204</v>
      </c>
      <c r="F29" s="158">
        <f t="shared" si="18"/>
        <v>0.12536183591186112</v>
      </c>
      <c r="G29" s="279">
        <v>87.504388036255918</v>
      </c>
      <c r="H29" s="117">
        <f t="shared" si="8"/>
        <v>4.8162790371649278E-2</v>
      </c>
      <c r="I29" s="279">
        <v>89.447801612276365</v>
      </c>
      <c r="J29" s="117">
        <f t="shared" si="9"/>
        <v>4.7888959843912504E-2</v>
      </c>
      <c r="K29" s="275">
        <v>79.442472468177499</v>
      </c>
      <c r="L29" s="158">
        <f t="shared" si="10"/>
        <v>5.8104321632625133E-2</v>
      </c>
      <c r="M29" s="279">
        <v>82.941275315734401</v>
      </c>
      <c r="N29" s="117">
        <f t="shared" si="11"/>
        <v>6.3349683535056434E-2</v>
      </c>
      <c r="O29" s="275">
        <v>57.995246424648855</v>
      </c>
      <c r="P29" s="158">
        <f t="shared" si="16"/>
        <v>-3.4378181407778041E-2</v>
      </c>
      <c r="Q29" s="279">
        <v>68.254845825829449</v>
      </c>
      <c r="R29" s="117">
        <f t="shared" si="13"/>
        <v>1.4489385045027392E-2</v>
      </c>
    </row>
    <row r="30" spans="2:18" hidden="1" outlineLevel="1" x14ac:dyDescent="0.25">
      <c r="B30" s="58" t="s">
        <v>89</v>
      </c>
      <c r="C30" s="279">
        <v>34.631217838765011</v>
      </c>
      <c r="D30" s="117">
        <f t="shared" si="17"/>
        <v>-0.37923662326993701</v>
      </c>
      <c r="E30" s="275">
        <v>72.954859384496388</v>
      </c>
      <c r="F30" s="158">
        <f t="shared" si="18"/>
        <v>0.12206817981647644</v>
      </c>
      <c r="G30" s="279">
        <v>89.185782509981991</v>
      </c>
      <c r="H30" s="117">
        <f t="shared" si="8"/>
        <v>3.2521242423748209E-2</v>
      </c>
      <c r="I30" s="279">
        <v>91.255667832620802</v>
      </c>
      <c r="J30" s="117">
        <f t="shared" si="9"/>
        <v>3.5335401014138235E-2</v>
      </c>
      <c r="K30" s="275">
        <v>80.599220744323532</v>
      </c>
      <c r="L30" s="158">
        <f t="shared" si="10"/>
        <v>2.6821628468240322E-2</v>
      </c>
      <c r="M30" s="279">
        <v>82.495057334914989</v>
      </c>
      <c r="N30" s="117">
        <f t="shared" si="11"/>
        <v>4.7659864405276364E-2</v>
      </c>
      <c r="O30" s="275">
        <v>53.92710022218219</v>
      </c>
      <c r="P30" s="158">
        <f t="shared" si="16"/>
        <v>-5.1633640450254648E-2</v>
      </c>
      <c r="Q30" s="279">
        <v>65.676296736240744</v>
      </c>
      <c r="R30" s="117">
        <f t="shared" si="13"/>
        <v>1.9592429759840435E-4</v>
      </c>
    </row>
    <row r="31" spans="2:18" hidden="1" outlineLevel="1" x14ac:dyDescent="0.25">
      <c r="B31" s="58" t="s">
        <v>90</v>
      </c>
      <c r="C31" s="279">
        <v>37.210203065346093</v>
      </c>
      <c r="D31" s="117">
        <f t="shared" si="17"/>
        <v>-0.40413013491513061</v>
      </c>
      <c r="E31" s="275">
        <v>81.55200162546852</v>
      </c>
      <c r="F31" s="158">
        <f t="shared" si="18"/>
        <v>0.16586135275866365</v>
      </c>
      <c r="G31" s="279">
        <v>96.926227955642318</v>
      </c>
      <c r="H31" s="117">
        <f t="shared" si="8"/>
        <v>3.552357424453656E-2</v>
      </c>
      <c r="I31" s="279">
        <v>99.166593533342521</v>
      </c>
      <c r="J31" s="117">
        <f t="shared" si="9"/>
        <v>3.8719949024222489E-2</v>
      </c>
      <c r="K31" s="275">
        <v>87.632458295952461</v>
      </c>
      <c r="L31" s="158">
        <f t="shared" si="10"/>
        <v>2.806731928616224E-2</v>
      </c>
      <c r="M31" s="279">
        <v>90.346871105831539</v>
      </c>
      <c r="N31" s="117">
        <f t="shared" si="11"/>
        <v>6.0284838702400423E-2</v>
      </c>
      <c r="O31" s="275">
        <v>68.716476543023347</v>
      </c>
      <c r="P31" s="158">
        <f t="shared" si="16"/>
        <v>-2.2942179112422134E-2</v>
      </c>
      <c r="Q31" s="279">
        <v>77.612448886869601</v>
      </c>
      <c r="R31" s="117">
        <f t="shared" si="13"/>
        <v>1.6934602815377398E-2</v>
      </c>
    </row>
    <row r="32" spans="2:18" hidden="1" outlineLevel="1" x14ac:dyDescent="0.25">
      <c r="B32" s="58" t="s">
        <v>91</v>
      </c>
      <c r="C32" s="279">
        <v>36.479831793282798</v>
      </c>
      <c r="D32" s="117">
        <f t="shared" si="17"/>
        <v>-0.13538096108260245</v>
      </c>
      <c r="E32" s="275">
        <v>74.302625880239333</v>
      </c>
      <c r="F32" s="158">
        <f t="shared" si="18"/>
        <v>0.17828458420931392</v>
      </c>
      <c r="G32" s="279">
        <v>101.88856029477502</v>
      </c>
      <c r="H32" s="117">
        <f t="shared" si="8"/>
        <v>0.12857190091683868</v>
      </c>
      <c r="I32" s="279">
        <v>104.42623772927297</v>
      </c>
      <c r="J32" s="117">
        <f t="shared" si="9"/>
        <v>0.12856627828026546</v>
      </c>
      <c r="K32" s="275">
        <v>91.361443746668229</v>
      </c>
      <c r="L32" s="158">
        <f t="shared" si="10"/>
        <v>0.13860224011301381</v>
      </c>
      <c r="M32" s="279">
        <v>91.338287921817994</v>
      </c>
      <c r="N32" s="117">
        <f t="shared" si="11"/>
        <v>0.13703831596935134</v>
      </c>
      <c r="O32" s="275">
        <v>65.714401938621933</v>
      </c>
      <c r="P32" s="158">
        <f t="shared" si="16"/>
        <v>-1.3008823917638468E-3</v>
      </c>
      <c r="Q32" s="279">
        <v>76.252784878724341</v>
      </c>
      <c r="R32" s="117">
        <f t="shared" si="13"/>
        <v>6.423984478331235E-2</v>
      </c>
    </row>
    <row r="33" spans="2:18" hidden="1" outlineLevel="1" x14ac:dyDescent="0.25">
      <c r="B33" s="58" t="s">
        <v>92</v>
      </c>
      <c r="C33" s="279">
        <v>40.990629183400266</v>
      </c>
      <c r="D33" s="117">
        <f t="shared" si="17"/>
        <v>-4.5237827627089833E-2</v>
      </c>
      <c r="E33" s="275">
        <v>61.687256002994815</v>
      </c>
      <c r="F33" s="158">
        <f t="shared" si="18"/>
        <v>9.1037424884945484E-2</v>
      </c>
      <c r="G33" s="279">
        <v>79.857722078879476</v>
      </c>
      <c r="H33" s="117">
        <f t="shared" si="8"/>
        <v>-4.6069145683097168E-2</v>
      </c>
      <c r="I33" s="279">
        <v>83.385059545290503</v>
      </c>
      <c r="J33" s="117">
        <f t="shared" si="9"/>
        <v>-4.5609939964627477E-2</v>
      </c>
      <c r="K33" s="275">
        <v>64.099153567110037</v>
      </c>
      <c r="L33" s="158">
        <f t="shared" si="10"/>
        <v>-5.4026659281138811E-2</v>
      </c>
      <c r="M33" s="279">
        <v>73.323807646826964</v>
      </c>
      <c r="N33" s="117">
        <f t="shared" si="11"/>
        <v>-6.8561879069894971E-3</v>
      </c>
      <c r="O33" s="275">
        <v>50.701550524079487</v>
      </c>
      <c r="P33" s="158">
        <f t="shared" si="16"/>
        <v>4.7869703543299558E-3</v>
      </c>
      <c r="Q33" s="279">
        <v>60.130471985487901</v>
      </c>
      <c r="R33" s="117">
        <f t="shared" si="13"/>
        <v>1.008688032064331E-2</v>
      </c>
    </row>
    <row r="34" spans="2:18" hidden="1" outlineLevel="1" x14ac:dyDescent="0.25">
      <c r="B34" s="58" t="s">
        <v>93</v>
      </c>
      <c r="C34" s="279">
        <v>46.832491255343953</v>
      </c>
      <c r="D34" s="117">
        <f t="shared" si="17"/>
        <v>-8.6089386213880847E-2</v>
      </c>
      <c r="E34" s="275">
        <v>48.861677957593038</v>
      </c>
      <c r="F34" s="158">
        <f t="shared" si="18"/>
        <v>6.6491819959377363E-2</v>
      </c>
      <c r="G34" s="279">
        <v>73.945043577518049</v>
      </c>
      <c r="H34" s="117">
        <f t="shared" si="8"/>
        <v>-3.300527835103928E-3</v>
      </c>
      <c r="I34" s="279">
        <v>77.464755939977422</v>
      </c>
      <c r="J34" s="117">
        <f t="shared" si="9"/>
        <v>-1.2360960517034392E-2</v>
      </c>
      <c r="K34" s="275">
        <v>58.220540624878105</v>
      </c>
      <c r="L34" s="158">
        <f t="shared" si="10"/>
        <v>4.5506549300707411E-2</v>
      </c>
      <c r="M34" s="279">
        <v>65.576563632433533</v>
      </c>
      <c r="N34" s="117">
        <f t="shared" si="11"/>
        <v>1.8897481097524871E-2</v>
      </c>
      <c r="O34" s="275">
        <v>41.292230871373256</v>
      </c>
      <c r="P34" s="158">
        <f t="shared" si="16"/>
        <v>1.2098334273290767E-2</v>
      </c>
      <c r="Q34" s="279">
        <v>51.413902864770513</v>
      </c>
      <c r="R34" s="117">
        <f t="shared" si="13"/>
        <v>2.9598980883504877E-2</v>
      </c>
    </row>
    <row r="35" spans="2:18" hidden="1" outlineLevel="1" x14ac:dyDescent="0.25">
      <c r="B35" s="58" t="s">
        <v>94</v>
      </c>
      <c r="C35" s="279">
        <v>67.108433734939766</v>
      </c>
      <c r="D35" s="117">
        <f t="shared" si="17"/>
        <v>0.18467163213236115</v>
      </c>
      <c r="E35" s="275">
        <v>58.552863789507462</v>
      </c>
      <c r="F35" s="158">
        <f t="shared" si="18"/>
        <v>-0.10992685921265655</v>
      </c>
      <c r="G35" s="279">
        <v>80.152598599336528</v>
      </c>
      <c r="H35" s="117">
        <f t="shared" si="8"/>
        <v>-0.11033987658987021</v>
      </c>
      <c r="I35" s="279">
        <v>82.523757969445441</v>
      </c>
      <c r="J35" s="117">
        <f t="shared" si="9"/>
        <v>-0.11053911178087239</v>
      </c>
      <c r="K35" s="275">
        <v>69.559317479510952</v>
      </c>
      <c r="L35" s="158">
        <f t="shared" si="10"/>
        <v>-0.11257948955280161</v>
      </c>
      <c r="M35" s="279">
        <v>73.199152542372886</v>
      </c>
      <c r="N35" s="117">
        <f t="shared" si="11"/>
        <v>-9.9919710045070609E-2</v>
      </c>
      <c r="O35" s="275">
        <v>55.495616042818412</v>
      </c>
      <c r="P35" s="158">
        <f t="shared" si="16"/>
        <v>-4.690949754877094E-2</v>
      </c>
      <c r="Q35" s="279">
        <v>62.874422425300338</v>
      </c>
      <c r="R35" s="117">
        <f t="shared" si="13"/>
        <v>-6.4152365917303888E-2</v>
      </c>
    </row>
    <row r="36" spans="2:18" hidden="1" outlineLevel="1" x14ac:dyDescent="0.25">
      <c r="B36" s="58" t="s">
        <v>95</v>
      </c>
      <c r="C36" s="279">
        <v>69.853607980308325</v>
      </c>
      <c r="D36" s="117">
        <f t="shared" si="17"/>
        <v>0.10043166560272998</v>
      </c>
      <c r="E36" s="275">
        <v>71.337263162252938</v>
      </c>
      <c r="F36" s="158">
        <f t="shared" si="18"/>
        <v>-3.1649773878377419E-2</v>
      </c>
      <c r="G36" s="279">
        <v>76.061020415442968</v>
      </c>
      <c r="H36" s="117">
        <f t="shared" si="8"/>
        <v>-9.2125965924165554E-2</v>
      </c>
      <c r="I36" s="279">
        <v>78.132384954773514</v>
      </c>
      <c r="J36" s="117">
        <f t="shared" si="9"/>
        <v>-0.10343410475787851</v>
      </c>
      <c r="K36" s="275">
        <v>66.807088712927936</v>
      </c>
      <c r="L36" s="158">
        <f t="shared" si="10"/>
        <v>-3.3191585443871574E-2</v>
      </c>
      <c r="M36" s="279">
        <v>74.458021284982266</v>
      </c>
      <c r="N36" s="117">
        <f t="shared" si="11"/>
        <v>-6.8943561915159934E-2</v>
      </c>
      <c r="O36" s="275">
        <v>64.109935720135539</v>
      </c>
      <c r="P36" s="158">
        <f t="shared" si="16"/>
        <v>-1.2618945850194963E-2</v>
      </c>
      <c r="Q36" s="279">
        <v>68.423001632942373</v>
      </c>
      <c r="R36" s="117">
        <f t="shared" si="13"/>
        <v>-3.3063532432460963E-2</v>
      </c>
    </row>
    <row r="37" spans="2:18" hidden="1" outlineLevel="1" x14ac:dyDescent="0.25">
      <c r="B37" s="58" t="s">
        <v>96</v>
      </c>
      <c r="C37" s="279">
        <v>71.4997922725384</v>
      </c>
      <c r="D37" s="117">
        <f t="shared" si="17"/>
        <v>0.14742752277422588</v>
      </c>
      <c r="E37" s="275">
        <v>77.656743583927593</v>
      </c>
      <c r="F37" s="158">
        <f t="shared" si="18"/>
        <v>-6.516499838777412E-2</v>
      </c>
      <c r="G37" s="279">
        <v>84.708110375332055</v>
      </c>
      <c r="H37" s="117">
        <f t="shared" si="8"/>
        <v>-6.6257358827628621E-2</v>
      </c>
      <c r="I37" s="279">
        <v>86.8465262136164</v>
      </c>
      <c r="J37" s="117">
        <f t="shared" si="9"/>
        <v>-6.3851178035826184E-2</v>
      </c>
      <c r="K37" s="275">
        <v>75.154623413807002</v>
      </c>
      <c r="L37" s="158">
        <f t="shared" si="10"/>
        <v>-8.0902245153393615E-2</v>
      </c>
      <c r="M37" s="279">
        <v>82.218510866758194</v>
      </c>
      <c r="N37" s="117">
        <f t="shared" si="11"/>
        <v>-6.046725097979444E-2</v>
      </c>
      <c r="O37" s="275">
        <v>70.514381880857897</v>
      </c>
      <c r="P37" s="158">
        <f t="shared" si="16"/>
        <v>2.8656190822142991E-2</v>
      </c>
      <c r="Q37" s="279">
        <v>75.392644575135193</v>
      </c>
      <c r="R37" s="117">
        <f t="shared" si="13"/>
        <v>-6.6845247017761622E-3</v>
      </c>
    </row>
    <row r="38" spans="2:18" hidden="1" outlineLevel="1" x14ac:dyDescent="0.25">
      <c r="B38" s="58" t="s">
        <v>97</v>
      </c>
      <c r="C38" s="279">
        <v>81.487239279699438</v>
      </c>
      <c r="D38" s="117">
        <f t="shared" si="17"/>
        <v>0.34669891467927694</v>
      </c>
      <c r="E38" s="275">
        <v>72.210865166155173</v>
      </c>
      <c r="F38" s="158">
        <f t="shared" si="18"/>
        <v>5.0224796959663642E-3</v>
      </c>
      <c r="G38" s="279">
        <v>86.3044124466428</v>
      </c>
      <c r="H38" s="117">
        <f t="shared" si="8"/>
        <v>-1.8336664623058274E-2</v>
      </c>
      <c r="I38" s="279">
        <v>88.771085319146465</v>
      </c>
      <c r="J38" s="117">
        <f t="shared" si="9"/>
        <v>2.637397755979265E-2</v>
      </c>
      <c r="K38" s="275">
        <v>75.284419653885664</v>
      </c>
      <c r="L38" s="158">
        <f t="shared" si="10"/>
        <v>-0.20037791127046567</v>
      </c>
      <c r="M38" s="279">
        <v>81.858017470469306</v>
      </c>
      <c r="N38" s="117">
        <f t="shared" si="11"/>
        <v>-1.6097393527343407E-3</v>
      </c>
      <c r="O38" s="275">
        <v>64.812595627515279</v>
      </c>
      <c r="P38" s="158">
        <f t="shared" si="16"/>
        <v>9.1856395342238439E-2</v>
      </c>
      <c r="Q38" s="279">
        <v>71.917100848268845</v>
      </c>
      <c r="R38" s="117">
        <f t="shared" si="13"/>
        <v>5.5431477080552405E-2</v>
      </c>
    </row>
    <row r="39" spans="2:18" ht="15" customHeight="1" collapsed="1" x14ac:dyDescent="0.25">
      <c r="B39" s="72">
        <v>2012</v>
      </c>
      <c r="C39" s="276">
        <v>50.672534713099019</v>
      </c>
      <c r="D39" s="127">
        <f t="shared" si="17"/>
        <v>-0.10730111985398016</v>
      </c>
      <c r="E39" s="276">
        <v>69.745081038887434</v>
      </c>
      <c r="F39" s="127">
        <f t="shared" si="18"/>
        <v>5.3127353908773767E-2</v>
      </c>
      <c r="G39" s="276">
        <v>82.536018643286013</v>
      </c>
      <c r="H39" s="127">
        <f>G39/G52-1</f>
        <v>-4.7235862655943484E-2</v>
      </c>
      <c r="I39" s="276">
        <v>87.455714832156147</v>
      </c>
      <c r="J39" s="127">
        <f t="shared" si="9"/>
        <v>-7.320747891157775E-3</v>
      </c>
      <c r="K39" s="276">
        <v>74.592366466016045</v>
      </c>
      <c r="L39" s="127">
        <f t="shared" si="10"/>
        <v>-1.0844584488264308E-2</v>
      </c>
      <c r="M39" s="276">
        <v>79.370368003736999</v>
      </c>
      <c r="N39" s="127">
        <f t="shared" si="11"/>
        <v>8.451658359470704E-3</v>
      </c>
      <c r="O39" s="276">
        <v>59.368443773941571</v>
      </c>
      <c r="P39" s="127">
        <f>O39/O52-1</f>
        <v>-7.0965750990041876E-3</v>
      </c>
      <c r="Q39" s="276">
        <v>67.65053584464286</v>
      </c>
      <c r="R39" s="127">
        <f t="shared" si="13"/>
        <v>5.7628359113788274E-3</v>
      </c>
    </row>
    <row r="40" spans="2:18" hidden="1" outlineLevel="1" x14ac:dyDescent="0.25">
      <c r="B40" s="72" t="s">
        <v>86</v>
      </c>
      <c r="C40" s="276">
        <v>63.990997749437362</v>
      </c>
      <c r="D40" s="127">
        <f>C40/C53-1</f>
        <v>0.35936254980079685</v>
      </c>
      <c r="E40" s="276">
        <v>58.034589449397366</v>
      </c>
      <c r="F40" s="127">
        <f>E40/E53-1</f>
        <v>3.596196803636853E-2</v>
      </c>
      <c r="G40" s="276">
        <v>78.592440222108607</v>
      </c>
      <c r="H40" s="127">
        <f t="shared" si="8"/>
        <v>3.0562132722197655E-2</v>
      </c>
      <c r="I40" s="276">
        <v>82.1591133979814</v>
      </c>
      <c r="J40" s="127">
        <f t="shared" si="9"/>
        <v>2.8918138985365216E-2</v>
      </c>
      <c r="K40" s="276">
        <v>62.658137327560425</v>
      </c>
      <c r="L40" s="127">
        <f t="shared" si="10"/>
        <v>2.9038221835447908E-2</v>
      </c>
      <c r="M40" s="276">
        <v>71.612934296953156</v>
      </c>
      <c r="N40" s="127">
        <f t="shared" si="11"/>
        <v>3.9827708682345753E-2</v>
      </c>
      <c r="O40" s="276">
        <v>60.144319271107193</v>
      </c>
      <c r="P40" s="127">
        <f t="shared" ref="P40:P51" si="19">O40/O53-1</f>
        <v>0.13330166329578286</v>
      </c>
      <c r="Q40" s="276">
        <v>64.757269359181606</v>
      </c>
      <c r="R40" s="127">
        <f t="shared" si="13"/>
        <v>9.5167755102005813E-2</v>
      </c>
    </row>
    <row r="41" spans="2:18" hidden="1" outlineLevel="1" x14ac:dyDescent="0.25">
      <c r="B41" s="72" t="s">
        <v>87</v>
      </c>
      <c r="C41" s="276">
        <v>71.621447028423773</v>
      </c>
      <c r="D41" s="127">
        <f t="shared" ref="D41:D52" si="20">C41/C54-1</f>
        <v>8.2397735038562958E-2</v>
      </c>
      <c r="E41" s="276">
        <v>74.3</v>
      </c>
      <c r="F41" s="127">
        <f t="shared" ref="F41:F52" si="21">E41/E54-1</f>
        <v>0.11830222757375064</v>
      </c>
      <c r="G41" s="276">
        <v>86.849490109350043</v>
      </c>
      <c r="H41" s="127">
        <f t="shared" si="8"/>
        <v>0.10818367505628146</v>
      </c>
      <c r="I41" s="276">
        <v>89.06</v>
      </c>
      <c r="J41" s="127">
        <f t="shared" si="9"/>
        <v>7.22369371538647E-2</v>
      </c>
      <c r="K41" s="276">
        <v>76.97</v>
      </c>
      <c r="L41" s="127">
        <f t="shared" si="10"/>
        <v>0.3213733905579399</v>
      </c>
      <c r="M41" s="276">
        <v>82.43</v>
      </c>
      <c r="N41" s="127">
        <f t="shared" si="11"/>
        <v>0.11181548421904508</v>
      </c>
      <c r="O41" s="276">
        <v>63.31</v>
      </c>
      <c r="P41" s="127">
        <f t="shared" si="19"/>
        <v>6.6363483240694077E-2</v>
      </c>
      <c r="Q41" s="276">
        <v>71</v>
      </c>
      <c r="R41" s="127">
        <f t="shared" si="13"/>
        <v>9.1803782869444905E-2</v>
      </c>
    </row>
    <row r="42" spans="2:18" hidden="1" outlineLevel="1" x14ac:dyDescent="0.25">
      <c r="B42" s="72" t="s">
        <v>88</v>
      </c>
      <c r="C42" s="276">
        <v>48.530882720680168</v>
      </c>
      <c r="D42" s="127">
        <f t="shared" si="20"/>
        <v>4.1314553990610126E-2</v>
      </c>
      <c r="E42" s="276">
        <v>69.150000000000006</v>
      </c>
      <c r="F42" s="127">
        <f t="shared" si="21"/>
        <v>7.5427682737169599E-2</v>
      </c>
      <c r="G42" s="276">
        <v>83.483585603367302</v>
      </c>
      <c r="H42" s="127">
        <f t="shared" si="8"/>
        <v>-5.4523387283341607E-2</v>
      </c>
      <c r="I42" s="276">
        <v>85.36</v>
      </c>
      <c r="J42" s="127">
        <f t="shared" si="9"/>
        <v>-1.7269168777342858E-2</v>
      </c>
      <c r="K42" s="276">
        <v>75.08</v>
      </c>
      <c r="L42" s="127">
        <f t="shared" si="10"/>
        <v>-0.2053344623200678</v>
      </c>
      <c r="M42" s="276">
        <v>78</v>
      </c>
      <c r="N42" s="127">
        <f t="shared" si="11"/>
        <v>-1.7013232514177634E-2</v>
      </c>
      <c r="O42" s="276">
        <v>60.06</v>
      </c>
      <c r="P42" s="127">
        <f t="shared" si="19"/>
        <v>0.10445016550202268</v>
      </c>
      <c r="Q42" s="276">
        <v>67.28</v>
      </c>
      <c r="R42" s="127">
        <f t="shared" si="13"/>
        <v>5.2071931196246979E-2</v>
      </c>
    </row>
    <row r="43" spans="2:18" hidden="1" outlineLevel="1" x14ac:dyDescent="0.25">
      <c r="B43" s="72" t="s">
        <v>89</v>
      </c>
      <c r="C43" s="276">
        <v>55.788113695090438</v>
      </c>
      <c r="D43" s="127">
        <f t="shared" si="20"/>
        <v>0.30394081232070058</v>
      </c>
      <c r="E43" s="276">
        <v>65.018205396777901</v>
      </c>
      <c r="F43" s="127">
        <f t="shared" si="21"/>
        <v>0.14380604741765102</v>
      </c>
      <c r="G43" s="276">
        <v>86.376704754883889</v>
      </c>
      <c r="H43" s="127">
        <f t="shared" si="8"/>
        <v>6.4614010041159409E-2</v>
      </c>
      <c r="I43" s="276">
        <v>88.141164441236612</v>
      </c>
      <c r="J43" s="127">
        <f t="shared" si="9"/>
        <v>2.8505658713654958E-2</v>
      </c>
      <c r="K43" s="276">
        <v>78.493886873572478</v>
      </c>
      <c r="L43" s="127">
        <f t="shared" si="10"/>
        <v>0.27510841417782439</v>
      </c>
      <c r="M43" s="276">
        <v>78.742214088486477</v>
      </c>
      <c r="N43" s="127">
        <f t="shared" si="11"/>
        <v>9.0961974001435797E-2</v>
      </c>
      <c r="O43" s="276">
        <v>56.863151754755499</v>
      </c>
      <c r="P43" s="127">
        <f t="shared" si="19"/>
        <v>0.22874801784547416</v>
      </c>
      <c r="Q43" s="276">
        <v>65.663431674512012</v>
      </c>
      <c r="R43" s="127">
        <f t="shared" si="13"/>
        <v>0.16829027928631768</v>
      </c>
    </row>
    <row r="44" spans="2:18" hidden="1" outlineLevel="1" x14ac:dyDescent="0.25">
      <c r="B44" s="72" t="s">
        <v>90</v>
      </c>
      <c r="C44" s="276">
        <v>62.446861715428859</v>
      </c>
      <c r="D44" s="127">
        <f t="shared" si="20"/>
        <v>0.29693586081537249</v>
      </c>
      <c r="E44" s="276">
        <v>69.95</v>
      </c>
      <c r="F44" s="127">
        <f t="shared" si="21"/>
        <v>6.0253094774732618E-2</v>
      </c>
      <c r="G44" s="276">
        <v>93.601179506081834</v>
      </c>
      <c r="H44" s="127">
        <f t="shared" si="8"/>
        <v>3.1658436724833594E-2</v>
      </c>
      <c r="I44" s="276">
        <v>95.47</v>
      </c>
      <c r="J44" s="127">
        <f t="shared" si="9"/>
        <v>2.6620996609352465E-2</v>
      </c>
      <c r="K44" s="276">
        <v>85.24</v>
      </c>
      <c r="L44" s="127">
        <f t="shared" si="10"/>
        <v>5.2195987619673812E-2</v>
      </c>
      <c r="M44" s="276">
        <v>85.21</v>
      </c>
      <c r="N44" s="127">
        <f t="shared" si="11"/>
        <v>4.5370839415916242E-2</v>
      </c>
      <c r="O44" s="276">
        <v>70.33</v>
      </c>
      <c r="P44" s="127">
        <f t="shared" si="19"/>
        <v>9.5034151030015446E-2</v>
      </c>
      <c r="Q44" s="276">
        <v>76.319999999999993</v>
      </c>
      <c r="R44" s="127">
        <f t="shared" si="13"/>
        <v>7.7176603153649159E-2</v>
      </c>
    </row>
    <row r="45" spans="2:18" hidden="1" outlineLevel="1" x14ac:dyDescent="0.25">
      <c r="B45" s="72" t="s">
        <v>91</v>
      </c>
      <c r="C45" s="276">
        <v>42.191797949487373</v>
      </c>
      <c r="D45" s="127">
        <f t="shared" si="20"/>
        <v>4.5708088007437198E-2</v>
      </c>
      <c r="E45" s="276">
        <v>63.06</v>
      </c>
      <c r="F45" s="127">
        <f t="shared" si="21"/>
        <v>0.11122418535813638</v>
      </c>
      <c r="G45" s="276">
        <v>90.280965007193558</v>
      </c>
      <c r="H45" s="127">
        <f t="shared" si="8"/>
        <v>4.6999966290856454E-2</v>
      </c>
      <c r="I45" s="276">
        <v>92.53</v>
      </c>
      <c r="J45" s="127">
        <f t="shared" si="9"/>
        <v>2.0316277283278561E-2</v>
      </c>
      <c r="K45" s="276">
        <v>80.239999999999995</v>
      </c>
      <c r="L45" s="127">
        <f t="shared" si="10"/>
        <v>0.19580126234269102</v>
      </c>
      <c r="M45" s="276">
        <v>80.33</v>
      </c>
      <c r="N45" s="127">
        <f t="shared" si="11"/>
        <v>6.5752771346058392E-2</v>
      </c>
      <c r="O45" s="276">
        <v>65.8</v>
      </c>
      <c r="P45" s="127">
        <f t="shared" si="19"/>
        <v>0.10711142303920829</v>
      </c>
      <c r="Q45" s="276">
        <v>71.650000000000006</v>
      </c>
      <c r="R45" s="127">
        <f t="shared" si="13"/>
        <v>9.3161776208295022E-2</v>
      </c>
    </row>
    <row r="46" spans="2:18" hidden="1" outlineLevel="1" x14ac:dyDescent="0.25">
      <c r="B46" s="72" t="s">
        <v>92</v>
      </c>
      <c r="C46" s="276">
        <v>42.932816537467701</v>
      </c>
      <c r="D46" s="127">
        <f t="shared" si="20"/>
        <v>6.1834995297430417E-2</v>
      </c>
      <c r="E46" s="276">
        <v>56.54</v>
      </c>
      <c r="F46" s="127">
        <f t="shared" si="21"/>
        <v>0.2950798706714346</v>
      </c>
      <c r="G46" s="276">
        <v>83.714371662781076</v>
      </c>
      <c r="H46" s="127">
        <f t="shared" si="8"/>
        <v>0.1299598924060652</v>
      </c>
      <c r="I46" s="276">
        <v>87.37</v>
      </c>
      <c r="J46" s="127">
        <f t="shared" si="9"/>
        <v>0.12954676043571856</v>
      </c>
      <c r="K46" s="276">
        <v>67.760000000000005</v>
      </c>
      <c r="L46" s="127">
        <f t="shared" si="10"/>
        <v>0.12766809651474542</v>
      </c>
      <c r="M46" s="276">
        <v>73.83</v>
      </c>
      <c r="N46" s="127">
        <f t="shared" si="11"/>
        <v>0.16827633037694012</v>
      </c>
      <c r="O46" s="276">
        <v>50.46</v>
      </c>
      <c r="P46" s="127">
        <f t="shared" si="19"/>
        <v>0.10722753663256857</v>
      </c>
      <c r="Q46" s="276">
        <v>59.53</v>
      </c>
      <c r="R46" s="127">
        <f t="shared" si="13"/>
        <v>0.13919814848692913</v>
      </c>
    </row>
    <row r="47" spans="2:18" hidden="1" outlineLevel="1" x14ac:dyDescent="0.25">
      <c r="B47" s="72" t="s">
        <v>93</v>
      </c>
      <c r="C47" s="276">
        <v>51.244061015253813</v>
      </c>
      <c r="D47" s="127">
        <f t="shared" si="20"/>
        <v>1.0566758405577725</v>
      </c>
      <c r="E47" s="276">
        <v>45.815333079117451</v>
      </c>
      <c r="F47" s="127">
        <f t="shared" si="21"/>
        <v>-2.715085173113585E-2</v>
      </c>
      <c r="G47" s="276">
        <v>74.189909438704333</v>
      </c>
      <c r="H47" s="127">
        <f t="shared" si="8"/>
        <v>0.13570512460523565</v>
      </c>
      <c r="I47" s="276">
        <v>78.434278965451426</v>
      </c>
      <c r="J47" s="127">
        <f t="shared" si="9"/>
        <v>0.15340417800738448</v>
      </c>
      <c r="K47" s="276">
        <v>55.686442771515125</v>
      </c>
      <c r="L47" s="127">
        <f t="shared" si="10"/>
        <v>3.4276611116915712E-2</v>
      </c>
      <c r="M47" s="276">
        <v>64.360315781521493</v>
      </c>
      <c r="N47" s="127">
        <f t="shared" si="11"/>
        <v>0.10478056523105161</v>
      </c>
      <c r="O47" s="276">
        <v>40.798635343098354</v>
      </c>
      <c r="P47" s="127">
        <f t="shared" si="19"/>
        <v>7.9994800439895153E-2</v>
      </c>
      <c r="Q47" s="276">
        <v>49.935852520611419</v>
      </c>
      <c r="R47" s="127">
        <f t="shared" si="13"/>
        <v>9.6456451057660653E-2</v>
      </c>
    </row>
    <row r="48" spans="2:18" hidden="1" outlineLevel="1" x14ac:dyDescent="0.25">
      <c r="B48" s="72" t="s">
        <v>94</v>
      </c>
      <c r="C48" s="276">
        <v>56.647286821705428</v>
      </c>
      <c r="D48" s="127">
        <f t="shared" si="20"/>
        <v>6.1408970934215823E-2</v>
      </c>
      <c r="E48" s="276">
        <v>65.784328395431189</v>
      </c>
      <c r="F48" s="127">
        <f t="shared" si="21"/>
        <v>0.40087520844618618</v>
      </c>
      <c r="G48" s="276">
        <v>90.093504800581584</v>
      </c>
      <c r="H48" s="127">
        <f t="shared" si="8"/>
        <v>0.30058917772774407</v>
      </c>
      <c r="I48" s="276">
        <v>92.779524161735694</v>
      </c>
      <c r="J48" s="127">
        <f t="shared" si="9"/>
        <v>0.35174961328967291</v>
      </c>
      <c r="K48" s="276">
        <v>78.383716243450223</v>
      </c>
      <c r="L48" s="127">
        <f t="shared" si="10"/>
        <v>8.8760166885695213E-2</v>
      </c>
      <c r="M48" s="276">
        <v>81.325136612021865</v>
      </c>
      <c r="N48" s="127">
        <f t="shared" si="11"/>
        <v>0.32189673242134154</v>
      </c>
      <c r="O48" s="276">
        <v>58.227016112416038</v>
      </c>
      <c r="P48" s="127">
        <f t="shared" si="19"/>
        <v>0.30497062217731141</v>
      </c>
      <c r="Q48" s="276">
        <v>67.184464794772822</v>
      </c>
      <c r="R48" s="127">
        <f t="shared" si="13"/>
        <v>0.31659261662012539</v>
      </c>
    </row>
    <row r="49" spans="2:18" hidden="1" outlineLevel="1" x14ac:dyDescent="0.25">
      <c r="B49" s="72" t="s">
        <v>95</v>
      </c>
      <c r="C49" s="276">
        <v>63.478369592398103</v>
      </c>
      <c r="D49" s="127">
        <f t="shared" si="20"/>
        <v>0.18000735932722489</v>
      </c>
      <c r="E49" s="276">
        <v>73.668866116723706</v>
      </c>
      <c r="F49" s="127">
        <f t="shared" si="21"/>
        <v>0.13481199485467443</v>
      </c>
      <c r="G49" s="276">
        <v>83.779266242446155</v>
      </c>
      <c r="H49" s="127">
        <f t="shared" si="8"/>
        <v>0.19033126305805737</v>
      </c>
      <c r="I49" s="276">
        <v>87.146282687535788</v>
      </c>
      <c r="J49" s="127">
        <f t="shared" si="9"/>
        <v>0.2315867861792178</v>
      </c>
      <c r="K49" s="276">
        <v>69.100648801861894</v>
      </c>
      <c r="L49" s="127">
        <f t="shared" si="10"/>
        <v>4.8143424312758754E-3</v>
      </c>
      <c r="M49" s="276">
        <v>79.971544408350326</v>
      </c>
      <c r="N49" s="127">
        <f t="shared" si="11"/>
        <v>0.17357250045690953</v>
      </c>
      <c r="O49" s="276">
        <v>64.929274721944182</v>
      </c>
      <c r="P49" s="127">
        <f t="shared" si="19"/>
        <v>0.15108144218629205</v>
      </c>
      <c r="Q49" s="276">
        <v>70.762665312509924</v>
      </c>
      <c r="R49" s="127">
        <f t="shared" si="13"/>
        <v>0.1627521780163883</v>
      </c>
    </row>
    <row r="50" spans="2:18" hidden="1" outlineLevel="1" x14ac:dyDescent="0.25">
      <c r="B50" s="72" t="s">
        <v>96</v>
      </c>
      <c r="C50" s="276">
        <v>62.313122923587997</v>
      </c>
      <c r="D50" s="127">
        <f t="shared" si="20"/>
        <v>0.18675427841043724</v>
      </c>
      <c r="E50" s="276">
        <v>83.07</v>
      </c>
      <c r="F50" s="127">
        <f t="shared" si="21"/>
        <v>0.26322992700729908</v>
      </c>
      <c r="G50" s="276">
        <v>90.718905445911531</v>
      </c>
      <c r="H50" s="127">
        <f t="shared" si="8"/>
        <v>0.27503549917413395</v>
      </c>
      <c r="I50" s="276">
        <v>92.77</v>
      </c>
      <c r="J50" s="127">
        <f t="shared" si="9"/>
        <v>0.28650672583552894</v>
      </c>
      <c r="K50" s="276">
        <v>81.77</v>
      </c>
      <c r="L50" s="127">
        <f t="shared" si="10"/>
        <v>0.22026563199522453</v>
      </c>
      <c r="M50" s="276">
        <v>87.51</v>
      </c>
      <c r="N50" s="127">
        <f t="shared" si="11"/>
        <v>0.27047038327526152</v>
      </c>
      <c r="O50" s="276">
        <v>68.55</v>
      </c>
      <c r="P50" s="127">
        <f t="shared" si="19"/>
        <v>0.16720585731312787</v>
      </c>
      <c r="Q50" s="276">
        <v>75.900000000000006</v>
      </c>
      <c r="R50" s="127">
        <f t="shared" si="13"/>
        <v>0.21284755512943443</v>
      </c>
    </row>
    <row r="51" spans="2:18" hidden="1" outlineLevel="1" x14ac:dyDescent="0.25">
      <c r="B51" s="72" t="s">
        <v>97</v>
      </c>
      <c r="C51" s="276">
        <v>60.508877219304829</v>
      </c>
      <c r="D51" s="127">
        <f t="shared" si="20"/>
        <v>3.7985868495449715E-2</v>
      </c>
      <c r="E51" s="276">
        <v>71.849999999999994</v>
      </c>
      <c r="F51" s="127">
        <f t="shared" si="21"/>
        <v>-6.0865956563841417E-3</v>
      </c>
      <c r="G51" s="276">
        <v>87.916507968083991</v>
      </c>
      <c r="H51" s="127">
        <f t="shared" si="8"/>
        <v>0.23825780547468867</v>
      </c>
      <c r="I51" s="276">
        <v>86.49</v>
      </c>
      <c r="J51" s="127">
        <f t="shared" si="9"/>
        <v>0.20610793473713573</v>
      </c>
      <c r="K51" s="276">
        <v>94.15</v>
      </c>
      <c r="L51" s="127">
        <f t="shared" si="10"/>
        <v>0.38557763061074324</v>
      </c>
      <c r="M51" s="276">
        <v>81.99</v>
      </c>
      <c r="N51" s="127">
        <f t="shared" si="11"/>
        <v>0.15348902644907136</v>
      </c>
      <c r="O51" s="276">
        <v>59.36</v>
      </c>
      <c r="P51" s="127">
        <f t="shared" si="19"/>
        <v>6.8779258192293913E-2</v>
      </c>
      <c r="Q51" s="276">
        <v>68.14</v>
      </c>
      <c r="R51" s="127">
        <f t="shared" si="13"/>
        <v>0.10923001790656039</v>
      </c>
    </row>
    <row r="52" spans="2:18" ht="15" customHeight="1" collapsed="1" x14ac:dyDescent="0.25">
      <c r="B52" s="72">
        <v>2011</v>
      </c>
      <c r="C52" s="276">
        <v>56.763300414144631</v>
      </c>
      <c r="D52" s="127">
        <f t="shared" si="20"/>
        <v>0.18795982461356631</v>
      </c>
      <c r="E52" s="276">
        <v>66.226635154829566</v>
      </c>
      <c r="F52" s="127">
        <f t="shared" si="21"/>
        <v>0.12400599205280671</v>
      </c>
      <c r="G52" s="276">
        <v>86.627965315072615</v>
      </c>
      <c r="H52" s="127">
        <f t="shared" si="8"/>
        <v>0.12631850895480734</v>
      </c>
      <c r="I52" s="276">
        <v>88.100677682509954</v>
      </c>
      <c r="J52" s="127">
        <f t="shared" si="9"/>
        <v>0.11468828190608504</v>
      </c>
      <c r="K52" s="276">
        <v>75.410158298962529</v>
      </c>
      <c r="L52" s="127">
        <f t="shared" si="10"/>
        <v>0.11218270104179084</v>
      </c>
      <c r="M52" s="276">
        <v>78.705178722057084</v>
      </c>
      <c r="N52" s="127">
        <f t="shared" si="11"/>
        <v>0.12048183481880281</v>
      </c>
      <c r="O52" s="276">
        <v>59.792767639875251</v>
      </c>
      <c r="P52" s="127">
        <f>O52/O65-1</f>
        <v>0.12995148077401186</v>
      </c>
      <c r="Q52" s="276">
        <v>67.262910727200278</v>
      </c>
      <c r="R52" s="127">
        <f t="shared" si="13"/>
        <v>0.13004998387293454</v>
      </c>
    </row>
    <row r="53" spans="2:18" hidden="1" outlineLevel="1" x14ac:dyDescent="0.25">
      <c r="B53" s="58" t="s">
        <v>86</v>
      </c>
      <c r="C53" s="279">
        <v>47.074268567141786</v>
      </c>
      <c r="D53" s="117">
        <f>C53/C66-1</f>
        <v>-7.2678471081525031E-2</v>
      </c>
      <c r="E53" s="275">
        <v>56.02</v>
      </c>
      <c r="F53" s="158">
        <f>E53/E66-1</f>
        <v>-6.6817192889359056E-3</v>
      </c>
      <c r="G53" s="279">
        <v>76.2617194312284</v>
      </c>
      <c r="H53" s="117">
        <f t="shared" si="8"/>
        <v>0.17954447357999848</v>
      </c>
      <c r="I53" s="279">
        <v>79.849999999999994</v>
      </c>
      <c r="J53" s="117">
        <f t="shared" si="9"/>
        <v>0.23377658022498515</v>
      </c>
      <c r="K53" s="275">
        <v>60.89</v>
      </c>
      <c r="L53" s="158">
        <f t="shared" si="10"/>
        <v>-5.4090704151446012E-2</v>
      </c>
      <c r="M53" s="279">
        <v>68.87</v>
      </c>
      <c r="N53" s="117">
        <f t="shared" si="11"/>
        <v>0.11890451231608745</v>
      </c>
      <c r="O53" s="275">
        <v>53.07</v>
      </c>
      <c r="P53" s="158">
        <f t="shared" ref="P53:P64" si="22">O53/O66-1</f>
        <v>5.9130708045057823E-2</v>
      </c>
      <c r="Q53" s="279">
        <v>59.13</v>
      </c>
      <c r="R53" s="117">
        <f t="shared" si="13"/>
        <v>8.7612937132006019E-2</v>
      </c>
    </row>
    <row r="54" spans="2:18" hidden="1" outlineLevel="1" x14ac:dyDescent="0.25">
      <c r="B54" s="58" t="s">
        <v>87</v>
      </c>
      <c r="C54" s="279">
        <v>66.169250645994836</v>
      </c>
      <c r="D54" s="117">
        <f t="shared" ref="D54:F77" si="23">C54/C67-1</f>
        <v>8.5620279044966274E-2</v>
      </c>
      <c r="E54" s="275">
        <v>66.44</v>
      </c>
      <c r="F54" s="158">
        <f t="shared" si="23"/>
        <v>0.18605249755142017</v>
      </c>
      <c r="G54" s="279">
        <v>78.371024645295563</v>
      </c>
      <c r="H54" s="117">
        <f t="shared" si="8"/>
        <v>0.17615769882962051</v>
      </c>
      <c r="I54" s="279">
        <v>83.06</v>
      </c>
      <c r="J54" s="117">
        <f t="shared" si="9"/>
        <v>0.30924072539170555</v>
      </c>
      <c r="K54" s="275">
        <v>58.25</v>
      </c>
      <c r="L54" s="158">
        <f t="shared" si="10"/>
        <v>-0.27332610406792723</v>
      </c>
      <c r="M54" s="279">
        <v>74.14</v>
      </c>
      <c r="N54" s="117">
        <f t="shared" si="11"/>
        <v>0.1773160729372929</v>
      </c>
      <c r="O54" s="275">
        <v>59.37</v>
      </c>
      <c r="P54" s="158">
        <f t="shared" si="22"/>
        <v>0.19599446177939184</v>
      </c>
      <c r="Q54" s="279">
        <v>65.03</v>
      </c>
      <c r="R54" s="117">
        <f t="shared" si="13"/>
        <v>0.19095136466173446</v>
      </c>
    </row>
    <row r="55" spans="2:18" hidden="1" outlineLevel="1" x14ac:dyDescent="0.25">
      <c r="B55" s="58" t="s">
        <v>88</v>
      </c>
      <c r="C55" s="279">
        <v>46.605401350337587</v>
      </c>
      <c r="D55" s="117">
        <f t="shared" si="23"/>
        <v>-6.7946938674755875E-2</v>
      </c>
      <c r="E55" s="275">
        <v>64.3</v>
      </c>
      <c r="F55" s="158">
        <f t="shared" si="23"/>
        <v>0.11460686106346474</v>
      </c>
      <c r="G55" s="279">
        <v>88.297885405639079</v>
      </c>
      <c r="H55" s="117">
        <f t="shared" si="8"/>
        <v>0.18364041829691002</v>
      </c>
      <c r="I55" s="279">
        <v>86.86</v>
      </c>
      <c r="J55" s="117">
        <f t="shared" si="9"/>
        <v>0.1438769354363385</v>
      </c>
      <c r="K55" s="275">
        <v>94.48</v>
      </c>
      <c r="L55" s="158">
        <f t="shared" si="10"/>
        <v>0.37054936489389778</v>
      </c>
      <c r="M55" s="279">
        <v>79.349999999999994</v>
      </c>
      <c r="N55" s="117">
        <f t="shared" si="11"/>
        <v>0.16095121103634846</v>
      </c>
      <c r="O55" s="275">
        <v>54.38</v>
      </c>
      <c r="P55" s="158">
        <f t="shared" si="22"/>
        <v>0.14027711909249274</v>
      </c>
      <c r="Q55" s="279">
        <v>63.95</v>
      </c>
      <c r="R55" s="117">
        <f t="shared" si="13"/>
        <v>0.15475616110037338</v>
      </c>
    </row>
    <row r="56" spans="2:18" hidden="1" outlineLevel="1" x14ac:dyDescent="0.25">
      <c r="B56" s="58" t="s">
        <v>89</v>
      </c>
      <c r="C56" s="279">
        <v>42.784237726098191</v>
      </c>
      <c r="D56" s="117">
        <f t="shared" si="23"/>
        <v>0.11195651106314752</v>
      </c>
      <c r="E56" s="275">
        <v>56.843732854506456</v>
      </c>
      <c r="F56" s="158">
        <f t="shared" si="23"/>
        <v>8.6462783916407826E-2</v>
      </c>
      <c r="G56" s="279">
        <v>81.134292748546912</v>
      </c>
      <c r="H56" s="117">
        <f t="shared" si="8"/>
        <v>0.11745630331026091</v>
      </c>
      <c r="I56" s="279">
        <v>85.698278560250387</v>
      </c>
      <c r="J56" s="117">
        <f t="shared" si="9"/>
        <v>0.14157824111163442</v>
      </c>
      <c r="K56" s="275">
        <v>61.558598469593235</v>
      </c>
      <c r="L56" s="158">
        <f t="shared" si="10"/>
        <v>-9.5157124763759482E-3</v>
      </c>
      <c r="M56" s="279">
        <v>72.176864056659454</v>
      </c>
      <c r="N56" s="117">
        <f t="shared" si="11"/>
        <v>0.11075506396828949</v>
      </c>
      <c r="O56" s="275">
        <v>46.277309040515206</v>
      </c>
      <c r="P56" s="158">
        <f t="shared" si="22"/>
        <v>4.5578604620768459E-2</v>
      </c>
      <c r="Q56" s="279">
        <v>56.204723122941957</v>
      </c>
      <c r="R56" s="117">
        <f t="shared" si="13"/>
        <v>8.148399312953547E-2</v>
      </c>
    </row>
    <row r="57" spans="2:18" hidden="1" outlineLevel="1" x14ac:dyDescent="0.25">
      <c r="B57" s="58" t="s">
        <v>90</v>
      </c>
      <c r="C57" s="279">
        <v>48.14953738434609</v>
      </c>
      <c r="D57" s="117">
        <f t="shared" si="23"/>
        <v>0.18483776727087031</v>
      </c>
      <c r="E57" s="275">
        <v>65.974813320268566</v>
      </c>
      <c r="F57" s="158">
        <f t="shared" si="23"/>
        <v>-2.4185574319352643E-2</v>
      </c>
      <c r="G57" s="279">
        <v>90.728846073545341</v>
      </c>
      <c r="H57" s="117">
        <f t="shared" si="8"/>
        <v>0.23107731068907755</v>
      </c>
      <c r="I57" s="279">
        <v>92.994396486445552</v>
      </c>
      <c r="J57" s="117">
        <f t="shared" si="9"/>
        <v>0.26574651540010286</v>
      </c>
      <c r="K57" s="275">
        <v>81.011523521234722</v>
      </c>
      <c r="L57" s="158">
        <f t="shared" si="10"/>
        <v>8.4636812441220011E-2</v>
      </c>
      <c r="M57" s="279">
        <v>81.511743763208159</v>
      </c>
      <c r="N57" s="117">
        <f t="shared" si="11"/>
        <v>0.15145845123899071</v>
      </c>
      <c r="O57" s="275">
        <v>64.226307402235733</v>
      </c>
      <c r="P57" s="158">
        <f t="shared" si="22"/>
        <v>4.7908425554507028E-2</v>
      </c>
      <c r="Q57" s="279">
        <v>70.851891673619704</v>
      </c>
      <c r="R57" s="117">
        <f t="shared" si="13"/>
        <v>9.2887423625169108E-2</v>
      </c>
    </row>
    <row r="58" spans="2:18" hidden="1" outlineLevel="1" x14ac:dyDescent="0.25">
      <c r="B58" s="58" t="s">
        <v>91</v>
      </c>
      <c r="C58" s="279">
        <v>40.347586896724181</v>
      </c>
      <c r="D58" s="117">
        <f t="shared" si="23"/>
        <v>-6.444136331498429E-2</v>
      </c>
      <c r="E58" s="275">
        <v>56.748224913478104</v>
      </c>
      <c r="F58" s="158">
        <f t="shared" si="23"/>
        <v>1.5355607684346184E-2</v>
      </c>
      <c r="G58" s="279">
        <v>86.228240605419003</v>
      </c>
      <c r="H58" s="117">
        <f t="shared" si="8"/>
        <v>0.13142276892629345</v>
      </c>
      <c r="I58" s="279">
        <v>90.687566257761617</v>
      </c>
      <c r="J58" s="117">
        <f t="shared" si="9"/>
        <v>0.18840998896293559</v>
      </c>
      <c r="K58" s="275">
        <v>67.10145115819833</v>
      </c>
      <c r="L58" s="158">
        <f t="shared" si="10"/>
        <v>-0.11452294591978984</v>
      </c>
      <c r="M58" s="279">
        <v>75.373953659573658</v>
      </c>
      <c r="N58" s="117">
        <f t="shared" si="11"/>
        <v>9.858553650449875E-2</v>
      </c>
      <c r="O58" s="275">
        <v>59.433945518661396</v>
      </c>
      <c r="P58" s="158">
        <f t="shared" si="22"/>
        <v>7.2234268783355482E-2</v>
      </c>
      <c r="Q58" s="279">
        <v>65.543821197739675</v>
      </c>
      <c r="R58" s="117">
        <f t="shared" si="13"/>
        <v>8.6421700608978469E-2</v>
      </c>
    </row>
    <row r="59" spans="2:18" hidden="1" outlineLevel="1" x14ac:dyDescent="0.25">
      <c r="B59" s="58" t="s">
        <v>92</v>
      </c>
      <c r="C59" s="279">
        <v>40.432663010359533</v>
      </c>
      <c r="D59" s="117">
        <f t="shared" si="23"/>
        <v>0.53018174447155642</v>
      </c>
      <c r="E59" s="275">
        <v>43.657539029378022</v>
      </c>
      <c r="F59" s="158">
        <f t="shared" si="23"/>
        <v>-0.14096298041063082</v>
      </c>
      <c r="G59" s="279">
        <v>74.086144318383717</v>
      </c>
      <c r="H59" s="117">
        <f t="shared" si="8"/>
        <v>6.3611208662377239E-2</v>
      </c>
      <c r="I59" s="279">
        <v>77.349608763693269</v>
      </c>
      <c r="J59" s="117">
        <f t="shared" si="9"/>
        <v>8.5329285274719391E-2</v>
      </c>
      <c r="K59" s="275">
        <v>60.088602496979462</v>
      </c>
      <c r="L59" s="158">
        <f t="shared" si="10"/>
        <v>-4.3467111168098427E-2</v>
      </c>
      <c r="M59" s="279">
        <v>63.195665340732376</v>
      </c>
      <c r="N59" s="117">
        <f t="shared" si="11"/>
        <v>1.6532917768500743E-2</v>
      </c>
      <c r="O59" s="275">
        <v>45.573288534229313</v>
      </c>
      <c r="P59" s="158">
        <f t="shared" si="22"/>
        <v>0.11555042355682388</v>
      </c>
      <c r="Q59" s="279">
        <v>52.256054031572219</v>
      </c>
      <c r="R59" s="117">
        <f t="shared" si="13"/>
        <v>7.410205102281453E-2</v>
      </c>
    </row>
    <row r="60" spans="2:18" hidden="1" outlineLevel="1" x14ac:dyDescent="0.25">
      <c r="B60" s="58" t="s">
        <v>93</v>
      </c>
      <c r="C60" s="279">
        <v>24.915963908710268</v>
      </c>
      <c r="D60" s="117">
        <f t="shared" si="23"/>
        <v>-0.17769400892386822</v>
      </c>
      <c r="E60" s="275">
        <v>47.093974600937379</v>
      </c>
      <c r="F60" s="158">
        <f t="shared" si="23"/>
        <v>0.12691970808656095</v>
      </c>
      <c r="G60" s="279">
        <v>65.324975498805031</v>
      </c>
      <c r="H60" s="117">
        <f t="shared" si="8"/>
        <v>3.0511245719050395E-2</v>
      </c>
      <c r="I60" s="279">
        <v>68.002423140996513</v>
      </c>
      <c r="J60" s="117">
        <f t="shared" si="9"/>
        <v>6.0383956666092642E-2</v>
      </c>
      <c r="K60" s="275">
        <v>53.84095721876502</v>
      </c>
      <c r="L60" s="158">
        <f t="shared" si="10"/>
        <v>-0.10637415404539385</v>
      </c>
      <c r="M60" s="279">
        <v>58.256198386383907</v>
      </c>
      <c r="N60" s="117">
        <f t="shared" si="11"/>
        <v>5.3648008435230654E-2</v>
      </c>
      <c r="O60" s="275">
        <v>37.776696078981644</v>
      </c>
      <c r="P60" s="158">
        <f t="shared" si="22"/>
        <v>2.989902069197492E-2</v>
      </c>
      <c r="Q60" s="279">
        <v>45.54294196768366</v>
      </c>
      <c r="R60" s="117">
        <f t="shared" si="13"/>
        <v>4.7204919928343525E-2</v>
      </c>
    </row>
    <row r="61" spans="2:18" hidden="1" outlineLevel="1" x14ac:dyDescent="0.25">
      <c r="B61" s="58" t="s">
        <v>94</v>
      </c>
      <c r="C61" s="279">
        <v>53.369896404631319</v>
      </c>
      <c r="D61" s="117">
        <f t="shared" si="23"/>
        <v>0.23935998197661168</v>
      </c>
      <c r="E61" s="275">
        <v>46.959449349094719</v>
      </c>
      <c r="F61" s="158">
        <f t="shared" si="23"/>
        <v>-0.16871217296699037</v>
      </c>
      <c r="G61" s="279">
        <v>69.271301302063506</v>
      </c>
      <c r="H61" s="117">
        <f t="shared" si="8"/>
        <v>3.0528006452711587E-2</v>
      </c>
      <c r="I61" s="279">
        <v>68.636619718309859</v>
      </c>
      <c r="J61" s="117">
        <f t="shared" si="9"/>
        <v>6.844942325214376E-3</v>
      </c>
      <c r="K61" s="275">
        <v>71.993556182037864</v>
      </c>
      <c r="L61" s="158">
        <f t="shared" si="10"/>
        <v>0.1396795343048578</v>
      </c>
      <c r="M61" s="279">
        <v>61.521550524644368</v>
      </c>
      <c r="N61" s="117">
        <f t="shared" si="11"/>
        <v>-2.3002214949271571E-2</v>
      </c>
      <c r="O61" s="275">
        <v>44.619407611847762</v>
      </c>
      <c r="P61" s="158">
        <f t="shared" si="22"/>
        <v>-8.5667876806398202E-2</v>
      </c>
      <c r="Q61" s="279">
        <v>51.02904569466947</v>
      </c>
      <c r="R61" s="117">
        <f t="shared" si="13"/>
        <v>-5.466754919100647E-2</v>
      </c>
    </row>
    <row r="62" spans="2:18" hidden="1" outlineLevel="1" x14ac:dyDescent="0.25">
      <c r="B62" s="58" t="s">
        <v>95</v>
      </c>
      <c r="C62" s="279">
        <v>53.794892964557413</v>
      </c>
      <c r="D62" s="117">
        <f t="shared" si="23"/>
        <v>-0.11736335101687734</v>
      </c>
      <c r="E62" s="275">
        <v>64.917243077041888</v>
      </c>
      <c r="F62" s="158">
        <f t="shared" si="23"/>
        <v>1.3457207626390577E-3</v>
      </c>
      <c r="G62" s="279">
        <v>70.383152020396778</v>
      </c>
      <c r="H62" s="117">
        <f t="shared" si="8"/>
        <v>0.10244990483814154</v>
      </c>
      <c r="I62" s="279">
        <v>70.759351809783425</v>
      </c>
      <c r="J62" s="117">
        <f t="shared" si="9"/>
        <v>5.0465436606048408E-2</v>
      </c>
      <c r="K62" s="275">
        <v>68.769568550011044</v>
      </c>
      <c r="L62" s="158">
        <f t="shared" si="10"/>
        <v>0.40518121270966589</v>
      </c>
      <c r="M62" s="279">
        <v>68.143676148865822</v>
      </c>
      <c r="N62" s="117">
        <f t="shared" si="11"/>
        <v>6.3415670238230692E-2</v>
      </c>
      <c r="O62" s="275">
        <v>56.407194436756427</v>
      </c>
      <c r="P62" s="158">
        <f t="shared" si="22"/>
        <v>-2.7629814915420936E-2</v>
      </c>
      <c r="Q62" s="279">
        <v>60.857908202957212</v>
      </c>
      <c r="R62" s="117">
        <f t="shared" si="13"/>
        <v>1.0425173550675959E-2</v>
      </c>
    </row>
    <row r="63" spans="2:18" hidden="1" outlineLevel="1" x14ac:dyDescent="0.25">
      <c r="B63" s="58" t="s">
        <v>96</v>
      </c>
      <c r="C63" s="279">
        <v>52.507182031862108</v>
      </c>
      <c r="D63" s="117">
        <f t="shared" si="23"/>
        <v>-9.6114129867496123E-2</v>
      </c>
      <c r="E63" s="275">
        <v>65.760000000000005</v>
      </c>
      <c r="F63" s="158">
        <f t="shared" si="23"/>
        <v>-2.8942705256940204E-2</v>
      </c>
      <c r="G63" s="279">
        <v>71.150101706714821</v>
      </c>
      <c r="H63" s="117">
        <f t="shared" si="8"/>
        <v>-3.3067868867027506E-2</v>
      </c>
      <c r="I63" s="279">
        <v>72.11</v>
      </c>
      <c r="J63" s="117">
        <f t="shared" si="9"/>
        <v>-6.1678594664931641E-2</v>
      </c>
      <c r="K63" s="275">
        <v>67.010000000000005</v>
      </c>
      <c r="L63" s="158">
        <f t="shared" si="10"/>
        <v>0.12188180143981264</v>
      </c>
      <c r="M63" s="279">
        <v>68.88</v>
      </c>
      <c r="N63" s="117">
        <f t="shared" si="11"/>
        <v>-3.2448377581120957E-2</v>
      </c>
      <c r="O63" s="275">
        <v>58.73</v>
      </c>
      <c r="P63" s="158">
        <f t="shared" si="22"/>
        <v>-3.0698135005776672E-2</v>
      </c>
      <c r="Q63" s="279">
        <v>62.58</v>
      </c>
      <c r="R63" s="117">
        <f t="shared" si="13"/>
        <v>-2.931596091205213E-2</v>
      </c>
    </row>
    <row r="64" spans="2:18" hidden="1" outlineLevel="1" x14ac:dyDescent="0.25">
      <c r="B64" s="58" t="s">
        <v>97</v>
      </c>
      <c r="C64" s="279">
        <v>58.294509642035734</v>
      </c>
      <c r="D64" s="117">
        <f t="shared" si="23"/>
        <v>-0.13357774609320661</v>
      </c>
      <c r="E64" s="275">
        <v>72.290000000000006</v>
      </c>
      <c r="F64" s="158">
        <f t="shared" si="23"/>
        <v>9.2323964944091896E-2</v>
      </c>
      <c r="G64" s="279">
        <v>71.000164569429884</v>
      </c>
      <c r="H64" s="117">
        <f t="shared" si="8"/>
        <v>-1.2539846701593138E-2</v>
      </c>
      <c r="I64" s="279">
        <v>71.709999999999994</v>
      </c>
      <c r="J64" s="117">
        <f t="shared" si="9"/>
        <v>-5.681967644350927E-2</v>
      </c>
      <c r="K64" s="275">
        <v>67.95</v>
      </c>
      <c r="L64" s="158">
        <f t="shared" si="10"/>
        <v>0.24885131409667349</v>
      </c>
      <c r="M64" s="279">
        <v>71.08</v>
      </c>
      <c r="N64" s="117">
        <f t="shared" si="11"/>
        <v>1.7172295363480305E-2</v>
      </c>
      <c r="O64" s="275">
        <v>55.54</v>
      </c>
      <c r="P64" s="158">
        <f t="shared" si="22"/>
        <v>-5.8324855883350235E-2</v>
      </c>
      <c r="Q64" s="279">
        <v>61.43</v>
      </c>
      <c r="R64" s="117">
        <f t="shared" si="13"/>
        <v>-2.4456090201683378E-2</v>
      </c>
    </row>
    <row r="65" spans="2:18" collapsed="1" x14ac:dyDescent="0.25">
      <c r="B65" s="72">
        <v>2010</v>
      </c>
      <c r="C65" s="276">
        <v>47.782171785657205</v>
      </c>
      <c r="D65" s="127">
        <f t="shared" si="23"/>
        <v>6.2608138090936016E-3</v>
      </c>
      <c r="E65" s="276">
        <v>58.92017980605052</v>
      </c>
      <c r="F65" s="127">
        <f t="shared" si="23"/>
        <v>1.9853710250358869E-2</v>
      </c>
      <c r="G65" s="276">
        <v>76.912493780698838</v>
      </c>
      <c r="H65" s="127">
        <f t="shared" si="8"/>
        <v>0.10172550193990482</v>
      </c>
      <c r="I65" s="276">
        <v>79.036156666023544</v>
      </c>
      <c r="J65" s="127">
        <f t="shared" si="9"/>
        <v>0.11266160209911846</v>
      </c>
      <c r="K65" s="276">
        <v>67.803750434461179</v>
      </c>
      <c r="L65" s="127">
        <f t="shared" si="10"/>
        <v>4.9105488963514299E-2</v>
      </c>
      <c r="M65" s="276">
        <v>70.242262102164986</v>
      </c>
      <c r="N65" s="127">
        <f t="shared" si="11"/>
        <v>7.7209536043824745E-2</v>
      </c>
      <c r="O65" s="276">
        <v>52.916225747071429</v>
      </c>
      <c r="P65" s="127">
        <f>O65/O78-1</f>
        <v>3.7614185690895585E-2</v>
      </c>
      <c r="Q65" s="276">
        <v>59.522066888293921</v>
      </c>
      <c r="R65" s="127">
        <f t="shared" si="13"/>
        <v>5.8326171297294671E-2</v>
      </c>
    </row>
    <row r="66" spans="2:18" hidden="1" outlineLevel="1" x14ac:dyDescent="0.25">
      <c r="B66" s="58" t="s">
        <v>86</v>
      </c>
      <c r="C66" s="279">
        <v>50.763696408562836</v>
      </c>
      <c r="D66" s="117">
        <f t="shared" si="23"/>
        <v>-6.4108813711780455E-2</v>
      </c>
      <c r="E66" s="275">
        <v>56.396827771958698</v>
      </c>
      <c r="F66" s="158">
        <f t="shared" si="23"/>
        <v>-3.3639003222092234E-2</v>
      </c>
      <c r="G66" s="279">
        <v>64.653534596935415</v>
      </c>
      <c r="H66" s="117">
        <f t="shared" si="8"/>
        <v>-0.13979764913971182</v>
      </c>
      <c r="I66" s="279">
        <v>64.719983569017785</v>
      </c>
      <c r="J66" s="117">
        <f t="shared" si="9"/>
        <v>-0.20256304128859304</v>
      </c>
      <c r="K66" s="275">
        <v>64.371922622218179</v>
      </c>
      <c r="L66" s="158">
        <f t="shared" si="10"/>
        <v>0.29416812670322035</v>
      </c>
      <c r="M66" s="279">
        <v>61.551275593161982</v>
      </c>
      <c r="N66" s="117">
        <f t="shared" si="11"/>
        <v>-0.10652815222583856</v>
      </c>
      <c r="O66" s="275">
        <v>50.107129929181774</v>
      </c>
      <c r="P66" s="158">
        <f t="shared" ref="P66:P77" si="24">O66/O79-1</f>
        <v>-0.10137858807062816</v>
      </c>
      <c r="Q66" s="279">
        <v>54.36676779141996</v>
      </c>
      <c r="R66" s="117">
        <f t="shared" si="13"/>
        <v>-0.10285861730330104</v>
      </c>
    </row>
    <row r="67" spans="2:18" hidden="1" outlineLevel="1" x14ac:dyDescent="0.25">
      <c r="B67" s="58" t="s">
        <v>87</v>
      </c>
      <c r="C67" s="279">
        <v>60.950639853747717</v>
      </c>
      <c r="D67" s="117">
        <f t="shared" si="23"/>
        <v>0.84991107133882027</v>
      </c>
      <c r="E67" s="275">
        <v>56.017756496583374</v>
      </c>
      <c r="F67" s="158">
        <f t="shared" si="23"/>
        <v>-0.13298627926662476</v>
      </c>
      <c r="G67" s="279">
        <v>66.633092418883592</v>
      </c>
      <c r="H67" s="117">
        <f t="shared" si="8"/>
        <v>-7.6215449884344366E-2</v>
      </c>
      <c r="I67" s="279">
        <v>63.441350692134691</v>
      </c>
      <c r="J67" s="117">
        <f t="shared" si="9"/>
        <v>-0.13224797302510338</v>
      </c>
      <c r="K67" s="275">
        <v>80.15975298697812</v>
      </c>
      <c r="L67" s="158">
        <f t="shared" si="10"/>
        <v>0.17934019401174228</v>
      </c>
      <c r="M67" s="279">
        <v>62.973743163998158</v>
      </c>
      <c r="N67" s="117">
        <f t="shared" si="11"/>
        <v>-7.6766703357305954E-2</v>
      </c>
      <c r="O67" s="275">
        <v>49.64069809459631</v>
      </c>
      <c r="P67" s="158">
        <f t="shared" si="24"/>
        <v>-0.19244024573619145</v>
      </c>
      <c r="Q67" s="279">
        <v>54.603405251960439</v>
      </c>
      <c r="R67" s="117">
        <f t="shared" si="13"/>
        <v>-0.14628822307754163</v>
      </c>
    </row>
    <row r="68" spans="2:18" hidden="1" outlineLevel="1" x14ac:dyDescent="0.25">
      <c r="B68" s="58" t="s">
        <v>88</v>
      </c>
      <c r="C68" s="279">
        <v>50.002948634782094</v>
      </c>
      <c r="D68" s="117">
        <f t="shared" si="23"/>
        <v>1.4549834781334949</v>
      </c>
      <c r="E68" s="275">
        <v>57.688501880071243</v>
      </c>
      <c r="F68" s="158">
        <f t="shared" si="23"/>
        <v>-9.2234431470161304E-2</v>
      </c>
      <c r="G68" s="279">
        <v>74.598572371064478</v>
      </c>
      <c r="H68" s="117">
        <f t="shared" si="8"/>
        <v>-4.044370996146085E-2</v>
      </c>
      <c r="I68" s="279">
        <v>75.934742024382842</v>
      </c>
      <c r="J68" s="117">
        <f t="shared" si="9"/>
        <v>-6.4843078517452746E-2</v>
      </c>
      <c r="K68" s="275">
        <v>68.935860626453433</v>
      </c>
      <c r="L68" s="158">
        <f t="shared" si="10"/>
        <v>9.2312797123331292E-2</v>
      </c>
      <c r="M68" s="279">
        <v>68.349125480619023</v>
      </c>
      <c r="N68" s="117">
        <f t="shared" si="11"/>
        <v>-3.6929329567154778E-2</v>
      </c>
      <c r="O68" s="275">
        <v>47.69016153132948</v>
      </c>
      <c r="P68" s="158">
        <f t="shared" si="24"/>
        <v>-0.10892822250879153</v>
      </c>
      <c r="Q68" s="279">
        <v>55.379656895756852</v>
      </c>
      <c r="R68" s="117">
        <f t="shared" si="13"/>
        <v>-7.6389978389645563E-2</v>
      </c>
    </row>
    <row r="69" spans="2:18" hidden="1" outlineLevel="1" x14ac:dyDescent="0.25">
      <c r="B69" s="58" t="s">
        <v>89</v>
      </c>
      <c r="C69" s="279">
        <v>38.476538695917121</v>
      </c>
      <c r="D69" s="117">
        <f t="shared" si="23"/>
        <v>8.1264621402989956E-2</v>
      </c>
      <c r="E69" s="275">
        <v>52.32</v>
      </c>
      <c r="F69" s="158">
        <f t="shared" si="23"/>
        <v>-0.13190642110502737</v>
      </c>
      <c r="G69" s="279">
        <v>72.606233020657129</v>
      </c>
      <c r="H69" s="117">
        <f t="shared" si="8"/>
        <v>-4.1769831283570813E-2</v>
      </c>
      <c r="I69" s="279">
        <v>75.069999999999993</v>
      </c>
      <c r="J69" s="117">
        <f t="shared" si="9"/>
        <v>-1.3794009458749534E-2</v>
      </c>
      <c r="K69" s="275">
        <v>62.15</v>
      </c>
      <c r="L69" s="158">
        <f t="shared" si="10"/>
        <v>-0.16341364921254553</v>
      </c>
      <c r="M69" s="279">
        <v>64.98</v>
      </c>
      <c r="N69" s="117">
        <f t="shared" si="11"/>
        <v>-6.1118335500650045E-2</v>
      </c>
      <c r="O69" s="275">
        <v>44.26</v>
      </c>
      <c r="P69" s="158">
        <f t="shared" si="24"/>
        <v>-0.10077204388459982</v>
      </c>
      <c r="Q69" s="279">
        <v>51.97</v>
      </c>
      <c r="R69" s="117">
        <f t="shared" si="13"/>
        <v>-8.1639865700653846E-2</v>
      </c>
    </row>
    <row r="70" spans="2:18" hidden="1" outlineLevel="1" x14ac:dyDescent="0.25">
      <c r="B70" s="58" t="s">
        <v>90</v>
      </c>
      <c r="C70" s="279">
        <v>40.638084566845549</v>
      </c>
      <c r="D70" s="117">
        <f t="shared" si="23"/>
        <v>0.5672601814883993</v>
      </c>
      <c r="E70" s="275">
        <v>67.61</v>
      </c>
      <c r="F70" s="158">
        <f t="shared" si="23"/>
        <v>-8.8199595414700016E-2</v>
      </c>
      <c r="G70" s="279">
        <v>73.698739539567342</v>
      </c>
      <c r="H70" s="117">
        <f t="shared" si="8"/>
        <v>-0.16230967221757064</v>
      </c>
      <c r="I70" s="279">
        <v>73.47</v>
      </c>
      <c r="J70" s="117">
        <f t="shared" si="9"/>
        <v>-0.17467984722534258</v>
      </c>
      <c r="K70" s="275">
        <v>74.69</v>
      </c>
      <c r="L70" s="158">
        <f t="shared" si="10"/>
        <v>-0.10625822663635276</v>
      </c>
      <c r="M70" s="279">
        <v>70.790000000000006</v>
      </c>
      <c r="N70" s="117">
        <f t="shared" si="11"/>
        <v>-0.12766481823783116</v>
      </c>
      <c r="O70" s="275">
        <v>61.29</v>
      </c>
      <c r="P70" s="158">
        <f t="shared" si="24"/>
        <v>-7.7513546056592442E-2</v>
      </c>
      <c r="Q70" s="279">
        <v>64.83</v>
      </c>
      <c r="R70" s="117">
        <f t="shared" si="13"/>
        <v>-9.7954640322805098E-2</v>
      </c>
    </row>
    <row r="71" spans="2:18" hidden="1" outlineLevel="1" x14ac:dyDescent="0.25">
      <c r="B71" s="58" t="s">
        <v>91</v>
      </c>
      <c r="C71" s="279">
        <v>43.12673232293448</v>
      </c>
      <c r="D71" s="117">
        <f t="shared" si="23"/>
        <v>1.3616591045272686</v>
      </c>
      <c r="E71" s="275">
        <v>55.89</v>
      </c>
      <c r="F71" s="158">
        <f t="shared" si="23"/>
        <v>-0.21092757306226173</v>
      </c>
      <c r="G71" s="279">
        <v>76.212219670325851</v>
      </c>
      <c r="H71" s="117">
        <f t="shared" si="8"/>
        <v>-6.5680890786249058E-2</v>
      </c>
      <c r="I71" s="279">
        <v>76.31</v>
      </c>
      <c r="J71" s="117">
        <f t="shared" si="9"/>
        <v>-0.10539273153575612</v>
      </c>
      <c r="K71" s="275">
        <v>75.78</v>
      </c>
      <c r="L71" s="158">
        <f t="shared" si="10"/>
        <v>0.15254752851711029</v>
      </c>
      <c r="M71" s="279">
        <v>68.61</v>
      </c>
      <c r="N71" s="117">
        <f t="shared" si="11"/>
        <v>-9.3659180977543E-2</v>
      </c>
      <c r="O71" s="275">
        <v>55.43</v>
      </c>
      <c r="P71" s="158">
        <f t="shared" si="24"/>
        <v>-0.13268659051791576</v>
      </c>
      <c r="Q71" s="279">
        <v>60.33</v>
      </c>
      <c r="R71" s="117">
        <f t="shared" si="13"/>
        <v>-0.11617345443891014</v>
      </c>
    </row>
    <row r="72" spans="2:18" hidden="1" outlineLevel="1" x14ac:dyDescent="0.25">
      <c r="B72" s="58" t="s">
        <v>92</v>
      </c>
      <c r="C72" s="279">
        <v>26.423438363736871</v>
      </c>
      <c r="D72" s="117">
        <f t="shared" si="23"/>
        <v>-0.15083460325997722</v>
      </c>
      <c r="E72" s="275">
        <v>50.821487355977851</v>
      </c>
      <c r="F72" s="158">
        <f t="shared" si="23"/>
        <v>-0.1867260784769107</v>
      </c>
      <c r="G72" s="279">
        <v>69.655287303295921</v>
      </c>
      <c r="H72" s="117">
        <f t="shared" si="8"/>
        <v>-5.4678070684971436E-2</v>
      </c>
      <c r="I72" s="279">
        <v>71.268332858183655</v>
      </c>
      <c r="J72" s="117">
        <f t="shared" si="9"/>
        <v>-4.7851264419723982E-2</v>
      </c>
      <c r="K72" s="275">
        <v>62.819170358437376</v>
      </c>
      <c r="L72" s="158">
        <f t="shared" si="10"/>
        <v>-8.6266612968183609E-2</v>
      </c>
      <c r="M72" s="279">
        <v>62.167849398777847</v>
      </c>
      <c r="N72" s="117">
        <f t="shared" si="11"/>
        <v>-9.1644514921422449E-2</v>
      </c>
      <c r="O72" s="275">
        <v>40.852737421696567</v>
      </c>
      <c r="P72" s="158">
        <f t="shared" si="24"/>
        <v>-0.24416767027388397</v>
      </c>
      <c r="Q72" s="279">
        <v>48.650921001232007</v>
      </c>
      <c r="R72" s="117">
        <f t="shared" si="13"/>
        <v>-0.18027091826062336</v>
      </c>
    </row>
    <row r="73" spans="2:18" hidden="1" outlineLevel="1" x14ac:dyDescent="0.25">
      <c r="B73" s="58" t="s">
        <v>93</v>
      </c>
      <c r="C73" s="279">
        <v>30.300112341518215</v>
      </c>
      <c r="D73" s="117">
        <f t="shared" si="23"/>
        <v>0.18248130727668532</v>
      </c>
      <c r="E73" s="275">
        <v>41.79</v>
      </c>
      <c r="F73" s="158">
        <f t="shared" si="23"/>
        <v>-0.26166077738515903</v>
      </c>
      <c r="G73" s="279">
        <v>63.390841943916705</v>
      </c>
      <c r="H73" s="117">
        <f t="shared" si="8"/>
        <v>-0.1172212032978609</v>
      </c>
      <c r="I73" s="279">
        <v>64.13</v>
      </c>
      <c r="J73" s="117">
        <f t="shared" si="9"/>
        <v>-0.10707323865218599</v>
      </c>
      <c r="K73" s="275">
        <v>60.25</v>
      </c>
      <c r="L73" s="158">
        <f t="shared" si="10"/>
        <v>-0.16039576365663333</v>
      </c>
      <c r="M73" s="279">
        <v>55.29</v>
      </c>
      <c r="N73" s="117">
        <f t="shared" si="11"/>
        <v>-0.15095208845208852</v>
      </c>
      <c r="O73" s="275">
        <v>36.68</v>
      </c>
      <c r="P73" s="158">
        <f t="shared" si="24"/>
        <v>-0.14598370197904542</v>
      </c>
      <c r="Q73" s="279">
        <v>43.49</v>
      </c>
      <c r="R73" s="117">
        <f t="shared" si="13"/>
        <v>-0.14909019761299158</v>
      </c>
    </row>
    <row r="74" spans="2:18" hidden="1" outlineLevel="1" x14ac:dyDescent="0.25">
      <c r="B74" s="58" t="s">
        <v>94</v>
      </c>
      <c r="C74" s="279">
        <v>43.062465450525153</v>
      </c>
      <c r="D74" s="117">
        <f t="shared" si="23"/>
        <v>0.4398302376032337</v>
      </c>
      <c r="E74" s="275">
        <v>56.49</v>
      </c>
      <c r="F74" s="158">
        <f t="shared" si="23"/>
        <v>-5.582483703827501E-2</v>
      </c>
      <c r="G74" s="279">
        <v>67.219232149264442</v>
      </c>
      <c r="H74" s="117">
        <f t="shared" si="8"/>
        <v>-9.1096225087762495E-2</v>
      </c>
      <c r="I74" s="279">
        <v>68.17</v>
      </c>
      <c r="J74" s="117">
        <f t="shared" si="9"/>
        <v>-6.1794660060555895E-2</v>
      </c>
      <c r="K74" s="275">
        <v>63.17</v>
      </c>
      <c r="L74" s="158">
        <f t="shared" si="10"/>
        <v>-0.20470854840740282</v>
      </c>
      <c r="M74" s="279">
        <v>62.97</v>
      </c>
      <c r="N74" s="117">
        <f t="shared" si="11"/>
        <v>-6.9867060561299876E-2</v>
      </c>
      <c r="O74" s="275">
        <v>48.8</v>
      </c>
      <c r="P74" s="158">
        <f t="shared" si="24"/>
        <v>-9.0739705608347432E-2</v>
      </c>
      <c r="Q74" s="279">
        <v>53.98</v>
      </c>
      <c r="R74" s="117">
        <f t="shared" si="13"/>
        <v>-8.2440931497535286E-2</v>
      </c>
    </row>
    <row r="75" spans="2:18" hidden="1" outlineLevel="1" x14ac:dyDescent="0.25">
      <c r="B75" s="58" t="s">
        <v>95</v>
      </c>
      <c r="C75" s="279">
        <v>60.947948429893543</v>
      </c>
      <c r="D75" s="117">
        <f t="shared" si="23"/>
        <v>7.4766819711181487E-2</v>
      </c>
      <c r="E75" s="275">
        <v>64.83</v>
      </c>
      <c r="F75" s="158">
        <f t="shared" si="23"/>
        <v>-8.3933870284018663E-2</v>
      </c>
      <c r="G75" s="279">
        <v>63.842494531060105</v>
      </c>
      <c r="H75" s="117">
        <f t="shared" si="8"/>
        <v>-0.22813456757915695</v>
      </c>
      <c r="I75" s="279">
        <v>67.36</v>
      </c>
      <c r="J75" s="117">
        <f t="shared" si="9"/>
        <v>-0.19348659003831414</v>
      </c>
      <c r="K75" s="275">
        <v>48.94</v>
      </c>
      <c r="L75" s="158">
        <f t="shared" si="10"/>
        <v>-0.38269424823410703</v>
      </c>
      <c r="M75" s="279">
        <v>64.08</v>
      </c>
      <c r="N75" s="117">
        <f t="shared" si="11"/>
        <v>-0.17677286742034948</v>
      </c>
      <c r="O75" s="275">
        <v>58.01</v>
      </c>
      <c r="P75" s="158">
        <f t="shared" si="24"/>
        <v>-0.15028563058444411</v>
      </c>
      <c r="Q75" s="279">
        <v>60.23</v>
      </c>
      <c r="R75" s="117">
        <f t="shared" si="13"/>
        <v>-0.16102521242512902</v>
      </c>
    </row>
    <row r="76" spans="2:18" hidden="1" outlineLevel="1" x14ac:dyDescent="0.25">
      <c r="B76" s="58" t="s">
        <v>96</v>
      </c>
      <c r="C76" s="279">
        <v>58.090499881544659</v>
      </c>
      <c r="D76" s="117">
        <f t="shared" si="23"/>
        <v>0.10507649503129857</v>
      </c>
      <c r="E76" s="275">
        <v>67.72</v>
      </c>
      <c r="F76" s="158">
        <f t="shared" si="23"/>
        <v>-4.2285391033799913E-2</v>
      </c>
      <c r="G76" s="279">
        <v>73.583346147931721</v>
      </c>
      <c r="H76" s="117">
        <f t="shared" si="8"/>
        <v>-0.13841219037448427</v>
      </c>
      <c r="I76" s="279">
        <v>76.849999999999994</v>
      </c>
      <c r="J76" s="117">
        <f t="shared" si="9"/>
        <v>-0.11970217640320735</v>
      </c>
      <c r="K76" s="275">
        <v>59.73</v>
      </c>
      <c r="L76" s="158">
        <f t="shared" si="10"/>
        <v>-0.22799534703373414</v>
      </c>
      <c r="M76" s="279">
        <v>71.19</v>
      </c>
      <c r="N76" s="117">
        <f t="shared" si="11"/>
        <v>-0.10317460317460314</v>
      </c>
      <c r="O76" s="275">
        <v>60.59</v>
      </c>
      <c r="P76" s="158">
        <f t="shared" si="24"/>
        <v>-0.15518683770217512</v>
      </c>
      <c r="Q76" s="279">
        <v>64.47</v>
      </c>
      <c r="R76" s="117">
        <f t="shared" si="13"/>
        <v>-0.13509525087201513</v>
      </c>
    </row>
    <row r="77" spans="2:18" hidden="1" outlineLevel="1" x14ac:dyDescent="0.25">
      <c r="B77" s="58" t="s">
        <v>97</v>
      </c>
      <c r="C77" s="279">
        <v>67.281870218798474</v>
      </c>
      <c r="D77" s="117">
        <f t="shared" si="23"/>
        <v>0.25642887701391182</v>
      </c>
      <c r="E77" s="275">
        <v>66.180000000000007</v>
      </c>
      <c r="F77" s="158">
        <f t="shared" si="23"/>
        <v>-7.5310884448791193E-2</v>
      </c>
      <c r="G77" s="279">
        <v>71.901802145907851</v>
      </c>
      <c r="H77" s="117">
        <f t="shared" si="8"/>
        <v>-0.12142803024563209</v>
      </c>
      <c r="I77" s="279">
        <v>76.03</v>
      </c>
      <c r="J77" s="117">
        <f t="shared" si="9"/>
        <v>-9.7780942209564459E-2</v>
      </c>
      <c r="K77" s="275">
        <v>54.41</v>
      </c>
      <c r="L77" s="158">
        <f t="shared" si="10"/>
        <v>-0.23934013700545231</v>
      </c>
      <c r="M77" s="279">
        <v>69.88</v>
      </c>
      <c r="N77" s="117">
        <f t="shared" si="11"/>
        <v>-9.7507426062249936E-2</v>
      </c>
      <c r="O77" s="275">
        <v>58.98</v>
      </c>
      <c r="P77" s="158">
        <f t="shared" si="24"/>
        <v>-0.10649901530071215</v>
      </c>
      <c r="Q77" s="279">
        <v>62.97</v>
      </c>
      <c r="R77" s="117">
        <f t="shared" si="13"/>
        <v>-0.10324693819424668</v>
      </c>
    </row>
    <row r="78" spans="2:18" collapsed="1" x14ac:dyDescent="0.25">
      <c r="B78" s="72">
        <v>2009</v>
      </c>
      <c r="C78" s="276">
        <v>47.484877806960263</v>
      </c>
      <c r="D78" s="127">
        <f t="shared" ref="D78:D104" si="25">C78/C91-1</f>
        <v>0.30610729462097086</v>
      </c>
      <c r="E78" s="276">
        <v>57.773168067002963</v>
      </c>
      <c r="F78" s="127">
        <f t="shared" ref="F78:F104" si="26">E78/E91-1</f>
        <v>-0.11552201349706304</v>
      </c>
      <c r="G78" s="276">
        <v>69.8109407881294</v>
      </c>
      <c r="H78" s="127">
        <f t="shared" ref="H78:H104" si="27">G78/G91-1</f>
        <v>-0.10867693466255468</v>
      </c>
      <c r="I78" s="276">
        <v>71.033417992421036</v>
      </c>
      <c r="J78" s="127">
        <f t="shared" ref="J78:J104" si="28">I78/I91-1</f>
        <v>-0.11265929498603622</v>
      </c>
      <c r="K78" s="276">
        <v>64.630059748757304</v>
      </c>
      <c r="L78" s="127">
        <f t="shared" ref="L78:L104" si="29">K78/K91-1</f>
        <v>-8.9646387556438833E-2</v>
      </c>
      <c r="M78" s="276">
        <v>65.207612587740101</v>
      </c>
      <c r="N78" s="127">
        <f t="shared" ref="N78:N104" si="30">M78/M91-1</f>
        <v>-0.10072725736879351</v>
      </c>
      <c r="O78" s="276">
        <v>50.997978320657936</v>
      </c>
      <c r="P78" s="127">
        <f>O78/O91-1</f>
        <v>-0.13406860046160374</v>
      </c>
      <c r="Q78" s="276">
        <v>56.241703647309272</v>
      </c>
      <c r="R78" s="127">
        <f t="shared" ref="R78:R104" si="31">Q78/Q91-1</f>
        <v>-0.12002217254634506</v>
      </c>
    </row>
    <row r="79" spans="2:18" hidden="1" outlineLevel="1" x14ac:dyDescent="0.25">
      <c r="B79" s="58" t="s">
        <v>86</v>
      </c>
      <c r="C79" s="279">
        <v>54.241024119367559</v>
      </c>
      <c r="D79" s="117">
        <f t="shared" si="25"/>
        <v>0.16158315177923033</v>
      </c>
      <c r="E79" s="275">
        <v>58.36</v>
      </c>
      <c r="F79" s="158">
        <f t="shared" si="26"/>
        <v>-6.7284641201853956E-2</v>
      </c>
      <c r="G79" s="279">
        <v>75.160843878507691</v>
      </c>
      <c r="H79" s="117">
        <f t="shared" si="27"/>
        <v>1.4992637065913472E-2</v>
      </c>
      <c r="I79" s="279">
        <v>81.16</v>
      </c>
      <c r="J79" s="117">
        <f t="shared" si="28"/>
        <v>6.6071194010245637E-2</v>
      </c>
      <c r="K79" s="275">
        <v>49.74</v>
      </c>
      <c r="L79" s="158">
        <f t="shared" si="29"/>
        <v>-0.24188385916780974</v>
      </c>
      <c r="M79" s="279">
        <v>68.89</v>
      </c>
      <c r="N79" s="117">
        <f t="shared" si="30"/>
        <v>-4.1919629950853965E-3</v>
      </c>
      <c r="O79" s="275">
        <v>55.76</v>
      </c>
      <c r="P79" s="158">
        <f t="shared" ref="P79:P90" si="32">O79/O92-1</f>
        <v>-0.14517859880423123</v>
      </c>
      <c r="Q79" s="279">
        <v>60.6</v>
      </c>
      <c r="R79" s="117">
        <f t="shared" si="31"/>
        <v>-9.1181763647270597E-2</v>
      </c>
    </row>
    <row r="80" spans="2:18" hidden="1" outlineLevel="1" x14ac:dyDescent="0.25">
      <c r="B80" s="58" t="s">
        <v>87</v>
      </c>
      <c r="C80" s="279">
        <v>32.947875602277698</v>
      </c>
      <c r="D80" s="117">
        <f t="shared" si="25"/>
        <v>-0.2092094196804033</v>
      </c>
      <c r="E80" s="275">
        <v>64.61</v>
      </c>
      <c r="F80" s="158">
        <f t="shared" si="26"/>
        <v>-0.12783477321814252</v>
      </c>
      <c r="G80" s="279">
        <v>72.130555128402278</v>
      </c>
      <c r="H80" s="117">
        <f t="shared" si="27"/>
        <v>-7.7585861993415328E-2</v>
      </c>
      <c r="I80" s="279">
        <v>73.11</v>
      </c>
      <c r="J80" s="117">
        <f t="shared" si="28"/>
        <v>-6.3412759415834019E-2</v>
      </c>
      <c r="K80" s="275">
        <v>67.97</v>
      </c>
      <c r="L80" s="158">
        <f t="shared" si="29"/>
        <v>-0.13688888888888895</v>
      </c>
      <c r="M80" s="279">
        <v>68.209999999999994</v>
      </c>
      <c r="N80" s="117">
        <f t="shared" si="30"/>
        <v>-9.5717884130982478E-2</v>
      </c>
      <c r="O80" s="275">
        <v>61.47</v>
      </c>
      <c r="P80" s="158">
        <f t="shared" si="32"/>
        <v>-5.6485034535686984E-2</v>
      </c>
      <c r="Q80" s="279">
        <v>63.96</v>
      </c>
      <c r="R80" s="117">
        <f t="shared" si="31"/>
        <v>-7.1967498549042386E-2</v>
      </c>
    </row>
    <row r="81" spans="2:18" hidden="1" outlineLevel="1" x14ac:dyDescent="0.25">
      <c r="B81" s="58" t="s">
        <v>88</v>
      </c>
      <c r="C81" s="279">
        <v>20.367936925098554</v>
      </c>
      <c r="D81" s="117">
        <f t="shared" si="25"/>
        <v>-0.35993073131743702</v>
      </c>
      <c r="E81" s="275">
        <v>63.55</v>
      </c>
      <c r="F81" s="158">
        <f t="shared" si="26"/>
        <v>-9.4471359361641638E-2</v>
      </c>
      <c r="G81" s="279">
        <v>77.742778767119887</v>
      </c>
      <c r="H81" s="117">
        <f t="shared" si="27"/>
        <v>4.9143639609522616E-2</v>
      </c>
      <c r="I81" s="279">
        <v>81.2</v>
      </c>
      <c r="J81" s="117">
        <f t="shared" si="28"/>
        <v>7.1664247063481623E-2</v>
      </c>
      <c r="K81" s="275">
        <v>63.11</v>
      </c>
      <c r="L81" s="158">
        <f t="shared" si="29"/>
        <v>-6.2397860644777925E-2</v>
      </c>
      <c r="M81" s="279">
        <v>70.97</v>
      </c>
      <c r="N81" s="117">
        <f t="shared" si="30"/>
        <v>-2.9502669289127592E-3</v>
      </c>
      <c r="O81" s="275">
        <v>53.52</v>
      </c>
      <c r="P81" s="158">
        <f t="shared" si="32"/>
        <v>-3.6543654365436384E-2</v>
      </c>
      <c r="Q81" s="279">
        <v>59.96</v>
      </c>
      <c r="R81" s="117">
        <f t="shared" si="31"/>
        <v>-2.1540469973890364E-2</v>
      </c>
    </row>
    <row r="82" spans="2:18" hidden="1" outlineLevel="1" x14ac:dyDescent="0.25">
      <c r="B82" s="58" t="s">
        <v>89</v>
      </c>
      <c r="C82" s="279">
        <v>35.584756898817297</v>
      </c>
      <c r="D82" s="117">
        <f t="shared" si="25"/>
        <v>0.35354881706097663</v>
      </c>
      <c r="E82" s="275">
        <v>60.27</v>
      </c>
      <c r="F82" s="158">
        <f t="shared" si="26"/>
        <v>-0.10816809707013908</v>
      </c>
      <c r="G82" s="279">
        <v>75.771182531139473</v>
      </c>
      <c r="H82" s="117">
        <f t="shared" si="27"/>
        <v>-2.7507496598928594E-2</v>
      </c>
      <c r="I82" s="279">
        <v>76.12</v>
      </c>
      <c r="J82" s="117">
        <f t="shared" si="28"/>
        <v>-6.3369016857388827E-2</v>
      </c>
      <c r="K82" s="275">
        <v>74.290000000000006</v>
      </c>
      <c r="L82" s="158">
        <f t="shared" si="29"/>
        <v>0.15590477672319913</v>
      </c>
      <c r="M82" s="279">
        <v>69.209999999999994</v>
      </c>
      <c r="N82" s="117">
        <f t="shared" si="30"/>
        <v>-4.5379310344827672E-2</v>
      </c>
      <c r="O82" s="275">
        <v>49.22</v>
      </c>
      <c r="P82" s="158">
        <f t="shared" si="32"/>
        <v>-2.6342451874367123E-3</v>
      </c>
      <c r="Q82" s="279">
        <v>56.59</v>
      </c>
      <c r="R82" s="117">
        <f t="shared" si="31"/>
        <v>-2.1611341632088554E-2</v>
      </c>
    </row>
    <row r="83" spans="2:18" hidden="1" outlineLevel="1" x14ac:dyDescent="0.25">
      <c r="B83" s="58" t="s">
        <v>90</v>
      </c>
      <c r="C83" s="279">
        <v>25.929379848247201</v>
      </c>
      <c r="D83" s="117">
        <f t="shared" si="25"/>
        <v>-0.29867002980967705</v>
      </c>
      <c r="E83" s="275">
        <v>74.150000000000006</v>
      </c>
      <c r="F83" s="158">
        <f t="shared" si="26"/>
        <v>-7.0918431274276328E-2</v>
      </c>
      <c r="G83" s="279">
        <v>87.978501237642178</v>
      </c>
      <c r="H83" s="117">
        <f t="shared" si="27"/>
        <v>-7.102210204389392E-3</v>
      </c>
      <c r="I83" s="279">
        <v>89.02</v>
      </c>
      <c r="J83" s="117">
        <f t="shared" si="28"/>
        <v>2.7232864066466744E-2</v>
      </c>
      <c r="K83" s="275">
        <v>83.57</v>
      </c>
      <c r="L83" s="158">
        <f t="shared" si="29"/>
        <v>-0.13407937001347026</v>
      </c>
      <c r="M83" s="279">
        <v>81.150000000000006</v>
      </c>
      <c r="N83" s="117">
        <f t="shared" si="30"/>
        <v>-3.0581770397801744E-2</v>
      </c>
      <c r="O83" s="275">
        <v>66.44</v>
      </c>
      <c r="P83" s="158">
        <f t="shared" si="32"/>
        <v>2.0270270270270174E-2</v>
      </c>
      <c r="Q83" s="279">
        <v>71.87</v>
      </c>
      <c r="R83" s="117">
        <f t="shared" si="31"/>
        <v>-8.3414430696515662E-4</v>
      </c>
    </row>
    <row r="84" spans="2:18" hidden="1" outlineLevel="1" x14ac:dyDescent="0.25">
      <c r="B84" s="58" t="s">
        <v>91</v>
      </c>
      <c r="C84" s="279">
        <v>18.261201305582638</v>
      </c>
      <c r="D84" s="117">
        <f t="shared" si="25"/>
        <v>-0.438843298163345</v>
      </c>
      <c r="E84" s="275">
        <v>70.83</v>
      </c>
      <c r="F84" s="158">
        <f t="shared" si="26"/>
        <v>7.1720381298229663E-2</v>
      </c>
      <c r="G84" s="279">
        <v>81.569796570317422</v>
      </c>
      <c r="H84" s="117">
        <f t="shared" si="27"/>
        <v>-6.1539189462938793E-2</v>
      </c>
      <c r="I84" s="279">
        <v>85.3</v>
      </c>
      <c r="J84" s="117">
        <f t="shared" si="28"/>
        <v>-4.9476264764876321E-2</v>
      </c>
      <c r="K84" s="275">
        <v>65.75</v>
      </c>
      <c r="L84" s="158">
        <f t="shared" si="29"/>
        <v>-0.12856196156394972</v>
      </c>
      <c r="M84" s="279">
        <v>75.7</v>
      </c>
      <c r="N84" s="117">
        <f t="shared" si="30"/>
        <v>-2.8241335044929428E-2</v>
      </c>
      <c r="O84" s="275">
        <v>63.91</v>
      </c>
      <c r="P84" s="158">
        <f t="shared" si="32"/>
        <v>9.867629362214192E-2</v>
      </c>
      <c r="Q84" s="279">
        <v>68.260000000000005</v>
      </c>
      <c r="R84" s="117">
        <f t="shared" si="31"/>
        <v>4.3730886850152917E-2</v>
      </c>
    </row>
    <row r="85" spans="2:18" hidden="1" outlineLevel="1" x14ac:dyDescent="0.25">
      <c r="B85" s="58" t="s">
        <v>92</v>
      </c>
      <c r="C85" s="279">
        <v>31.116951379763499</v>
      </c>
      <c r="D85" s="117">
        <f t="shared" si="25"/>
        <v>-8.6768894092842386E-3</v>
      </c>
      <c r="E85" s="275">
        <v>62.49</v>
      </c>
      <c r="F85" s="158">
        <f t="shared" si="26"/>
        <v>9.5931252192213323E-2</v>
      </c>
      <c r="G85" s="279">
        <v>73.684197037264852</v>
      </c>
      <c r="H85" s="117">
        <f t="shared" si="27"/>
        <v>-4.4588868764762091E-2</v>
      </c>
      <c r="I85" s="279">
        <v>74.849999999999994</v>
      </c>
      <c r="J85" s="117">
        <f t="shared" si="28"/>
        <v>-9.4702467343976915E-2</v>
      </c>
      <c r="K85" s="275">
        <v>68.75</v>
      </c>
      <c r="L85" s="158">
        <f t="shared" si="29"/>
        <v>0.25</v>
      </c>
      <c r="M85" s="279">
        <v>68.44</v>
      </c>
      <c r="N85" s="117">
        <f t="shared" si="30"/>
        <v>-5.3771254178172079E-3</v>
      </c>
      <c r="O85" s="275">
        <v>54.05</v>
      </c>
      <c r="P85" s="158">
        <f t="shared" si="32"/>
        <v>0.21816542709037634</v>
      </c>
      <c r="Q85" s="279">
        <v>59.35</v>
      </c>
      <c r="R85" s="117">
        <f t="shared" si="31"/>
        <v>0.11602106054907857</v>
      </c>
    </row>
    <row r="86" spans="2:18" hidden="1" outlineLevel="1" x14ac:dyDescent="0.25">
      <c r="B86" s="58" t="s">
        <v>93</v>
      </c>
      <c r="C86" s="279">
        <v>25.624178712220761</v>
      </c>
      <c r="D86" s="117">
        <f t="shared" si="25"/>
        <v>-0.23282372640571725</v>
      </c>
      <c r="E86" s="275">
        <v>56.6</v>
      </c>
      <c r="F86" s="158">
        <f t="shared" si="26"/>
        <v>0.11395394607360743</v>
      </c>
      <c r="G86" s="279">
        <v>71.808296915071452</v>
      </c>
      <c r="H86" s="117">
        <f t="shared" si="27"/>
        <v>2.5356506786771149E-3</v>
      </c>
      <c r="I86" s="279">
        <v>71.819999999999993</v>
      </c>
      <c r="J86" s="117">
        <f t="shared" si="28"/>
        <v>-5.325599789085167E-2</v>
      </c>
      <c r="K86" s="275">
        <v>71.760000000000005</v>
      </c>
      <c r="L86" s="158">
        <f t="shared" si="29"/>
        <v>0.31044558071585104</v>
      </c>
      <c r="M86" s="279">
        <v>65.12</v>
      </c>
      <c r="N86" s="117">
        <f t="shared" si="30"/>
        <v>2.8427037271004485E-2</v>
      </c>
      <c r="O86" s="275">
        <v>42.95</v>
      </c>
      <c r="P86" s="158">
        <f t="shared" si="32"/>
        <v>1.6327496450544432E-2</v>
      </c>
      <c r="Q86" s="279">
        <v>51.11</v>
      </c>
      <c r="R86" s="117">
        <f t="shared" si="31"/>
        <v>2.5275827482447388E-2</v>
      </c>
    </row>
    <row r="87" spans="2:18" hidden="1" outlineLevel="1" x14ac:dyDescent="0.25">
      <c r="B87" s="58" t="s">
        <v>94</v>
      </c>
      <c r="C87" s="279">
        <v>29.908015768725399</v>
      </c>
      <c r="D87" s="117">
        <f t="shared" si="25"/>
        <v>-0.33818411052313746</v>
      </c>
      <c r="E87" s="275">
        <v>59.83</v>
      </c>
      <c r="F87" s="158">
        <f t="shared" si="26"/>
        <v>-1.3520197856554006E-2</v>
      </c>
      <c r="G87" s="279">
        <v>73.956379107078789</v>
      </c>
      <c r="H87" s="117">
        <f t="shared" si="27"/>
        <v>7.8810924018282158E-3</v>
      </c>
      <c r="I87" s="279">
        <v>72.66</v>
      </c>
      <c r="J87" s="117">
        <f t="shared" si="28"/>
        <v>-4.7206923682140189E-2</v>
      </c>
      <c r="K87" s="275">
        <v>79.430000000000007</v>
      </c>
      <c r="L87" s="158">
        <f t="shared" si="29"/>
        <v>0.28278423772609829</v>
      </c>
      <c r="M87" s="279">
        <v>67.7</v>
      </c>
      <c r="N87" s="117">
        <f t="shared" si="30"/>
        <v>-6.457293806868214E-3</v>
      </c>
      <c r="O87" s="275">
        <v>53.67</v>
      </c>
      <c r="P87" s="158">
        <f t="shared" si="32"/>
        <v>8.2711317329029699E-2</v>
      </c>
      <c r="Q87" s="279">
        <v>58.83</v>
      </c>
      <c r="R87" s="117">
        <f t="shared" si="31"/>
        <v>4.5680767863490956E-2</v>
      </c>
    </row>
    <row r="88" spans="2:18" hidden="1" outlineLevel="1" x14ac:dyDescent="0.25">
      <c r="B88" s="58" t="s">
        <v>95</v>
      </c>
      <c r="C88" s="279">
        <v>56.708066635581368</v>
      </c>
      <c r="D88" s="117">
        <f t="shared" si="25"/>
        <v>-0.15822991955882759</v>
      </c>
      <c r="E88" s="275">
        <v>70.77</v>
      </c>
      <c r="F88" s="158">
        <f t="shared" si="26"/>
        <v>1.6226306720275696E-2</v>
      </c>
      <c r="G88" s="279">
        <v>82.711949323637228</v>
      </c>
      <c r="H88" s="117">
        <f t="shared" si="27"/>
        <v>-4.8443349626546284E-2</v>
      </c>
      <c r="I88" s="279">
        <v>83.52</v>
      </c>
      <c r="J88" s="117">
        <f t="shared" si="28"/>
        <v>-6.1783868793529595E-2</v>
      </c>
      <c r="K88" s="275">
        <v>79.28</v>
      </c>
      <c r="L88" s="158">
        <f t="shared" si="29"/>
        <v>9.0365279368715967E-3</v>
      </c>
      <c r="M88" s="279">
        <v>77.84</v>
      </c>
      <c r="N88" s="117">
        <f t="shared" si="30"/>
        <v>-3.2201914708442136E-2</v>
      </c>
      <c r="O88" s="275">
        <v>68.27</v>
      </c>
      <c r="P88" s="158">
        <f t="shared" si="32"/>
        <v>0.10130666236489749</v>
      </c>
      <c r="Q88" s="279">
        <v>71.790000000000006</v>
      </c>
      <c r="R88" s="117">
        <f t="shared" si="31"/>
        <v>4.6044004079848655E-2</v>
      </c>
    </row>
    <row r="89" spans="2:18" hidden="1" outlineLevel="1" x14ac:dyDescent="0.25">
      <c r="B89" s="58" t="s">
        <v>96</v>
      </c>
      <c r="C89" s="279">
        <v>52.566949114141998</v>
      </c>
      <c r="D89" s="117">
        <f t="shared" si="25"/>
        <v>4.2922811286632889E-2</v>
      </c>
      <c r="E89" s="275">
        <v>70.709999999999994</v>
      </c>
      <c r="F89" s="158">
        <f t="shared" si="26"/>
        <v>1.638637343682614E-2</v>
      </c>
      <c r="G89" s="279">
        <v>85.404349186317191</v>
      </c>
      <c r="H89" s="117">
        <f t="shared" si="27"/>
        <v>1.5009545512907785E-2</v>
      </c>
      <c r="I89" s="279">
        <v>87.3</v>
      </c>
      <c r="J89" s="117">
        <f t="shared" si="28"/>
        <v>3.8914673330953109E-2</v>
      </c>
      <c r="K89" s="275">
        <v>77.37</v>
      </c>
      <c r="L89" s="158">
        <f t="shared" si="29"/>
        <v>-8.5460992907801292E-2</v>
      </c>
      <c r="M89" s="279">
        <v>79.38</v>
      </c>
      <c r="N89" s="117">
        <f t="shared" si="30"/>
        <v>1.65194006915097E-2</v>
      </c>
      <c r="O89" s="275">
        <v>71.72</v>
      </c>
      <c r="P89" s="158">
        <f t="shared" si="32"/>
        <v>6.6785661163171195E-2</v>
      </c>
      <c r="Q89" s="279">
        <v>74.540000000000006</v>
      </c>
      <c r="R89" s="117">
        <f t="shared" si="31"/>
        <v>4.779308405960081E-2</v>
      </c>
    </row>
    <row r="90" spans="2:18" hidden="1" outlineLevel="1" x14ac:dyDescent="0.25">
      <c r="B90" s="58" t="s">
        <v>97</v>
      </c>
      <c r="C90" s="279">
        <v>53.55008265864101</v>
      </c>
      <c r="D90" s="117">
        <f t="shared" si="25"/>
        <v>0.1618062062012029</v>
      </c>
      <c r="E90" s="275">
        <v>71.569999999999993</v>
      </c>
      <c r="F90" s="158">
        <f t="shared" si="26"/>
        <v>9.4499294781380527E-3</v>
      </c>
      <c r="G90" s="279">
        <v>81.839399185487594</v>
      </c>
      <c r="H90" s="117">
        <f t="shared" si="27"/>
        <v>-3.6044284528621851E-2</v>
      </c>
      <c r="I90" s="279">
        <v>84.27</v>
      </c>
      <c r="J90" s="117">
        <f t="shared" si="28"/>
        <v>-4.3581886278515558E-2</v>
      </c>
      <c r="K90" s="275">
        <v>71.53</v>
      </c>
      <c r="L90" s="158">
        <f t="shared" si="29"/>
        <v>-8.0432672306198771E-3</v>
      </c>
      <c r="M90" s="279">
        <v>77.430000000000007</v>
      </c>
      <c r="N90" s="117">
        <f t="shared" si="30"/>
        <v>-1.8382352941176294E-2</v>
      </c>
      <c r="O90" s="275">
        <v>66.010000000000005</v>
      </c>
      <c r="P90" s="158">
        <f t="shared" si="32"/>
        <v>9.0713813615333816E-2</v>
      </c>
      <c r="Q90" s="279">
        <v>70.22</v>
      </c>
      <c r="R90" s="117">
        <f t="shared" si="31"/>
        <v>4.6030090868464324E-2</v>
      </c>
    </row>
    <row r="91" spans="2:18" collapsed="1" x14ac:dyDescent="0.25">
      <c r="B91" s="72">
        <v>2008</v>
      </c>
      <c r="C91" s="276">
        <v>36.356031393837561</v>
      </c>
      <c r="D91" s="127">
        <f t="shared" si="25"/>
        <v>-0.1008047746693268</v>
      </c>
      <c r="E91" s="276">
        <v>65.318943997043306</v>
      </c>
      <c r="F91" s="127">
        <f t="shared" si="26"/>
        <v>-1.8927288745509308E-2</v>
      </c>
      <c r="G91" s="276">
        <v>78.322825362653134</v>
      </c>
      <c r="H91" s="127">
        <f t="shared" si="27"/>
        <v>-2.6978444202551577E-2</v>
      </c>
      <c r="I91" s="276">
        <v>80.052022397984331</v>
      </c>
      <c r="J91" s="127">
        <f t="shared" si="28"/>
        <v>-2.3385908198314875E-2</v>
      </c>
      <c r="K91" s="276">
        <v>70.994456291855656</v>
      </c>
      <c r="L91" s="127">
        <f t="shared" si="29"/>
        <v>-2.8497009719007371E-3</v>
      </c>
      <c r="M91" s="276">
        <v>72.511496786778366</v>
      </c>
      <c r="N91" s="127">
        <f t="shared" si="30"/>
        <v>-1.9705650614618819E-2</v>
      </c>
      <c r="O91" s="276">
        <v>58.893785752362746</v>
      </c>
      <c r="P91" s="127">
        <f>O91/O104-1</f>
        <v>3.3234940366287713E-2</v>
      </c>
      <c r="Q91" s="276">
        <v>63.912637219568246</v>
      </c>
      <c r="R91" s="127">
        <f t="shared" si="31"/>
        <v>1.1812566476002706E-2</v>
      </c>
    </row>
    <row r="92" spans="2:18" hidden="1" outlineLevel="1" x14ac:dyDescent="0.25">
      <c r="B92" s="58" t="s">
        <v>86</v>
      </c>
      <c r="C92" s="279">
        <v>46.695773812046966</v>
      </c>
      <c r="D92" s="117">
        <f t="shared" si="25"/>
        <v>-0.14209402166701623</v>
      </c>
      <c r="E92" s="275">
        <v>62.57</v>
      </c>
      <c r="F92" s="158">
        <f t="shared" si="26"/>
        <v>7.2505999314363967E-2</v>
      </c>
      <c r="G92" s="279">
        <v>74.050629663461052</v>
      </c>
      <c r="H92" s="117">
        <f t="shared" si="27"/>
        <v>-0.13832525865198086</v>
      </c>
      <c r="I92" s="279">
        <v>76.13</v>
      </c>
      <c r="J92" s="117">
        <f t="shared" si="28"/>
        <v>-0.12544514646754745</v>
      </c>
      <c r="K92" s="275">
        <v>65.61</v>
      </c>
      <c r="L92" s="158">
        <f t="shared" si="29"/>
        <v>-0.19496932515337428</v>
      </c>
      <c r="M92" s="279">
        <v>69.180000000000007</v>
      </c>
      <c r="N92" s="117">
        <f t="shared" si="30"/>
        <v>-8.4436209634727311E-2</v>
      </c>
      <c r="O92" s="275">
        <v>65.23</v>
      </c>
      <c r="P92" s="158">
        <f t="shared" ref="P92:P103" si="33">O92/O105-1</f>
        <v>7.3038328672479169E-2</v>
      </c>
      <c r="Q92" s="279">
        <v>66.680000000000007</v>
      </c>
      <c r="R92" s="117">
        <f t="shared" si="31"/>
        <v>8.621993646952264E-3</v>
      </c>
    </row>
    <row r="93" spans="2:18" hidden="1" outlineLevel="1" x14ac:dyDescent="0.25">
      <c r="B93" s="58" t="s">
        <v>87</v>
      </c>
      <c r="C93" s="279">
        <v>41.664476565922001</v>
      </c>
      <c r="D93" s="117">
        <f t="shared" si="25"/>
        <v>-0.14010401793890626</v>
      </c>
      <c r="E93" s="275">
        <v>74.08</v>
      </c>
      <c r="F93" s="158">
        <f t="shared" si="26"/>
        <v>0.12515188335358429</v>
      </c>
      <c r="G93" s="279">
        <v>78.197581928094181</v>
      </c>
      <c r="H93" s="117">
        <f t="shared" si="27"/>
        <v>-2.8282917800758312E-2</v>
      </c>
      <c r="I93" s="279">
        <v>78.06</v>
      </c>
      <c r="J93" s="117">
        <f t="shared" si="28"/>
        <v>-3.5939236754353399E-2</v>
      </c>
      <c r="K93" s="275">
        <v>78.75</v>
      </c>
      <c r="L93" s="158">
        <f t="shared" si="29"/>
        <v>2.929190015282801E-3</v>
      </c>
      <c r="M93" s="279">
        <v>75.430000000000007</v>
      </c>
      <c r="N93" s="117">
        <f t="shared" si="30"/>
        <v>1.3027128659683251E-2</v>
      </c>
      <c r="O93" s="275">
        <v>65.150000000000006</v>
      </c>
      <c r="P93" s="158">
        <f t="shared" si="33"/>
        <v>4.1566746602717863E-2</v>
      </c>
      <c r="Q93" s="279">
        <v>68.92</v>
      </c>
      <c r="R93" s="117">
        <f t="shared" si="31"/>
        <v>3.1119090365050894E-2</v>
      </c>
    </row>
    <row r="94" spans="2:18" hidden="1" outlineLevel="1" x14ac:dyDescent="0.25">
      <c r="B94" s="58" t="s">
        <v>88</v>
      </c>
      <c r="C94" s="279">
        <v>31.821457335424526</v>
      </c>
      <c r="D94" s="117">
        <f t="shared" si="25"/>
        <v>-0.22959974818672357</v>
      </c>
      <c r="E94" s="275">
        <v>70.180000000000007</v>
      </c>
      <c r="F94" s="158">
        <f t="shared" si="26"/>
        <v>-3.7179311290986283E-2</v>
      </c>
      <c r="G94" s="279">
        <v>74.101177219217305</v>
      </c>
      <c r="H94" s="117">
        <f t="shared" si="27"/>
        <v>-0.13793332982480078</v>
      </c>
      <c r="I94" s="279">
        <v>75.77</v>
      </c>
      <c r="J94" s="117">
        <f t="shared" si="28"/>
        <v>-0.15969834756570933</v>
      </c>
      <c r="K94" s="275">
        <v>67.31</v>
      </c>
      <c r="L94" s="158">
        <f t="shared" si="29"/>
        <v>-2.731213872832372E-2</v>
      </c>
      <c r="M94" s="279">
        <v>71.180000000000007</v>
      </c>
      <c r="N94" s="117">
        <f t="shared" si="30"/>
        <v>-0.11080574640849461</v>
      </c>
      <c r="O94" s="275">
        <v>55.55</v>
      </c>
      <c r="P94" s="158">
        <f t="shared" si="33"/>
        <v>-0.10791713505700984</v>
      </c>
      <c r="Q94" s="279">
        <v>61.28</v>
      </c>
      <c r="R94" s="117">
        <f t="shared" si="31"/>
        <v>-0.10761613513907098</v>
      </c>
    </row>
    <row r="95" spans="2:18" hidden="1" outlineLevel="1" x14ac:dyDescent="0.25">
      <c r="B95" s="58" t="s">
        <v>89</v>
      </c>
      <c r="C95" s="279">
        <v>26.2899693385896</v>
      </c>
      <c r="D95" s="117">
        <f t="shared" si="25"/>
        <v>-0.2765748529571691</v>
      </c>
      <c r="E95" s="275">
        <v>67.58</v>
      </c>
      <c r="F95" s="158">
        <f t="shared" si="26"/>
        <v>-2.3551509897413614E-2</v>
      </c>
      <c r="G95" s="279">
        <v>77.914412981228125</v>
      </c>
      <c r="H95" s="117">
        <f t="shared" si="27"/>
        <v>-9.4013342242031395E-2</v>
      </c>
      <c r="I95" s="279">
        <v>81.27</v>
      </c>
      <c r="J95" s="117">
        <f t="shared" si="28"/>
        <v>-7.3846153846153895E-2</v>
      </c>
      <c r="K95" s="275">
        <v>64.27</v>
      </c>
      <c r="L95" s="158">
        <f t="shared" si="29"/>
        <v>-0.18697027197975968</v>
      </c>
      <c r="M95" s="279">
        <v>72.5</v>
      </c>
      <c r="N95" s="117">
        <f t="shared" si="30"/>
        <v>-7.8428880132197842E-2</v>
      </c>
      <c r="O95" s="275">
        <v>49.35</v>
      </c>
      <c r="P95" s="158">
        <f t="shared" si="33"/>
        <v>-0.10532994923857864</v>
      </c>
      <c r="Q95" s="279">
        <v>57.84</v>
      </c>
      <c r="R95" s="117">
        <f t="shared" si="31"/>
        <v>-9.0994813767090954E-2</v>
      </c>
    </row>
    <row r="96" spans="2:18" hidden="1" outlineLevel="1" x14ac:dyDescent="0.25">
      <c r="B96" s="58" t="s">
        <v>90</v>
      </c>
      <c r="C96" s="279">
        <v>36.971726505870883</v>
      </c>
      <c r="D96" s="117">
        <f t="shared" si="25"/>
        <v>-0.45079310359081981</v>
      </c>
      <c r="E96" s="275">
        <v>79.81</v>
      </c>
      <c r="F96" s="158">
        <f t="shared" si="26"/>
        <v>-5.3037494067394331E-2</v>
      </c>
      <c r="G96" s="279">
        <v>88.60781254810999</v>
      </c>
      <c r="H96" s="117">
        <f t="shared" si="27"/>
        <v>-3.6485517574956106E-2</v>
      </c>
      <c r="I96" s="279">
        <v>86.66</v>
      </c>
      <c r="J96" s="117">
        <f t="shared" si="28"/>
        <v>-5.12371359754763E-2</v>
      </c>
      <c r="K96" s="275">
        <v>96.51</v>
      </c>
      <c r="L96" s="158">
        <f t="shared" si="29"/>
        <v>2.1702307855177017E-2</v>
      </c>
      <c r="M96" s="279">
        <v>83.71</v>
      </c>
      <c r="N96" s="117">
        <f t="shared" si="30"/>
        <v>-5.4658385093167783E-2</v>
      </c>
      <c r="O96" s="275">
        <v>65.12</v>
      </c>
      <c r="P96" s="158">
        <f t="shared" si="33"/>
        <v>-0.13254295990408937</v>
      </c>
      <c r="Q96" s="279">
        <v>71.930000000000007</v>
      </c>
      <c r="R96" s="117">
        <f t="shared" si="31"/>
        <v>-9.9974974974974873E-2</v>
      </c>
    </row>
    <row r="97" spans="2:18" hidden="1" outlineLevel="1" x14ac:dyDescent="0.25">
      <c r="B97" s="58" t="s">
        <v>91</v>
      </c>
      <c r="C97" s="279">
        <v>32.542071128820311</v>
      </c>
      <c r="D97" s="117">
        <f t="shared" si="25"/>
        <v>-0.32964720069930364</v>
      </c>
      <c r="E97" s="275">
        <v>66.09</v>
      </c>
      <c r="F97" s="158">
        <f t="shared" si="26"/>
        <v>-0.15062331319881761</v>
      </c>
      <c r="G97" s="279">
        <v>86.918703108802973</v>
      </c>
      <c r="H97" s="117">
        <f t="shared" si="27"/>
        <v>1.1472805596113744E-2</v>
      </c>
      <c r="I97" s="279">
        <v>89.74</v>
      </c>
      <c r="J97" s="117">
        <f t="shared" si="28"/>
        <v>4.7874824848201714E-2</v>
      </c>
      <c r="K97" s="275">
        <v>75.45</v>
      </c>
      <c r="L97" s="158">
        <f t="shared" si="29"/>
        <v>-0.13385374813454254</v>
      </c>
      <c r="M97" s="279">
        <v>77.900000000000006</v>
      </c>
      <c r="N97" s="117">
        <f t="shared" si="30"/>
        <v>-4.930436905052471E-2</v>
      </c>
      <c r="O97" s="275">
        <v>58.17</v>
      </c>
      <c r="P97" s="158">
        <f t="shared" si="33"/>
        <v>-0.10754832770788592</v>
      </c>
      <c r="Q97" s="279">
        <v>65.400000000000006</v>
      </c>
      <c r="R97" s="117">
        <f t="shared" si="31"/>
        <v>-8.1718618365627549E-2</v>
      </c>
    </row>
    <row r="98" spans="2:18" hidden="1" outlineLevel="1" x14ac:dyDescent="0.25">
      <c r="B98" s="58" t="s">
        <v>92</v>
      </c>
      <c r="C98" s="279">
        <v>31.389312977099198</v>
      </c>
      <c r="D98" s="117">
        <f t="shared" si="25"/>
        <v>-0.11430212521539462</v>
      </c>
      <c r="E98" s="275">
        <v>57.02</v>
      </c>
      <c r="F98" s="158">
        <f t="shared" si="26"/>
        <v>-0.11045241809672379</v>
      </c>
      <c r="G98" s="279">
        <v>77.123025500026955</v>
      </c>
      <c r="H98" s="117">
        <f t="shared" si="27"/>
        <v>-6.3257942848162663E-2</v>
      </c>
      <c r="I98" s="279">
        <v>82.68</v>
      </c>
      <c r="J98" s="117">
        <f t="shared" si="28"/>
        <v>-1.9565990750622486E-2</v>
      </c>
      <c r="K98" s="275">
        <v>55</v>
      </c>
      <c r="L98" s="158">
        <f t="shared" si="29"/>
        <v>-0.26055391234202741</v>
      </c>
      <c r="M98" s="279">
        <v>68.81</v>
      </c>
      <c r="N98" s="117">
        <f t="shared" si="30"/>
        <v>-7.7737568690524061E-2</v>
      </c>
      <c r="O98" s="275">
        <v>44.37</v>
      </c>
      <c r="P98" s="158">
        <f t="shared" si="33"/>
        <v>-0.1109997996393508</v>
      </c>
      <c r="Q98" s="279">
        <v>53.18</v>
      </c>
      <c r="R98" s="117">
        <f t="shared" si="31"/>
        <v>-9.5732018364223848E-2</v>
      </c>
    </row>
    <row r="99" spans="2:18" hidden="1" outlineLevel="1" x14ac:dyDescent="0.25">
      <c r="B99" s="58" t="s">
        <v>93</v>
      </c>
      <c r="C99" s="279">
        <v>33.400640236394977</v>
      </c>
      <c r="D99" s="117">
        <f t="shared" si="25"/>
        <v>-0.1360509554140128</v>
      </c>
      <c r="E99" s="275">
        <v>50.81</v>
      </c>
      <c r="F99" s="158">
        <f t="shared" si="26"/>
        <v>-7.500455124704164E-2</v>
      </c>
      <c r="G99" s="279">
        <v>71.62667668372697</v>
      </c>
      <c r="H99" s="117">
        <f t="shared" si="27"/>
        <v>-6.1893991677315019E-2</v>
      </c>
      <c r="I99" s="279">
        <v>75.86</v>
      </c>
      <c r="J99" s="117">
        <f t="shared" si="28"/>
        <v>-1.4677230809195918E-2</v>
      </c>
      <c r="K99" s="275">
        <v>54.76</v>
      </c>
      <c r="L99" s="158">
        <f t="shared" si="29"/>
        <v>-0.25829608560205874</v>
      </c>
      <c r="M99" s="279">
        <v>63.32</v>
      </c>
      <c r="N99" s="117">
        <f t="shared" si="30"/>
        <v>-6.6902446212791067E-2</v>
      </c>
      <c r="O99" s="275">
        <v>42.26</v>
      </c>
      <c r="P99" s="158">
        <f t="shared" si="33"/>
        <v>-4.6480144404332235E-2</v>
      </c>
      <c r="Q99" s="279">
        <v>49.85</v>
      </c>
      <c r="R99" s="117">
        <f t="shared" si="31"/>
        <v>-5.5871212121212044E-2</v>
      </c>
    </row>
    <row r="100" spans="2:18" hidden="1" outlineLevel="1" x14ac:dyDescent="0.25">
      <c r="B100" s="58" t="s">
        <v>94</v>
      </c>
      <c r="C100" s="279">
        <v>45.190839694656503</v>
      </c>
      <c r="D100" s="117">
        <f t="shared" si="25"/>
        <v>-0.13374304945858917</v>
      </c>
      <c r="E100" s="275">
        <v>60.65</v>
      </c>
      <c r="F100" s="158">
        <f t="shared" si="26"/>
        <v>-9.5855694692904003E-2</v>
      </c>
      <c r="G100" s="279">
        <v>73.378079680845332</v>
      </c>
      <c r="H100" s="117">
        <f t="shared" si="27"/>
        <v>-9.1461908671592873E-2</v>
      </c>
      <c r="I100" s="279">
        <v>76.260000000000005</v>
      </c>
      <c r="J100" s="117">
        <f t="shared" si="28"/>
        <v>-2.6550931835588432E-2</v>
      </c>
      <c r="K100" s="275">
        <v>61.92</v>
      </c>
      <c r="L100" s="158">
        <f t="shared" si="29"/>
        <v>-0.3151200088485786</v>
      </c>
      <c r="M100" s="279">
        <v>68.14</v>
      </c>
      <c r="N100" s="117">
        <f t="shared" si="30"/>
        <v>-9.3762468413352784E-2</v>
      </c>
      <c r="O100" s="275">
        <v>49.57</v>
      </c>
      <c r="P100" s="158">
        <f t="shared" si="33"/>
        <v>-0.14754944110060186</v>
      </c>
      <c r="Q100" s="279">
        <v>56.26</v>
      </c>
      <c r="R100" s="117">
        <f t="shared" si="31"/>
        <v>-0.12490278425882728</v>
      </c>
    </row>
    <row r="101" spans="2:18" hidden="1" outlineLevel="1" x14ac:dyDescent="0.25">
      <c r="B101" s="58" t="s">
        <v>95</v>
      </c>
      <c r="C101" s="279">
        <v>67.367643437576945</v>
      </c>
      <c r="D101" s="117">
        <f t="shared" si="25"/>
        <v>9.3532656487328891E-2</v>
      </c>
      <c r="E101" s="275">
        <v>69.64</v>
      </c>
      <c r="F101" s="158">
        <f t="shared" si="26"/>
        <v>-2.8053035589672093E-2</v>
      </c>
      <c r="G101" s="279">
        <v>86.922779942923626</v>
      </c>
      <c r="H101" s="117">
        <f t="shared" si="27"/>
        <v>8.2703517653251568E-2</v>
      </c>
      <c r="I101" s="279">
        <v>89.02</v>
      </c>
      <c r="J101" s="117">
        <f t="shared" si="28"/>
        <v>8.6935286935286848E-2</v>
      </c>
      <c r="K101" s="275">
        <v>78.569999999999993</v>
      </c>
      <c r="L101" s="158">
        <f t="shared" si="29"/>
        <v>6.3913337846987162E-2</v>
      </c>
      <c r="M101" s="279">
        <v>80.430000000000007</v>
      </c>
      <c r="N101" s="117">
        <f t="shared" si="30"/>
        <v>4.8084440969507591E-2</v>
      </c>
      <c r="O101" s="275">
        <v>61.99</v>
      </c>
      <c r="P101" s="158">
        <f t="shared" si="33"/>
        <v>-4.8941393065357497E-2</v>
      </c>
      <c r="Q101" s="279">
        <v>68.63</v>
      </c>
      <c r="R101" s="117">
        <f t="shared" si="31"/>
        <v>-1.0382119682768587E-2</v>
      </c>
    </row>
    <row r="102" spans="2:18" hidden="1" outlineLevel="1" x14ac:dyDescent="0.25">
      <c r="B102" s="58" t="s">
        <v>96</v>
      </c>
      <c r="C102" s="279">
        <v>50.4034896401309</v>
      </c>
      <c r="D102" s="117">
        <f t="shared" si="25"/>
        <v>-0.15192660550458648</v>
      </c>
      <c r="E102" s="275">
        <v>69.569999999999993</v>
      </c>
      <c r="F102" s="158">
        <f t="shared" si="26"/>
        <v>-2.5630252100840467E-2</v>
      </c>
      <c r="G102" s="279">
        <v>84.141424643608048</v>
      </c>
      <c r="H102" s="117">
        <f t="shared" si="27"/>
        <v>0.10307252522575383</v>
      </c>
      <c r="I102" s="279">
        <v>84.03</v>
      </c>
      <c r="J102" s="117">
        <f t="shared" si="28"/>
        <v>0.10478569550354977</v>
      </c>
      <c r="K102" s="275">
        <v>84.6</v>
      </c>
      <c r="L102" s="158">
        <f t="shared" si="29"/>
        <v>9.6423017107309494E-2</v>
      </c>
      <c r="M102" s="279">
        <v>78.09</v>
      </c>
      <c r="N102" s="117">
        <f t="shared" si="30"/>
        <v>5.4272985014175879E-2</v>
      </c>
      <c r="O102" s="275">
        <v>67.23</v>
      </c>
      <c r="P102" s="158">
        <f t="shared" si="33"/>
        <v>-3.5022247739342593E-2</v>
      </c>
      <c r="Q102" s="279">
        <v>71.14</v>
      </c>
      <c r="R102" s="117">
        <f t="shared" si="31"/>
        <v>-1.6839741790626306E-3</v>
      </c>
    </row>
    <row r="103" spans="2:18" hidden="1" outlineLevel="1" x14ac:dyDescent="0.25">
      <c r="B103" s="58" t="s">
        <v>97</v>
      </c>
      <c r="C103" s="279">
        <v>46.092095542969709</v>
      </c>
      <c r="D103" s="117">
        <f t="shared" si="25"/>
        <v>-0.13028528947123885</v>
      </c>
      <c r="E103" s="275">
        <v>70.900000000000006</v>
      </c>
      <c r="F103" s="158">
        <f t="shared" si="26"/>
        <v>-1.0191260644980993E-2</v>
      </c>
      <c r="G103" s="279">
        <v>84.899542449901659</v>
      </c>
      <c r="H103" s="117">
        <f t="shared" si="27"/>
        <v>9.2056344455480277E-2</v>
      </c>
      <c r="I103" s="279">
        <v>88.11</v>
      </c>
      <c r="J103" s="117">
        <f t="shared" si="28"/>
        <v>0.10013734548632791</v>
      </c>
      <c r="K103" s="275">
        <v>72.11</v>
      </c>
      <c r="L103" s="158">
        <f t="shared" si="29"/>
        <v>5.4085659991229385E-2</v>
      </c>
      <c r="M103" s="279">
        <v>78.88</v>
      </c>
      <c r="N103" s="117">
        <f t="shared" si="30"/>
        <v>5.3841015364061384E-2</v>
      </c>
      <c r="O103" s="275">
        <v>60.52</v>
      </c>
      <c r="P103" s="158">
        <f t="shared" si="33"/>
        <v>-6.4461276858865268E-2</v>
      </c>
      <c r="Q103" s="279">
        <v>67.13</v>
      </c>
      <c r="R103" s="117">
        <f t="shared" si="31"/>
        <v>-1.7849305047549335E-2</v>
      </c>
    </row>
    <row r="104" spans="2:18" collapsed="1" x14ac:dyDescent="0.25">
      <c r="B104" s="72">
        <v>2007</v>
      </c>
      <c r="C104" s="276">
        <v>40.431744263841999</v>
      </c>
      <c r="D104" s="127">
        <f t="shared" si="25"/>
        <v>-0.18676959332015064</v>
      </c>
      <c r="E104" s="276">
        <v>66.579105959965432</v>
      </c>
      <c r="F104" s="127">
        <f t="shared" si="26"/>
        <v>-3.6565228317535947E-2</v>
      </c>
      <c r="G104" s="276">
        <v>80.494440124158373</v>
      </c>
      <c r="H104" s="127">
        <f t="shared" si="27"/>
        <v>-2.4946439253673347E-2</v>
      </c>
      <c r="I104" s="276">
        <v>81.96894051600475</v>
      </c>
      <c r="J104" s="127">
        <f t="shared" si="28"/>
        <v>-1.7747645727196892E-2</v>
      </c>
      <c r="K104" s="276">
        <v>71.197347442058046</v>
      </c>
      <c r="L104" s="127">
        <f t="shared" si="29"/>
        <v>-9.8620392928186695E-2</v>
      </c>
      <c r="M104" s="276">
        <v>73.969106148822718</v>
      </c>
      <c r="N104" s="127">
        <f t="shared" si="30"/>
        <v>-3.831149930054123E-2</v>
      </c>
      <c r="O104" s="276">
        <v>56.999413639152159</v>
      </c>
      <c r="P104" s="127">
        <f>O104/O117-1</f>
        <v>-6.64888542273121E-2</v>
      </c>
      <c r="Q104" s="276">
        <v>63.166478987473681</v>
      </c>
      <c r="R104" s="127">
        <f t="shared" si="31"/>
        <v>-5.3994960589662244E-2</v>
      </c>
    </row>
    <row r="105" spans="2:18" hidden="1" outlineLevel="1" x14ac:dyDescent="0.25">
      <c r="B105" s="58" t="s">
        <v>86</v>
      </c>
      <c r="C105" s="279">
        <v>54.429943363703522</v>
      </c>
      <c r="D105" s="117"/>
      <c r="E105" s="275">
        <v>58.34</v>
      </c>
      <c r="F105" s="158"/>
      <c r="G105" s="279">
        <v>85.938029873795472</v>
      </c>
      <c r="H105" s="117"/>
      <c r="I105" s="279">
        <v>87.05</v>
      </c>
      <c r="J105" s="117"/>
      <c r="K105" s="275">
        <v>81.5</v>
      </c>
      <c r="L105" s="158"/>
      <c r="M105" s="279">
        <v>75.56</v>
      </c>
      <c r="N105" s="117"/>
      <c r="O105" s="275">
        <v>60.79</v>
      </c>
      <c r="P105" s="158"/>
      <c r="Q105" s="279">
        <v>66.11</v>
      </c>
      <c r="R105" s="117"/>
    </row>
    <row r="106" spans="2:18" hidden="1" outlineLevel="1" x14ac:dyDescent="0.25">
      <c r="B106" s="58" t="s">
        <v>87</v>
      </c>
      <c r="C106" s="279">
        <v>48.452926208651398</v>
      </c>
      <c r="D106" s="117"/>
      <c r="E106" s="275">
        <v>65.84</v>
      </c>
      <c r="F106" s="158"/>
      <c r="G106" s="279">
        <v>80.47361043722033</v>
      </c>
      <c r="H106" s="117"/>
      <c r="I106" s="279">
        <v>80.97</v>
      </c>
      <c r="J106" s="117"/>
      <c r="K106" s="275">
        <v>78.52</v>
      </c>
      <c r="L106" s="158"/>
      <c r="M106" s="279">
        <v>74.459999999999994</v>
      </c>
      <c r="N106" s="117"/>
      <c r="O106" s="275">
        <v>62.55</v>
      </c>
      <c r="P106" s="158"/>
      <c r="Q106" s="279">
        <v>66.84</v>
      </c>
      <c r="R106" s="117"/>
    </row>
    <row r="107" spans="2:18" hidden="1" outlineLevel="1" x14ac:dyDescent="0.25">
      <c r="B107" s="58" t="s">
        <v>88</v>
      </c>
      <c r="C107" s="279">
        <v>41.305097266683084</v>
      </c>
      <c r="D107" s="117"/>
      <c r="E107" s="275">
        <v>72.89</v>
      </c>
      <c r="F107" s="158"/>
      <c r="G107" s="279">
        <v>85.957594444705308</v>
      </c>
      <c r="H107" s="117"/>
      <c r="I107" s="279">
        <v>90.17</v>
      </c>
      <c r="J107" s="117"/>
      <c r="K107" s="275">
        <v>69.2</v>
      </c>
      <c r="L107" s="158"/>
      <c r="M107" s="279">
        <v>80.05</v>
      </c>
      <c r="N107" s="117"/>
      <c r="O107" s="275">
        <v>62.27</v>
      </c>
      <c r="P107" s="158"/>
      <c r="Q107" s="279">
        <v>68.67</v>
      </c>
      <c r="R107" s="117"/>
    </row>
    <row r="108" spans="2:18" hidden="1" outlineLevel="1" x14ac:dyDescent="0.25">
      <c r="B108" s="58" t="s">
        <v>89</v>
      </c>
      <c r="C108" s="279">
        <v>36.340966921119602</v>
      </c>
      <c r="D108" s="117"/>
      <c r="E108" s="275">
        <v>69.209999999999994</v>
      </c>
      <c r="F108" s="158"/>
      <c r="G108" s="279">
        <v>85.999514798641442</v>
      </c>
      <c r="H108" s="117"/>
      <c r="I108" s="279">
        <v>87.75</v>
      </c>
      <c r="J108" s="117"/>
      <c r="K108" s="275">
        <v>79.05</v>
      </c>
      <c r="L108" s="158"/>
      <c r="M108" s="279">
        <v>78.67</v>
      </c>
      <c r="N108" s="117"/>
      <c r="O108" s="275">
        <v>55.16</v>
      </c>
      <c r="P108" s="158"/>
      <c r="Q108" s="279">
        <v>63.63</v>
      </c>
      <c r="R108" s="117"/>
    </row>
    <row r="109" spans="2:18" hidden="1" outlineLevel="1" x14ac:dyDescent="0.25">
      <c r="B109" s="58" t="s">
        <v>90</v>
      </c>
      <c r="C109" s="279">
        <v>67.318394484117206</v>
      </c>
      <c r="D109" s="117"/>
      <c r="E109" s="275">
        <v>84.28</v>
      </c>
      <c r="F109" s="158"/>
      <c r="G109" s="279">
        <v>91.963135131186974</v>
      </c>
      <c r="H109" s="117"/>
      <c r="I109" s="279">
        <v>91.34</v>
      </c>
      <c r="J109" s="117"/>
      <c r="K109" s="275">
        <v>94.46</v>
      </c>
      <c r="L109" s="158"/>
      <c r="M109" s="279">
        <v>88.55</v>
      </c>
      <c r="N109" s="117"/>
      <c r="O109" s="275">
        <v>75.069999999999993</v>
      </c>
      <c r="P109" s="158"/>
      <c r="Q109" s="279">
        <v>79.92</v>
      </c>
      <c r="R109" s="117"/>
    </row>
    <row r="110" spans="2:18" hidden="1" outlineLevel="1" x14ac:dyDescent="0.25">
      <c r="B110" s="58" t="s">
        <v>91</v>
      </c>
      <c r="C110" s="279">
        <v>48.544693425264711</v>
      </c>
      <c r="D110" s="117"/>
      <c r="E110" s="275">
        <v>77.81</v>
      </c>
      <c r="F110" s="158"/>
      <c r="G110" s="279">
        <v>85.932812654886192</v>
      </c>
      <c r="H110" s="117"/>
      <c r="I110" s="279">
        <v>85.64</v>
      </c>
      <c r="J110" s="117"/>
      <c r="K110" s="275">
        <v>87.11</v>
      </c>
      <c r="L110" s="158"/>
      <c r="M110" s="279">
        <v>81.94</v>
      </c>
      <c r="N110" s="117"/>
      <c r="O110" s="275">
        <v>65.180000000000007</v>
      </c>
      <c r="P110" s="158"/>
      <c r="Q110" s="279">
        <v>71.22</v>
      </c>
      <c r="R110" s="117"/>
    </row>
    <row r="111" spans="2:18" hidden="1" outlineLevel="1" x14ac:dyDescent="0.25">
      <c r="B111" s="58" t="s">
        <v>92</v>
      </c>
      <c r="C111" s="279">
        <v>35.440203562340969</v>
      </c>
      <c r="D111" s="117"/>
      <c r="E111" s="275">
        <v>64.099999999999994</v>
      </c>
      <c r="F111" s="158"/>
      <c r="G111" s="279">
        <v>82.331122971588769</v>
      </c>
      <c r="H111" s="117"/>
      <c r="I111" s="279">
        <v>84.33</v>
      </c>
      <c r="J111" s="117"/>
      <c r="K111" s="275">
        <v>74.38</v>
      </c>
      <c r="L111" s="158"/>
      <c r="M111" s="279">
        <v>74.61</v>
      </c>
      <c r="N111" s="117"/>
      <c r="O111" s="275">
        <v>49.91</v>
      </c>
      <c r="P111" s="158"/>
      <c r="Q111" s="279">
        <v>58.81</v>
      </c>
      <c r="R111" s="117"/>
    </row>
    <row r="112" spans="2:18" hidden="1" outlineLevel="1" x14ac:dyDescent="0.25">
      <c r="B112" s="58" t="s">
        <v>93</v>
      </c>
      <c r="C112" s="279">
        <v>38.660428465895102</v>
      </c>
      <c r="D112" s="117"/>
      <c r="E112" s="275">
        <v>54.93</v>
      </c>
      <c r="F112" s="158"/>
      <c r="G112" s="279">
        <v>76.352433571760244</v>
      </c>
      <c r="H112" s="117"/>
      <c r="I112" s="279">
        <v>76.989999999999995</v>
      </c>
      <c r="J112" s="117"/>
      <c r="K112" s="275">
        <v>73.83</v>
      </c>
      <c r="L112" s="158"/>
      <c r="M112" s="279">
        <v>67.86</v>
      </c>
      <c r="N112" s="117"/>
      <c r="O112" s="275">
        <v>44.32</v>
      </c>
      <c r="P112" s="158"/>
      <c r="Q112" s="279">
        <v>52.8</v>
      </c>
      <c r="R112" s="117"/>
    </row>
    <row r="113" spans="2:18" hidden="1" outlineLevel="1" x14ac:dyDescent="0.25">
      <c r="B113" s="58" t="s">
        <v>94</v>
      </c>
      <c r="C113" s="279">
        <v>52.167938931297712</v>
      </c>
      <c r="D113" s="117"/>
      <c r="E113" s="275">
        <v>67.08</v>
      </c>
      <c r="F113" s="158"/>
      <c r="G113" s="279">
        <v>80.76500080866893</v>
      </c>
      <c r="H113" s="117"/>
      <c r="I113" s="279">
        <v>78.34</v>
      </c>
      <c r="J113" s="117"/>
      <c r="K113" s="275">
        <v>90.41</v>
      </c>
      <c r="L113" s="158"/>
      <c r="M113" s="279">
        <v>75.19</v>
      </c>
      <c r="N113" s="117"/>
      <c r="O113" s="275">
        <v>58.15</v>
      </c>
      <c r="P113" s="158"/>
      <c r="Q113" s="279">
        <v>64.290000000000006</v>
      </c>
      <c r="R113" s="117"/>
    </row>
    <row r="114" spans="2:18" hidden="1" outlineLevel="1" x14ac:dyDescent="0.25">
      <c r="B114" s="58" t="s">
        <v>95</v>
      </c>
      <c r="C114" s="279">
        <v>61.605515882787493</v>
      </c>
      <c r="D114" s="117"/>
      <c r="E114" s="275">
        <v>71.650000000000006</v>
      </c>
      <c r="F114" s="158"/>
      <c r="G114" s="279">
        <v>80.283086298017977</v>
      </c>
      <c r="H114" s="117"/>
      <c r="I114" s="279">
        <v>81.900000000000006</v>
      </c>
      <c r="J114" s="117"/>
      <c r="K114" s="275">
        <v>73.849999999999994</v>
      </c>
      <c r="L114" s="158"/>
      <c r="M114" s="279">
        <v>76.739999999999995</v>
      </c>
      <c r="N114" s="117"/>
      <c r="O114" s="275">
        <v>65.180000000000007</v>
      </c>
      <c r="P114" s="158"/>
      <c r="Q114" s="279">
        <v>69.349999999999994</v>
      </c>
      <c r="R114" s="117"/>
    </row>
    <row r="115" spans="2:18" hidden="1" outlineLevel="1" x14ac:dyDescent="0.25">
      <c r="B115" s="58" t="s">
        <v>96</v>
      </c>
      <c r="C115" s="279">
        <v>59.432933478735002</v>
      </c>
      <c r="D115" s="117"/>
      <c r="E115" s="275">
        <v>71.400000000000006</v>
      </c>
      <c r="F115" s="158"/>
      <c r="G115" s="279">
        <v>76.279140962547075</v>
      </c>
      <c r="H115" s="117"/>
      <c r="I115" s="279">
        <v>76.06</v>
      </c>
      <c r="J115" s="117"/>
      <c r="K115" s="275">
        <v>77.16</v>
      </c>
      <c r="L115" s="158"/>
      <c r="M115" s="279">
        <v>74.069999999999993</v>
      </c>
      <c r="N115" s="117"/>
      <c r="O115" s="275">
        <v>69.67</v>
      </c>
      <c r="P115" s="158"/>
      <c r="Q115" s="279">
        <v>71.260000000000005</v>
      </c>
      <c r="R115" s="117"/>
    </row>
    <row r="116" spans="2:18" hidden="1" outlineLevel="1" x14ac:dyDescent="0.25">
      <c r="B116" s="58" t="s">
        <v>97</v>
      </c>
      <c r="C116" s="279">
        <v>52.99679881802512</v>
      </c>
      <c r="D116" s="117"/>
      <c r="E116" s="275">
        <v>71.63</v>
      </c>
      <c r="F116" s="158"/>
      <c r="G116" s="279">
        <v>77.742822411085541</v>
      </c>
      <c r="H116" s="117"/>
      <c r="I116" s="279">
        <v>80.09</v>
      </c>
      <c r="J116" s="117"/>
      <c r="K116" s="275">
        <v>68.41</v>
      </c>
      <c r="L116" s="158"/>
      <c r="M116" s="279">
        <v>74.849999999999994</v>
      </c>
      <c r="N116" s="117"/>
      <c r="O116" s="275">
        <v>64.69</v>
      </c>
      <c r="P116" s="158"/>
      <c r="Q116" s="279">
        <v>68.349999999999994</v>
      </c>
      <c r="R116" s="117"/>
    </row>
    <row r="117" spans="2:18" collapsed="1" x14ac:dyDescent="0.25">
      <c r="B117" s="72">
        <v>2006</v>
      </c>
      <c r="C117" s="276">
        <v>49.717452682212695</v>
      </c>
      <c r="D117" s="127"/>
      <c r="E117" s="276">
        <v>69.105981968760688</v>
      </c>
      <c r="F117" s="127"/>
      <c r="G117" s="276">
        <v>82.553865105160199</v>
      </c>
      <c r="H117" s="127"/>
      <c r="I117" s="276">
        <v>83.449981218613942</v>
      </c>
      <c r="J117" s="127"/>
      <c r="K117" s="276">
        <v>78.987084779238543</v>
      </c>
      <c r="L117" s="127"/>
      <c r="M117" s="276">
        <v>76.915868386721101</v>
      </c>
      <c r="N117" s="127"/>
      <c r="O117" s="276">
        <v>61.059167742418843</v>
      </c>
      <c r="P117" s="127"/>
      <c r="Q117" s="276">
        <v>66.771820821215186</v>
      </c>
      <c r="R117" s="127"/>
    </row>
    <row r="118" spans="2:18" ht="15" customHeight="1" x14ac:dyDescent="0.25">
      <c r="B118" s="378" t="s">
        <v>79</v>
      </c>
      <c r="C118" s="378"/>
      <c r="D118" s="378"/>
      <c r="E118" s="378"/>
      <c r="F118" s="378"/>
      <c r="G118" s="378"/>
      <c r="H118" s="378"/>
      <c r="I118" s="378"/>
      <c r="J118" s="378"/>
      <c r="K118" s="378"/>
      <c r="L118" s="378"/>
      <c r="M118" s="378"/>
      <c r="N118" s="378"/>
      <c r="O118" s="378"/>
      <c r="P118" s="378"/>
      <c r="Q118" s="378"/>
      <c r="R118" s="378"/>
    </row>
    <row r="120" spans="2:18" ht="30" customHeight="1" x14ac:dyDescent="0.25"/>
    <row r="122" spans="2:18" ht="30" customHeight="1" x14ac:dyDescent="0.25"/>
  </sheetData>
  <mergeCells count="2">
    <mergeCell ref="B5:R5"/>
    <mergeCell ref="B118:R11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76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J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5" width="10.7109375" style="112" customWidth="1"/>
    <col min="6" max="7" width="10.7109375" style="112" hidden="1" customWidth="1"/>
    <col min="8" max="8" width="10.7109375" style="112" customWidth="1"/>
    <col min="9" max="9" width="12.7109375" style="112" customWidth="1"/>
    <col min="10" max="10" width="10.7109375" style="112" customWidth="1"/>
    <col min="11" max="11" width="11.42578125" style="112"/>
    <col min="12" max="12" width="14.28515625" style="112" customWidth="1"/>
    <col min="13" max="16384" width="11.42578125" style="112"/>
  </cols>
  <sheetData>
    <row r="5" spans="2:10" ht="36" customHeight="1" x14ac:dyDescent="0.25">
      <c r="B5" s="374" t="s">
        <v>283</v>
      </c>
      <c r="C5" s="374"/>
      <c r="D5" s="374"/>
      <c r="E5" s="374"/>
      <c r="F5" s="374"/>
      <c r="G5" s="374"/>
      <c r="H5" s="374"/>
      <c r="I5" s="374"/>
      <c r="J5" s="374"/>
    </row>
    <row r="6" spans="2:10" x14ac:dyDescent="0.25">
      <c r="B6" s="157"/>
      <c r="C6" s="131" t="s">
        <v>284</v>
      </c>
      <c r="D6" s="131" t="s">
        <v>178</v>
      </c>
      <c r="E6" s="131" t="s">
        <v>285</v>
      </c>
      <c r="F6" s="131" t="s">
        <v>180</v>
      </c>
      <c r="G6" s="131" t="s">
        <v>181</v>
      </c>
      <c r="H6" s="164" t="s">
        <v>81</v>
      </c>
      <c r="I6" s="131" t="s">
        <v>271</v>
      </c>
      <c r="J6" s="164" t="s">
        <v>83</v>
      </c>
    </row>
    <row r="7" spans="2:10" x14ac:dyDescent="0.25">
      <c r="B7" s="58" t="s">
        <v>92</v>
      </c>
      <c r="C7" s="158">
        <f>IFERROR('tablas evol IO CAT '!C7/'tablas evol IO CAT '!C20-1,"-")</f>
        <v>-3.4049040782619722E-2</v>
      </c>
      <c r="D7" s="158">
        <f>IFERROR('tablas evol IO CAT '!E7/'tablas evol IO CAT '!E20-1,"-")</f>
        <v>4.9474483475202558E-3</v>
      </c>
      <c r="E7" s="158">
        <f>IFERROR('tablas evol IO CAT '!G7/'tablas evol IO CAT '!G20-1,"-")</f>
        <v>7.4945638949961424E-2</v>
      </c>
      <c r="F7" s="158">
        <f>IFERROR('tablas evol IO CAT '!I7/'tablas evol IO CAT '!I20-1,"-")</f>
        <v>5.8563997825426872E-2</v>
      </c>
      <c r="G7" s="158">
        <f>IFERROR('tablas evol IO CAT '!K7/'tablas evol IO CAT '!K20-1,"-")</f>
        <v>5.3786347844265503E-2</v>
      </c>
      <c r="H7" s="127">
        <f>IFERROR('tablas evol IO CAT '!M7/'tablas evol IO CAT '!M20-1,"-")</f>
        <v>5.5672018564161263E-2</v>
      </c>
      <c r="I7" s="158">
        <f>IFERROR('tablas evol IO CAT '!O7/'tablas evol IO CAT '!O20-1,"-")</f>
        <v>0.10579251528364653</v>
      </c>
      <c r="J7" s="127">
        <f>IFERROR('tablas evol IO CAT '!Q7/'tablas evol IO CAT '!Q20-1,"-")</f>
        <v>8.6247893085944494E-2</v>
      </c>
    </row>
    <row r="8" spans="2:10" x14ac:dyDescent="0.25">
      <c r="B8" s="58" t="s">
        <v>93</v>
      </c>
      <c r="C8" s="158">
        <f>IFERROR('tablas evol IO CAT '!C8/'tablas evol IO CAT '!C21-1,"-")</f>
        <v>4.0155336159902966E-2</v>
      </c>
      <c r="D8" s="158">
        <f>IFERROR('tablas evol IO CAT '!E8/'tablas evol IO CAT '!E21-1,"-")</f>
        <v>0.10091509212991889</v>
      </c>
      <c r="E8" s="158">
        <f>IFERROR('tablas evol IO CAT '!G8/'tablas evol IO CAT '!G21-1,"-")</f>
        <v>1.9066281702032395E-2</v>
      </c>
      <c r="F8" s="158">
        <f>IFERROR('tablas evol IO CAT '!I8/'tablas evol IO CAT '!I21-1,"-")</f>
        <v>-1.5279035897281079E-2</v>
      </c>
      <c r="G8" s="158">
        <f>IFERROR('tablas evol IO CAT '!K8/'tablas evol IO CAT '!K21-1,"-")</f>
        <v>0.12125645072772384</v>
      </c>
      <c r="H8" s="127">
        <f>IFERROR('tablas evol IO CAT '!M8/'tablas evol IO CAT '!M21-1,"-")</f>
        <v>4.2154239436419161E-2</v>
      </c>
      <c r="I8" s="158">
        <f>IFERROR('tablas evol IO CAT '!O8/'tablas evol IO CAT '!O21-1,"-")</f>
        <v>3.301579098211449E-2</v>
      </c>
      <c r="J8" s="127">
        <f>IFERROR('tablas evol IO CAT '!Q8/'tablas evol IO CAT '!Q21-1,"-")</f>
        <v>4.5095687500541048E-2</v>
      </c>
    </row>
    <row r="9" spans="2:10" x14ac:dyDescent="0.25">
      <c r="B9" s="58" t="s">
        <v>94</v>
      </c>
      <c r="C9" s="158">
        <f>IFERROR('tablas evol IO CAT '!C9/'tablas evol IO CAT '!C22-1,"-")</f>
        <v>0.36465129766565174</v>
      </c>
      <c r="D9" s="158">
        <f>IFERROR('tablas evol IO CAT '!E9/'tablas evol IO CAT '!E22-1,"-")</f>
        <v>2.5160384100411548E-2</v>
      </c>
      <c r="E9" s="158">
        <f>IFERROR('tablas evol IO CAT '!G9/'tablas evol IO CAT '!G22-1,"-")</f>
        <v>7.7051400404963166E-2</v>
      </c>
      <c r="F9" s="158">
        <f>IFERROR('tablas evol IO CAT '!I9/'tablas evol IO CAT '!I22-1,"-")</f>
        <v>7.3627334489674956E-2</v>
      </c>
      <c r="G9" s="158">
        <f>IFERROR('tablas evol IO CAT '!K9/'tablas evol IO CAT '!K22-1,"-")</f>
        <v>9.2298095305325845E-2</v>
      </c>
      <c r="H9" s="127">
        <f>IFERROR('tablas evol IO CAT '!M9/'tablas evol IO CAT '!M22-1,"-")</f>
        <v>6.9858755811308404E-2</v>
      </c>
      <c r="I9" s="158">
        <f>IFERROR('tablas evol IO CAT '!O9/'tablas evol IO CAT '!O22-1,"-")</f>
        <v>0.14806335531691883</v>
      </c>
      <c r="J9" s="127">
        <f>IFERROR('tablas evol IO CAT '!Q9/'tablas evol IO CAT '!Q22-1,"-")</f>
        <v>0.11384412396158483</v>
      </c>
    </row>
    <row r="10" spans="2:10" x14ac:dyDescent="0.25">
      <c r="B10" s="58" t="s">
        <v>95</v>
      </c>
      <c r="C10" s="158">
        <f>IFERROR('tablas evol IO CAT '!C10/'tablas evol IO CAT '!C23-1,"-")</f>
        <v>2.6966292134831482E-2</v>
      </c>
      <c r="D10" s="158">
        <f>IFERROR('tablas evol IO CAT '!E10/'tablas evol IO CAT '!E23-1,"-")</f>
        <v>-7.7433779122871638E-2</v>
      </c>
      <c r="E10" s="158">
        <f>IFERROR('tablas evol IO CAT '!G10/'tablas evol IO CAT '!G23-1,"-")</f>
        <v>2.1539393489368397E-2</v>
      </c>
      <c r="F10" s="158">
        <f>IFERROR('tablas evol IO CAT '!I10/'tablas evol IO CAT '!I23-1,"-")</f>
        <v>-1.3911626481968309E-2</v>
      </c>
      <c r="G10" s="158">
        <f>IFERROR('tablas evol IO CAT '!K10/'tablas evol IO CAT '!K23-1,"-")</f>
        <v>0.25857646451468064</v>
      </c>
      <c r="H10" s="127">
        <f>IFERROR('tablas evol IO CAT '!M10/'tablas evol IO CAT '!M23-1,"-")</f>
        <v>-5.075720691140706E-3</v>
      </c>
      <c r="I10" s="158">
        <f>IFERROR('tablas evol IO CAT '!O10/'tablas evol IO CAT '!O23-1,"-")</f>
        <v>1.8867427809379222E-2</v>
      </c>
      <c r="J10" s="127">
        <f>IFERROR('tablas evol IO CAT '!Q10/'tablas evol IO CAT '!Q23-1,"-")</f>
        <v>1.1200082838144887E-2</v>
      </c>
    </row>
    <row r="11" spans="2:10" x14ac:dyDescent="0.25">
      <c r="B11" s="58" t="s">
        <v>96</v>
      </c>
      <c r="C11" s="158">
        <f>IFERROR('tablas evol IO CAT '!C11/'tablas evol IO CAT '!C24-1,"-")</f>
        <v>4.5166649361437106E-2</v>
      </c>
      <c r="D11" s="158">
        <f>IFERROR('tablas evol IO CAT '!E11/'tablas evol IO CAT '!E24-1,"-")</f>
        <v>-4.3133950760091633E-2</v>
      </c>
      <c r="E11" s="158">
        <f>IFERROR('tablas evol IO CAT '!G11/'tablas evol IO CAT '!G24-1,"-")</f>
        <v>4.0954692458860853E-2</v>
      </c>
      <c r="F11" s="158">
        <f>IFERROR('tablas evol IO CAT '!I11/'tablas evol IO CAT '!I24-1,"-")</f>
        <v>2.3488568257491904E-2</v>
      </c>
      <c r="G11" s="158">
        <f>IFERROR('tablas evol IO CAT '!K11/'tablas evol IO CAT '!K24-1,"-")</f>
        <v>0.16493737776351569</v>
      </c>
      <c r="H11" s="127">
        <f>IFERROR('tablas evol IO CAT '!M11/'tablas evol IO CAT '!M24-1,"-")</f>
        <v>1.7700576592522888E-2</v>
      </c>
      <c r="I11" s="158">
        <f>IFERROR('tablas evol IO CAT '!O11/'tablas evol IO CAT '!O24-1,"-")</f>
        <v>5.1859113427416892E-2</v>
      </c>
      <c r="J11" s="127">
        <f>IFERROR('tablas evol IO CAT '!Q11/'tablas evol IO CAT '!Q24-1,"-")</f>
        <v>3.8973110150402279E-2</v>
      </c>
    </row>
    <row r="12" spans="2:10" x14ac:dyDescent="0.25">
      <c r="B12" s="58" t="s">
        <v>97</v>
      </c>
      <c r="C12" s="158">
        <f>IFERROR('tablas evol IO CAT '!C12/'tablas evol IO CAT '!C25-1,"-")</f>
        <v>-1.029098651525906E-2</v>
      </c>
      <c r="D12" s="158">
        <f>IFERROR('tablas evol IO CAT '!E12/'tablas evol IO CAT '!E25-1,"-")</f>
        <v>-3.123965693786801E-2</v>
      </c>
      <c r="E12" s="158">
        <f>IFERROR('tablas evol IO CAT '!G12/'tablas evol IO CAT '!G25-1,"-")</f>
        <v>-1.3707762835418524E-2</v>
      </c>
      <c r="F12" s="158">
        <f>IFERROR('tablas evol IO CAT '!I12/'tablas evol IO CAT '!I25-1,"-")</f>
        <v>-3.2780968741199623E-2</v>
      </c>
      <c r="G12" s="158">
        <f>IFERROR('tablas evol IO CAT '!K12/'tablas evol IO CAT '!K25-1,"-")</f>
        <v>7.3272575983893917E-2</v>
      </c>
      <c r="H12" s="127">
        <f>IFERROR('tablas evol IO CAT '!M12/'tablas evol IO CAT '!M25-1,"-")</f>
        <v>-1.7263210185150202E-2</v>
      </c>
      <c r="I12" s="158">
        <f>IFERROR('tablas evol IO CAT '!O12/'tablas evol IO CAT '!O25-1,"-")</f>
        <v>5.9087716316668315E-2</v>
      </c>
      <c r="J12" s="127">
        <f>IFERROR('tablas evol IO CAT '!Q12/'tablas evol IO CAT '!Q25-1,"-")</f>
        <v>2.5620660993127986E-2</v>
      </c>
    </row>
    <row r="13" spans="2:10" ht="27" customHeight="1" x14ac:dyDescent="0.25">
      <c r="B13" s="64" t="str">
        <f>actualizaciones!$A$2</f>
        <v xml:space="preserve">I semestre 2014 </v>
      </c>
      <c r="C13" s="121">
        <v>5.8584590387917634E-2</v>
      </c>
      <c r="D13" s="121">
        <v>-9.871907614624198E-3</v>
      </c>
      <c r="E13" s="121">
        <v>3.5468520827478534E-2</v>
      </c>
      <c r="F13" s="121">
        <v>1.4073572577404159E-2</v>
      </c>
      <c r="G13" s="121">
        <v>0.13123522205857707</v>
      </c>
      <c r="H13" s="121">
        <v>2.5362762964858065E-2</v>
      </c>
      <c r="I13" s="121">
        <v>6.7042082427329897E-2</v>
      </c>
      <c r="J13" s="121">
        <v>5.1142077956914944E-2</v>
      </c>
    </row>
    <row r="14" spans="2:10" x14ac:dyDescent="0.25">
      <c r="B14" s="58" t="s">
        <v>86</v>
      </c>
      <c r="C14" s="158">
        <f>IFERROR('tablas evol IO CAT '!C14/'tablas evol IO CAT '!C27-1,"-")</f>
        <v>0.12254047322540473</v>
      </c>
      <c r="D14" s="158">
        <f>IFERROR('tablas evol IO CAT '!E14/'tablas evol IO CAT '!E27-1,"-")</f>
        <v>8.8987040740375445E-2</v>
      </c>
      <c r="E14" s="158">
        <f>IFERROR('tablas evol IO CAT '!G14/'tablas evol IO CAT '!G27-1,"-")</f>
        <v>1.0028687227830568E-2</v>
      </c>
      <c r="F14" s="158">
        <f>IFERROR('tablas evol IO CAT '!I14/'tablas evol IO CAT '!I27-1,"-")</f>
        <v>-1.4767577698659551E-2</v>
      </c>
      <c r="G14" s="158">
        <f>IFERROR('tablas evol IO CAT '!K14/'tablas evol IO CAT '!K27-1,"-")</f>
        <v>0.10096744778400435</v>
      </c>
      <c r="H14" s="127">
        <f>IFERROR('tablas evol IO CAT '!M14/'tablas evol IO CAT '!M27-1,"-")</f>
        <v>3.3702762591044433E-2</v>
      </c>
      <c r="I14" s="158">
        <f>IFERROR('tablas evol IO CAT '!O14/'tablas evol IO CAT '!O27-1,"-")</f>
        <v>8.9365010767481046E-2</v>
      </c>
      <c r="J14" s="127">
        <f>IFERROR('tablas evol IO CAT '!Q14/'tablas evol IO CAT '!Q27-1,"-")</f>
        <v>6.597486415417686E-2</v>
      </c>
    </row>
    <row r="15" spans="2:10" x14ac:dyDescent="0.25">
      <c r="B15" s="58" t="s">
        <v>87</v>
      </c>
      <c r="C15" s="158">
        <f>IFERROR('tablas evol IO CAT '!C15/'tablas evol IO CAT '!C28-1,"-")</f>
        <v>0.11076493339063176</v>
      </c>
      <c r="D15" s="158">
        <f>IFERROR('tablas evol IO CAT '!E15/'tablas evol IO CAT '!E28-1,"-")</f>
        <v>-0.10221732690343655</v>
      </c>
      <c r="E15" s="158">
        <f>IFERROR('tablas evol IO CAT '!G15/'tablas evol IO CAT '!G28-1,"-")</f>
        <v>1.0947528876629198E-2</v>
      </c>
      <c r="F15" s="158">
        <f>IFERROR('tablas evol IO CAT '!I15/'tablas evol IO CAT '!I28-1,"-")</f>
        <v>-1.3096417476345157E-2</v>
      </c>
      <c r="G15" s="158">
        <f>IFERROR('tablas evol IO CAT '!K15/'tablas evol IO CAT '!K28-1,"-")</f>
        <v>0.13637410928414906</v>
      </c>
      <c r="H15" s="127">
        <f>IFERROR('tablas evol IO CAT '!M15/'tablas evol IO CAT '!M28-1,"-")</f>
        <v>-2.0729169040904605E-2</v>
      </c>
      <c r="I15" s="158">
        <f>IFERROR('tablas evol IO CAT '!O15/'tablas evol IO CAT '!O28-1,"-")</f>
        <v>0.10406961046856966</v>
      </c>
      <c r="J15" s="127">
        <f>IFERROR('tablas evol IO CAT '!Q15/'tablas evol IO CAT '!Q28-1,"-")</f>
        <v>4.5819157315834635E-2</v>
      </c>
    </row>
    <row r="16" spans="2:10" x14ac:dyDescent="0.25">
      <c r="B16" s="58" t="s">
        <v>88</v>
      </c>
      <c r="C16" s="158">
        <f>IFERROR('tablas evol IO CAT '!C16/'tablas evol IO CAT '!C29-1,"-")</f>
        <v>6.8748077514610983E-2</v>
      </c>
      <c r="D16" s="158">
        <f>IFERROR('tablas evol IO CAT '!E16/'tablas evol IO CAT '!E29-1,"-")</f>
        <v>-1.3977469956506505E-3</v>
      </c>
      <c r="E16" s="158">
        <f>IFERROR('tablas evol IO CAT '!G16/'tablas evol IO CAT '!G29-1,"-")</f>
        <v>-3.4209103522337303E-2</v>
      </c>
      <c r="F16" s="158">
        <f>IFERROR('tablas evol IO CAT '!I16/'tablas evol IO CAT '!I29-1,"-")</f>
        <v>4.9327074653538139E-2</v>
      </c>
      <c r="G16" s="158">
        <f>IFERROR('tablas evol IO CAT '!K16/'tablas evol IO CAT '!K29-1,"-")</f>
        <v>-0.78789683306055647</v>
      </c>
      <c r="H16" s="127">
        <f>IFERROR('tablas evol IO CAT '!M16/'tablas evol IO CAT '!M29-1,"-")</f>
        <v>-2.2320314085925386E-2</v>
      </c>
      <c r="I16" s="158">
        <f>IFERROR('tablas evol IO CAT '!O16/'tablas evol IO CAT '!O29-1,"-")</f>
        <v>3.1291419335703452E-2</v>
      </c>
      <c r="J16" s="127">
        <f>IFERROR('tablas evol IO CAT '!Q16/'tablas evol IO CAT '!Q29-1,"-")</f>
        <v>8.719588579677362E-3</v>
      </c>
    </row>
    <row r="17" spans="2:10" x14ac:dyDescent="0.25">
      <c r="B17" s="58" t="s">
        <v>89</v>
      </c>
      <c r="C17" s="158">
        <f>IFERROR('tablas evol IO CAT '!C17/'tablas evol IO CAT '!C30-1,"-")</f>
        <v>-0.1791315832920588</v>
      </c>
      <c r="D17" s="158">
        <f>IFERROR('tablas evol IO CAT '!E17/'tablas evol IO CAT '!E30-1,"-")</f>
        <v>-5.4777750189946017E-3</v>
      </c>
      <c r="E17" s="158">
        <f>IFERROR('tablas evol IO CAT '!G17/'tablas evol IO CAT '!G30-1,"-")</f>
        <v>-1.7704718040511103E-2</v>
      </c>
      <c r="F17" s="158">
        <f>IFERROR('tablas evol IO CAT '!I17/'tablas evol IO CAT '!I30-1,"-")</f>
        <v>-1.9839459589208852E-2</v>
      </c>
      <c r="G17" s="158">
        <f>IFERROR('tablas evol IO CAT '!K17/'tablas evol IO CAT '!K30-1,"-")</f>
        <v>-7.8189429920466624E-2</v>
      </c>
      <c r="H17" s="127">
        <f>IFERROR('tablas evol IO CAT '!M17/'tablas evol IO CAT '!M30-1,"-")</f>
        <v>-1.4771533681361637E-2</v>
      </c>
      <c r="I17" s="158">
        <f>IFERROR('tablas evol IO CAT '!O17/'tablas evol IO CAT '!O30-1,"-")</f>
        <v>9.7044303977392943E-2</v>
      </c>
      <c r="J17" s="127">
        <f>IFERROR('tablas evol IO CAT '!Q17/'tablas evol IO CAT '!Q30-1,"-")</f>
        <v>4.3926629775310255E-2</v>
      </c>
    </row>
    <row r="18" spans="2:10" x14ac:dyDescent="0.25">
      <c r="B18" s="58" t="s">
        <v>90</v>
      </c>
      <c r="C18" s="158">
        <f>IFERROR('tablas evol IO CAT '!C18/'tablas evol IO CAT '!C31-1,"-")</f>
        <v>0.40371747211895914</v>
      </c>
      <c r="D18" s="158">
        <f>IFERROR('tablas evol IO CAT '!E18/'tablas evol IO CAT '!E31-1,"-")</f>
        <v>-6.6442834246020044E-2</v>
      </c>
      <c r="E18" s="158">
        <f>IFERROR('tablas evol IO CAT '!G18/'tablas evol IO CAT '!G31-1,"-")</f>
        <v>-1.9520866004518189E-2</v>
      </c>
      <c r="F18" s="158">
        <f>IFERROR('tablas evol IO CAT '!I18/'tablas evol IO CAT '!I31-1,"-")</f>
        <v>-2.3259803908025845E-2</v>
      </c>
      <c r="G18" s="158">
        <f>IFERROR('tablas evol IO CAT '!K18/'tablas evol IO CAT '!K31-1,"-")</f>
        <v>-6.6377444392542895E-2</v>
      </c>
      <c r="H18" s="127">
        <f>IFERROR('tablas evol IO CAT '!M18/'tablas evol IO CAT '!M31-1,"-")</f>
        <v>-2.5944977723381557E-2</v>
      </c>
      <c r="I18" s="158">
        <f>IFERROR('tablas evol IO CAT '!O18/'tablas evol IO CAT '!O31-1,"-")</f>
        <v>3.257785288227355E-2</v>
      </c>
      <c r="J18" s="127">
        <f>IFERROR('tablas evol IO CAT '!Q18/'tablas evol IO CAT '!Q31-1,"-")</f>
        <v>7.5901465387135936E-3</v>
      </c>
    </row>
    <row r="19" spans="2:10" x14ac:dyDescent="0.25">
      <c r="B19" s="58" t="s">
        <v>91</v>
      </c>
      <c r="C19" s="158">
        <f>IFERROR('tablas evol IO CAT '!C19/'tablas evol IO CAT '!C32-1,"-")</f>
        <v>0.24055816775367811</v>
      </c>
      <c r="D19" s="158">
        <f>IFERROR('tablas evol IO CAT '!E19/'tablas evol IO CAT '!E32-1,"-")</f>
        <v>5.2753960966349878E-2</v>
      </c>
      <c r="E19" s="158">
        <f>IFERROR('tablas evol IO CAT '!G19/'tablas evol IO CAT '!G32-1,"-")</f>
        <v>-8.0996940472474965E-2</v>
      </c>
      <c r="F19" s="158">
        <f>IFERROR('tablas evol IO CAT '!I19/'tablas evol IO CAT '!I32-1,"-")</f>
        <v>-9.3842688484876757E-2</v>
      </c>
      <c r="G19" s="158">
        <f>IFERROR('tablas evol IO CAT '!K19/'tablas evol IO CAT '!K32-1,"-")</f>
        <v>-5.3609555873150971E-2</v>
      </c>
      <c r="H19" s="127">
        <f>IFERROR('tablas evol IO CAT '!M19/'tablas evol IO CAT '!M32-1,"-")</f>
        <v>-4.1920432801131446E-2</v>
      </c>
      <c r="I19" s="158">
        <f>IFERROR('tablas evol IO CAT '!O19/'tablas evol IO CAT '!O32-1,"-")</f>
        <v>1.7570346538209103E-2</v>
      </c>
      <c r="J19" s="127">
        <f>IFERROR('tablas evol IO CAT '!Q19/'tablas evol IO CAT '!Q32-1,"-")</f>
        <v>-8.002726510546565E-3</v>
      </c>
    </row>
    <row r="20" spans="2:10" x14ac:dyDescent="0.25">
      <c r="B20" s="58" t="s">
        <v>92</v>
      </c>
      <c r="C20" s="158">
        <f>IFERROR('tablas evol IO CAT '!C20/'tablas evol IO CAT '!C33-1,"-")</f>
        <v>9.7881629849883467E-2</v>
      </c>
      <c r="D20" s="158">
        <f>IFERROR('tablas evol IO CAT '!E20/'tablas evol IO CAT '!E33-1,"-")</f>
        <v>0.10361013672521246</v>
      </c>
      <c r="E20" s="158">
        <f>IFERROR('tablas evol IO CAT '!G20/'tablas evol IO CAT '!G33-1,"-")</f>
        <v>9.7618573013658061E-3</v>
      </c>
      <c r="F20" s="158">
        <f>IFERROR('tablas evol IO CAT '!I20/'tablas evol IO CAT '!I33-1,"-")</f>
        <v>8.0994814651171865E-3</v>
      </c>
      <c r="G20" s="158">
        <f>IFERROR('tablas evol IO CAT '!K20/'tablas evol IO CAT '!K33-1,"-")</f>
        <v>3.6471106080613769E-2</v>
      </c>
      <c r="H20" s="127">
        <f>IFERROR('tablas evol IO CAT '!M20/'tablas evol IO CAT '!M33-1,"-")</f>
        <v>3.1342261787166814E-2</v>
      </c>
      <c r="I20" s="158">
        <f>IFERROR('tablas evol IO CAT '!O20/'tablas evol IO CAT '!O33-1,"-")</f>
        <v>-2.0484113168785956E-2</v>
      </c>
      <c r="J20" s="127">
        <f>IFERROR('tablas evol IO CAT '!Q20/'tablas evol IO CAT '!Q33-1,"-")</f>
        <v>4.466240586482817E-3</v>
      </c>
    </row>
    <row r="21" spans="2:10" x14ac:dyDescent="0.25">
      <c r="B21" s="58" t="s">
        <v>93</v>
      </c>
      <c r="C21" s="158">
        <f>IFERROR('tablas evol IO CAT '!C21/'tablas evol IO CAT '!C34-1,"-")</f>
        <v>-2.4696981559112485E-2</v>
      </c>
      <c r="D21" s="158">
        <f>IFERROR('tablas evol IO CAT '!E21/'tablas evol IO CAT '!E34-1,"-")</f>
        <v>0.10424195179071405</v>
      </c>
      <c r="E21" s="158">
        <f>IFERROR('tablas evol IO CAT '!G21/'tablas evol IO CAT '!G34-1,"-")</f>
        <v>6.0766018255841381E-2</v>
      </c>
      <c r="F21" s="158">
        <f>IFERROR('tablas evol IO CAT '!I21/'tablas evol IO CAT '!I34-1,"-")</f>
        <v>7.2348535137421344E-2</v>
      </c>
      <c r="G21" s="158">
        <f>IFERROR('tablas evol IO CAT '!K21/'tablas evol IO CAT '!K34-1,"-")</f>
        <v>1.7307606413863974E-2</v>
      </c>
      <c r="H21" s="127">
        <f>IFERROR('tablas evol IO CAT '!M21/'tablas evol IO CAT '!M34-1,"-")</f>
        <v>6.3784740886211111E-2</v>
      </c>
      <c r="I21" s="158">
        <f>IFERROR('tablas evol IO CAT '!O21/'tablas evol IO CAT '!O34-1,"-")</f>
        <v>9.5285975702504189E-2</v>
      </c>
      <c r="J21" s="127">
        <f>IFERROR('tablas evol IO CAT '!Q21/'tablas evol IO CAT '!Q34-1,"-")</f>
        <v>7.7002853583319375E-2</v>
      </c>
    </row>
    <row r="22" spans="2:10" x14ac:dyDescent="0.25">
      <c r="B22" s="58" t="s">
        <v>94</v>
      </c>
      <c r="C22" s="158">
        <f>IFERROR('tablas evol IO CAT '!C22/'tablas evol IO CAT '!C35-1,"-")</f>
        <v>-0.41238440432234691</v>
      </c>
      <c r="D22" s="158">
        <f>IFERROR('tablas evol IO CAT '!E22/'tablas evol IO CAT '!E35-1,"-")</f>
        <v>0.13131446948820735</v>
      </c>
      <c r="E22" s="158">
        <f>IFERROR('tablas evol IO CAT '!G22/'tablas evol IO CAT '!G35-1,"-")</f>
        <v>2.1092420831632985E-2</v>
      </c>
      <c r="F22" s="158">
        <f>IFERROR('tablas evol IO CAT '!I22/'tablas evol IO CAT '!I35-1,"-")</f>
        <v>-5.3271319260627115E-3</v>
      </c>
      <c r="G22" s="158">
        <f>IFERROR('tablas evol IO CAT '!K22/'tablas evol IO CAT '!K35-1,"-")</f>
        <v>0.16222741583450828</v>
      </c>
      <c r="H22" s="127">
        <f>IFERROR('tablas evol IO CAT '!M22/'tablas evol IO CAT '!M35-1,"-")</f>
        <v>3.3732038969958467E-2</v>
      </c>
      <c r="I22" s="158">
        <f>IFERROR('tablas evol IO CAT '!O22/'tablas evol IO CAT '!O35-1,"-")</f>
        <v>-4.0215563806276666E-2</v>
      </c>
      <c r="J22" s="127">
        <f>IFERROR('tablas evol IO CAT '!Q22/'tablas evol IO CAT '!Q35-1,"-")</f>
        <v>-5.4807036458219827E-3</v>
      </c>
    </row>
    <row r="23" spans="2:10" x14ac:dyDescent="0.25">
      <c r="B23" s="58" t="s">
        <v>95</v>
      </c>
      <c r="C23" s="158">
        <f>IFERROR('tablas evol IO CAT '!C23/'tablas evol IO CAT '!C36-1,"-")</f>
        <v>-0.18928397829705146</v>
      </c>
      <c r="D23" s="158">
        <f>IFERROR('tablas evol IO CAT '!E23/'tablas evol IO CAT '!E36-1,"-")</f>
        <v>8.2910952129482851E-2</v>
      </c>
      <c r="E23" s="158">
        <f>IFERROR('tablas evol IO CAT '!G23/'tablas evol IO CAT '!G36-1,"-")</f>
        <v>0.15021408587618224</v>
      </c>
      <c r="F23" s="158">
        <f>IFERROR('tablas evol IO CAT '!I23/'tablas evol IO CAT '!I36-1,"-")</f>
        <v>0.13117248844957707</v>
      </c>
      <c r="G23" s="158">
        <f>IFERROR('tablas evol IO CAT '!K23/'tablas evol IO CAT '!K36-1,"-")</f>
        <v>0.25397999299365526</v>
      </c>
      <c r="H23" s="127">
        <f>IFERROR('tablas evol IO CAT '!M23/'tablas evol IO CAT '!M36-1,"-")</f>
        <v>0.11935453577670718</v>
      </c>
      <c r="I23" s="158">
        <f>IFERROR('tablas evol IO CAT '!O23/'tablas evol IO CAT '!O36-1,"-")</f>
        <v>9.6431789704998216E-4</v>
      </c>
      <c r="J23" s="127">
        <f>IFERROR('tablas evol IO CAT '!Q23/'tablas evol IO CAT '!Q36-1,"-")</f>
        <v>5.3759024994078253E-2</v>
      </c>
    </row>
    <row r="24" spans="2:10" x14ac:dyDescent="0.25">
      <c r="B24" s="58" t="s">
        <v>96</v>
      </c>
      <c r="C24" s="158">
        <f>IFERROR('tablas evol IO CAT '!C24/'tablas evol IO CAT '!C37-1,"-")</f>
        <v>-0.17483648591330581</v>
      </c>
      <c r="D24" s="158">
        <f>IFERROR('tablas evol IO CAT '!E24/'tablas evol IO CAT '!E37-1,"-")</f>
        <v>5.9603801182837035E-3</v>
      </c>
      <c r="E24" s="158">
        <f>IFERROR('tablas evol IO CAT '!G24/'tablas evol IO CAT '!G37-1,"-")</f>
        <v>1.0330053935775352E-2</v>
      </c>
      <c r="F24" s="158">
        <f>IFERROR('tablas evol IO CAT '!I24/'tablas evol IO CAT '!I37-1,"-")</f>
        <v>-1.3572677137743572E-2</v>
      </c>
      <c r="G24" s="158">
        <f>IFERROR('tablas evol IO CAT '!K24/'tablas evol IO CAT '!K37-1,"-")</f>
        <v>0.13408923386638705</v>
      </c>
      <c r="H24" s="127">
        <f>IFERROR('tablas evol IO CAT '!M24/'tablas evol IO CAT '!M37-1,"-")</f>
        <v>2.7030446121767415E-3</v>
      </c>
      <c r="I24" s="158">
        <f>IFERROR('tablas evol IO CAT '!O24/'tablas evol IO CAT '!O37-1,"-")</f>
        <v>-6.0686567020971749E-2</v>
      </c>
      <c r="J24" s="127">
        <f>IFERROR('tablas evol IO CAT '!Q24/'tablas evol IO CAT '!Q37-1,"-")</f>
        <v>-3.2566068130712056E-2</v>
      </c>
    </row>
    <row r="25" spans="2:10" x14ac:dyDescent="0.25">
      <c r="B25" s="58" t="s">
        <v>97</v>
      </c>
      <c r="C25" s="158">
        <f>IFERROR('tablas evol IO CAT '!C25/'tablas evol IO CAT '!C38-1,"-")</f>
        <v>-0.23461291985154353</v>
      </c>
      <c r="D25" s="158">
        <f>IFERROR('tablas evol IO CAT '!E25/'tablas evol IO CAT '!E38-1,"-")</f>
        <v>6.1110372570305049E-2</v>
      </c>
      <c r="E25" s="158">
        <f>IFERROR('tablas evol IO CAT '!G25/'tablas evol IO CAT '!G38-1,"-")</f>
        <v>1.1524942317158171E-2</v>
      </c>
      <c r="F25" s="158">
        <f>IFERROR('tablas evol IO CAT '!I25/'tablas evol IO CAT '!I38-1,"-")</f>
        <v>3.0155321169433869E-3</v>
      </c>
      <c r="G25" s="158">
        <f>IFERROR('tablas evol IO CAT '!K25/'tablas evol IO CAT '!K38-1,"-")</f>
        <v>6.3728368622845588E-2</v>
      </c>
      <c r="H25" s="127">
        <f>IFERROR('tablas evol IO CAT '!M25/'tablas evol IO CAT '!M38-1,"-")</f>
        <v>1.6348021199890983E-2</v>
      </c>
      <c r="I25" s="158">
        <f>IFERROR('tablas evol IO CAT '!O25/'tablas evol IO CAT '!O38-1,"-")</f>
        <v>-2.4652812740605823E-2</v>
      </c>
      <c r="J25" s="127">
        <f>IFERROR('tablas evol IO CAT '!Q25/'tablas evol IO CAT '!Q38-1,"-")</f>
        <v>-6.0963469899978362E-3</v>
      </c>
    </row>
    <row r="26" spans="2:10" x14ac:dyDescent="0.25">
      <c r="B26" s="69">
        <v>2013</v>
      </c>
      <c r="C26" s="125">
        <f>IFERROR('tablas evol IO CAT '!C26/'tablas evol IO CAT '!C39-1,"-")</f>
        <v>-4.4279711935390043E-2</v>
      </c>
      <c r="D26" s="125">
        <f>IFERROR('tablas evol IO CAT '!E26/'tablas evol IO CAT '!E39-1,"-")</f>
        <v>3.0890142706340384E-2</v>
      </c>
      <c r="E26" s="125">
        <f>IFERROR('tablas evol IO CAT '!G26/'tablas evol IO CAT '!G39-1,"-")</f>
        <v>6.190314421907761E-2</v>
      </c>
      <c r="F26" s="125">
        <f>IFERROR('tablas evol IO CAT '!I26/'tablas evol IO CAT '!I39-1,"-")</f>
        <v>7.2839312909418474E-3</v>
      </c>
      <c r="G26" s="125">
        <f>IFERROR('tablas evol IO CAT '!K26/'tablas evol IO CAT '!K39-1,"-")</f>
        <v>-1.199356141694996E-2</v>
      </c>
      <c r="H26" s="125">
        <f>IFERROR('tablas evol IO CAT '!M26/'tablas evol IO CAT '!M39-1,"-")</f>
        <v>1.3091943145748353E-2</v>
      </c>
      <c r="I26" s="125">
        <f>IFERROR('tablas evol IO CAT '!O26/'tablas evol IO CAT '!O39-1,"-")</f>
        <v>2.346918435133416E-2</v>
      </c>
      <c r="J26" s="125">
        <f>IFERROR('tablas evol IO CAT '!Q26/'tablas evol IO CAT '!Q39-1,"-")</f>
        <v>1.9968403316671823E-2</v>
      </c>
    </row>
    <row r="27" spans="2:10" hidden="1" outlineLevel="1" x14ac:dyDescent="0.25">
      <c r="B27" s="58" t="s">
        <v>86</v>
      </c>
      <c r="C27" s="158">
        <f>IFERROR('tablas evol IO CAT '!C27/'tablas evol IO CAT '!C40-1,"-")</f>
        <v>-0.30566922515428352</v>
      </c>
      <c r="D27" s="158">
        <f>IFERROR('tablas evol IO CAT '!E27/'tablas evol IO CAT '!E40-1,"-")</f>
        <v>2.7391042272138622E-2</v>
      </c>
      <c r="E27" s="158">
        <f>IFERROR('tablas evol IO CAT '!G27/'tablas evol IO CAT '!G40-1,"-")</f>
        <v>2.4132675789306113E-2</v>
      </c>
      <c r="F27" s="158">
        <f>IFERROR('tablas evol IO CAT '!I27/'tablas evol IO CAT '!I40-1,"-")</f>
        <v>1.3640947257110403E-2</v>
      </c>
      <c r="G27" s="158">
        <f>IFERROR('tablas evol IO CAT '!K27/'tablas evol IO CAT '!K40-1,"-")</f>
        <v>9.9811168060426114E-2</v>
      </c>
      <c r="H27" s="127">
        <f>IFERROR('tablas evol IO CAT '!M27/'tablas evol IO CAT '!M40-1,"-")</f>
        <v>1.8149070905881581E-2</v>
      </c>
      <c r="I27" s="158">
        <f>IFERROR('tablas evol IO CAT '!O27/'tablas evol IO CAT '!O40-1,"-")</f>
        <v>-1.112830947122001E-2</v>
      </c>
      <c r="J27" s="127">
        <f>IFERROR('tablas evol IO CAT '!Q27/'tablas evol IO CAT '!Q40-1,"-")</f>
        <v>3.7719834838934041E-3</v>
      </c>
    </row>
    <row r="28" spans="2:10" hidden="1" outlineLevel="1" x14ac:dyDescent="0.25">
      <c r="B28" s="58" t="s">
        <v>87</v>
      </c>
      <c r="C28" s="158">
        <f>IFERROR('tablas evol IO CAT '!C28/'tablas evol IO CAT '!C41-1,"-")</f>
        <v>-0.25694070025609084</v>
      </c>
      <c r="D28" s="158">
        <f>IFERROR('tablas evol IO CAT '!E28/'tablas evol IO CAT '!E41-1,"-")</f>
        <v>9.946364235526195E-2</v>
      </c>
      <c r="E28" s="158">
        <f>IFERROR('tablas evol IO CAT '!G28/'tablas evol IO CAT '!G41-1,"-")</f>
        <v>-2.2075098896556677E-2</v>
      </c>
      <c r="F28" s="158">
        <f>IFERROR('tablas evol IO CAT '!I28/'tablas evol IO CAT '!I41-1,"-")</f>
        <v>-2.7233292972822953E-2</v>
      </c>
      <c r="G28" s="158">
        <f>IFERROR('tablas evol IO CAT '!K28/'tablas evol IO CAT '!K41-1,"-")</f>
        <v>1.1699133849458976E-2</v>
      </c>
      <c r="H28" s="127">
        <f>IFERROR('tablas evol IO CAT '!M28/'tablas evol IO CAT '!M41-1,"-")</f>
        <v>6.5497636861269193E-3</v>
      </c>
      <c r="I28" s="158">
        <f>IFERROR('tablas evol IO CAT '!O28/'tablas evol IO CAT '!O41-1,"-")</f>
        <v>-5.1483786757265504E-2</v>
      </c>
      <c r="J28" s="127">
        <f>IFERROR('tablas evol IO CAT '!Q28/'tablas evol IO CAT '!Q41-1,"-")</f>
        <v>-2.1455789434269623E-2</v>
      </c>
    </row>
    <row r="29" spans="2:10" hidden="1" outlineLevel="1" x14ac:dyDescent="0.25">
      <c r="B29" s="58" t="s">
        <v>88</v>
      </c>
      <c r="C29" s="158">
        <f>IFERROR('tablas evol IO CAT '!C29/'tablas evol IO CAT '!C42-1,"-")</f>
        <v>-0.25869227494012703</v>
      </c>
      <c r="D29" s="158">
        <f>IFERROR('tablas evol IO CAT '!E29/'tablas evol IO CAT '!E42-1,"-")</f>
        <v>0.12536183591186112</v>
      </c>
      <c r="E29" s="158">
        <f>IFERROR('tablas evol IO CAT '!G29/'tablas evol IO CAT '!G42-1,"-")</f>
        <v>4.8162790371649278E-2</v>
      </c>
      <c r="F29" s="158">
        <f>IFERROR('tablas evol IO CAT '!I29/'tablas evol IO CAT '!I42-1,"-")</f>
        <v>4.7888959843912504E-2</v>
      </c>
      <c r="G29" s="158">
        <f>IFERROR('tablas evol IO CAT '!K29/'tablas evol IO CAT '!K42-1,"-")</f>
        <v>5.8104321632625133E-2</v>
      </c>
      <c r="H29" s="127">
        <f>IFERROR('tablas evol IO CAT '!M29/'tablas evol IO CAT '!M42-1,"-")</f>
        <v>6.3349683535056434E-2</v>
      </c>
      <c r="I29" s="158">
        <f>IFERROR('tablas evol IO CAT '!O29/'tablas evol IO CAT '!O42-1,"-")</f>
        <v>-3.4378181407778041E-2</v>
      </c>
      <c r="J29" s="127">
        <f>IFERROR('tablas evol IO CAT '!Q29/'tablas evol IO CAT '!Q42-1,"-")</f>
        <v>1.4489385045027392E-2</v>
      </c>
    </row>
    <row r="30" spans="2:10" hidden="1" outlineLevel="1" x14ac:dyDescent="0.25">
      <c r="B30" s="58" t="s">
        <v>89</v>
      </c>
      <c r="C30" s="158">
        <f>IFERROR('tablas evol IO CAT '!C30/'tablas evol IO CAT '!C43-1,"-")</f>
        <v>-0.37923662326993701</v>
      </c>
      <c r="D30" s="158">
        <f>IFERROR('tablas evol IO CAT '!E30/'tablas evol IO CAT '!E43-1,"-")</f>
        <v>0.12206817981647644</v>
      </c>
      <c r="E30" s="158">
        <f>IFERROR('tablas evol IO CAT '!G30/'tablas evol IO CAT '!G43-1,"-")</f>
        <v>3.2521242423748209E-2</v>
      </c>
      <c r="F30" s="158">
        <f>IFERROR('tablas evol IO CAT '!I30/'tablas evol IO CAT '!I43-1,"-")</f>
        <v>3.5335401014138235E-2</v>
      </c>
      <c r="G30" s="158">
        <f>IFERROR('tablas evol IO CAT '!K30/'tablas evol IO CAT '!K43-1,"-")</f>
        <v>2.6821628468240322E-2</v>
      </c>
      <c r="H30" s="127">
        <f>IFERROR('tablas evol IO CAT '!M30/'tablas evol IO CAT '!M43-1,"-")</f>
        <v>4.7659864405276364E-2</v>
      </c>
      <c r="I30" s="158">
        <f>IFERROR('tablas evol IO CAT '!O30/'tablas evol IO CAT '!O43-1,"-")</f>
        <v>-5.1633640450254648E-2</v>
      </c>
      <c r="J30" s="127">
        <f>IFERROR('tablas evol IO CAT '!Q30/'tablas evol IO CAT '!Q43-1,"-")</f>
        <v>1.9592429759840435E-4</v>
      </c>
    </row>
    <row r="31" spans="2:10" hidden="1" outlineLevel="1" x14ac:dyDescent="0.25">
      <c r="B31" s="58" t="s">
        <v>90</v>
      </c>
      <c r="C31" s="158">
        <f>IFERROR('tablas evol IO CAT '!C31/'tablas evol IO CAT '!C44-1,"-")</f>
        <v>-0.40413013491513061</v>
      </c>
      <c r="D31" s="158">
        <f>IFERROR('tablas evol IO CAT '!E31/'tablas evol IO CAT '!E44-1,"-")</f>
        <v>0.16586135275866365</v>
      </c>
      <c r="E31" s="158">
        <f>IFERROR('tablas evol IO CAT '!G31/'tablas evol IO CAT '!G44-1,"-")</f>
        <v>3.552357424453656E-2</v>
      </c>
      <c r="F31" s="158">
        <f>IFERROR('tablas evol IO CAT '!I31/'tablas evol IO CAT '!I44-1,"-")</f>
        <v>3.8719949024222489E-2</v>
      </c>
      <c r="G31" s="158">
        <f>IFERROR('tablas evol IO CAT '!K31/'tablas evol IO CAT '!K44-1,"-")</f>
        <v>2.806731928616224E-2</v>
      </c>
      <c r="H31" s="127">
        <f>IFERROR('tablas evol IO CAT '!M31/'tablas evol IO CAT '!M44-1,"-")</f>
        <v>6.0284838702400423E-2</v>
      </c>
      <c r="I31" s="158">
        <f>IFERROR('tablas evol IO CAT '!O31/'tablas evol IO CAT '!O44-1,"-")</f>
        <v>-2.2942179112422134E-2</v>
      </c>
      <c r="J31" s="127">
        <f>IFERROR('tablas evol IO CAT '!Q31/'tablas evol IO CAT '!Q44-1,"-")</f>
        <v>1.6934602815377398E-2</v>
      </c>
    </row>
    <row r="32" spans="2:10" hidden="1" outlineLevel="1" x14ac:dyDescent="0.25">
      <c r="B32" s="58" t="s">
        <v>91</v>
      </c>
      <c r="C32" s="158">
        <f>IFERROR('tablas evol IO CAT '!C32/'tablas evol IO CAT '!C45-1,"-")</f>
        <v>-0.13538096108260245</v>
      </c>
      <c r="D32" s="158">
        <f>IFERROR('tablas evol IO CAT '!E32/'tablas evol IO CAT '!E45-1,"-")</f>
        <v>0.17828458420931392</v>
      </c>
      <c r="E32" s="158">
        <f>IFERROR('tablas evol IO CAT '!G32/'tablas evol IO CAT '!G45-1,"-")</f>
        <v>0.12857190091683868</v>
      </c>
      <c r="F32" s="158">
        <f>IFERROR('tablas evol IO CAT '!I32/'tablas evol IO CAT '!I45-1,"-")</f>
        <v>0.12856627828026546</v>
      </c>
      <c r="G32" s="158">
        <f>IFERROR('tablas evol IO CAT '!K32/'tablas evol IO CAT '!K45-1,"-")</f>
        <v>0.13860224011301381</v>
      </c>
      <c r="H32" s="127">
        <f>IFERROR('tablas evol IO CAT '!M32/'tablas evol IO CAT '!M45-1,"-")</f>
        <v>0.13703831596935134</v>
      </c>
      <c r="I32" s="158">
        <f>IFERROR('tablas evol IO CAT '!O32/'tablas evol IO CAT '!O45-1,"-")</f>
        <v>-1.3008823917638468E-3</v>
      </c>
      <c r="J32" s="127">
        <f>IFERROR('tablas evol IO CAT '!Q32/'tablas evol IO CAT '!Q45-1,"-")</f>
        <v>6.423984478331235E-2</v>
      </c>
    </row>
    <row r="33" spans="2:10" hidden="1" outlineLevel="1" x14ac:dyDescent="0.25">
      <c r="B33" s="58" t="s">
        <v>92</v>
      </c>
      <c r="C33" s="158">
        <f>IFERROR('tablas evol IO CAT '!C33/'tablas evol IO CAT '!C46-1,"-")</f>
        <v>-4.5237827627089833E-2</v>
      </c>
      <c r="D33" s="158">
        <f>IFERROR('tablas evol IO CAT '!E33/'tablas evol IO CAT '!E46-1,"-")</f>
        <v>9.1037424884945484E-2</v>
      </c>
      <c r="E33" s="158">
        <f>IFERROR('tablas evol IO CAT '!G33/'tablas evol IO CAT '!G46-1,"-")</f>
        <v>-4.6069145683097168E-2</v>
      </c>
      <c r="F33" s="158">
        <f>IFERROR('tablas evol IO CAT '!I33/'tablas evol IO CAT '!I46-1,"-")</f>
        <v>-4.5609939964627477E-2</v>
      </c>
      <c r="G33" s="158">
        <f>IFERROR('tablas evol IO CAT '!K33/'tablas evol IO CAT '!K46-1,"-")</f>
        <v>-5.4026659281138811E-2</v>
      </c>
      <c r="H33" s="127">
        <f>IFERROR('tablas evol IO CAT '!M33/'tablas evol IO CAT '!M46-1,"-")</f>
        <v>-6.8561879069894971E-3</v>
      </c>
      <c r="I33" s="158">
        <f>IFERROR('tablas evol IO CAT '!O33/'tablas evol IO CAT '!O46-1,"-")</f>
        <v>4.7869703543299558E-3</v>
      </c>
      <c r="J33" s="127">
        <f>IFERROR('tablas evol IO CAT '!Q33/'tablas evol IO CAT '!Q46-1,"-")</f>
        <v>1.008688032064331E-2</v>
      </c>
    </row>
    <row r="34" spans="2:10" hidden="1" outlineLevel="1" x14ac:dyDescent="0.25">
      <c r="B34" s="58" t="s">
        <v>93</v>
      </c>
      <c r="C34" s="158">
        <f>IFERROR('tablas evol IO CAT '!C34/'tablas evol IO CAT '!C47-1,"-")</f>
        <v>-8.6089386213880847E-2</v>
      </c>
      <c r="D34" s="158">
        <f>IFERROR('tablas evol IO CAT '!E34/'tablas evol IO CAT '!E47-1,"-")</f>
        <v>6.6491819959377363E-2</v>
      </c>
      <c r="E34" s="158">
        <f>IFERROR('tablas evol IO CAT '!G34/'tablas evol IO CAT '!G47-1,"-")</f>
        <v>-3.300527835103928E-3</v>
      </c>
      <c r="F34" s="158">
        <f>IFERROR('tablas evol IO CAT '!I34/'tablas evol IO CAT '!I47-1,"-")</f>
        <v>-1.2360960517034392E-2</v>
      </c>
      <c r="G34" s="158">
        <f>IFERROR('tablas evol IO CAT '!K34/'tablas evol IO CAT '!K47-1,"-")</f>
        <v>4.5506549300707411E-2</v>
      </c>
      <c r="H34" s="127">
        <f>IFERROR('tablas evol IO CAT '!M34/'tablas evol IO CAT '!M47-1,"-")</f>
        <v>1.8897481097524871E-2</v>
      </c>
      <c r="I34" s="158">
        <f>IFERROR('tablas evol IO CAT '!O34/'tablas evol IO CAT '!O47-1,"-")</f>
        <v>1.2098334273290767E-2</v>
      </c>
      <c r="J34" s="127">
        <f>IFERROR('tablas evol IO CAT '!Q34/'tablas evol IO CAT '!Q47-1,"-")</f>
        <v>2.9598980883504877E-2</v>
      </c>
    </row>
    <row r="35" spans="2:10" hidden="1" outlineLevel="1" x14ac:dyDescent="0.25">
      <c r="B35" s="58" t="s">
        <v>94</v>
      </c>
      <c r="C35" s="158">
        <f>IFERROR('tablas evol IO CAT '!C35/'tablas evol IO CAT '!C48-1,"-")</f>
        <v>0.18467163213236115</v>
      </c>
      <c r="D35" s="158">
        <f>IFERROR('tablas evol IO CAT '!E35/'tablas evol IO CAT '!E48-1,"-")</f>
        <v>-0.10992685921265655</v>
      </c>
      <c r="E35" s="158">
        <f>IFERROR('tablas evol IO CAT '!G35/'tablas evol IO CAT '!G48-1,"-")</f>
        <v>-0.11033987658987021</v>
      </c>
      <c r="F35" s="158">
        <f>IFERROR('tablas evol IO CAT '!I35/'tablas evol IO CAT '!I48-1,"-")</f>
        <v>-0.11053911178087239</v>
      </c>
      <c r="G35" s="158">
        <f>IFERROR('tablas evol IO CAT '!K35/'tablas evol IO CAT '!K48-1,"-")</f>
        <v>-0.11257948955280161</v>
      </c>
      <c r="H35" s="127">
        <f>IFERROR('tablas evol IO CAT '!M35/'tablas evol IO CAT '!M48-1,"-")</f>
        <v>-9.9919710045070609E-2</v>
      </c>
      <c r="I35" s="158">
        <f>IFERROR('tablas evol IO CAT '!O35/'tablas evol IO CAT '!O48-1,"-")</f>
        <v>-4.690949754877094E-2</v>
      </c>
      <c r="J35" s="127">
        <f>IFERROR('tablas evol IO CAT '!Q35/'tablas evol IO CAT '!Q48-1,"-")</f>
        <v>-6.4152365917303888E-2</v>
      </c>
    </row>
    <row r="36" spans="2:10" hidden="1" outlineLevel="1" x14ac:dyDescent="0.25">
      <c r="B36" s="58" t="s">
        <v>95</v>
      </c>
      <c r="C36" s="158">
        <f>IFERROR('tablas evol IO CAT '!C36/'tablas evol IO CAT '!C49-1,"-")</f>
        <v>0.10043166560272998</v>
      </c>
      <c r="D36" s="158">
        <f>IFERROR('tablas evol IO CAT '!E36/'tablas evol IO CAT '!E49-1,"-")</f>
        <v>-3.1649773878377419E-2</v>
      </c>
      <c r="E36" s="158">
        <f>IFERROR('tablas evol IO CAT '!G36/'tablas evol IO CAT '!G49-1,"-")</f>
        <v>-9.2125965924165554E-2</v>
      </c>
      <c r="F36" s="158">
        <f>IFERROR('tablas evol IO CAT '!I36/'tablas evol IO CAT '!I49-1,"-")</f>
        <v>-0.10343410475787851</v>
      </c>
      <c r="G36" s="158">
        <f>IFERROR('tablas evol IO CAT '!K36/'tablas evol IO CAT '!K49-1,"-")</f>
        <v>-3.3191585443871574E-2</v>
      </c>
      <c r="H36" s="127">
        <f>IFERROR('tablas evol IO CAT '!M36/'tablas evol IO CAT '!M49-1,"-")</f>
        <v>-6.8943561915159934E-2</v>
      </c>
      <c r="I36" s="158">
        <f>IFERROR('tablas evol IO CAT '!O36/'tablas evol IO CAT '!O49-1,"-")</f>
        <v>-1.2618945850194963E-2</v>
      </c>
      <c r="J36" s="127">
        <f>IFERROR('tablas evol IO CAT '!Q36/'tablas evol IO CAT '!Q49-1,"-")</f>
        <v>-3.3063532432460963E-2</v>
      </c>
    </row>
    <row r="37" spans="2:10" hidden="1" outlineLevel="1" x14ac:dyDescent="0.25">
      <c r="B37" s="58" t="s">
        <v>96</v>
      </c>
      <c r="C37" s="158">
        <f>IFERROR('tablas evol IO CAT '!C37/'tablas evol IO CAT '!C50-1,"-")</f>
        <v>0.14742752277422588</v>
      </c>
      <c r="D37" s="158">
        <f>IFERROR('tablas evol IO CAT '!E37/'tablas evol IO CAT '!E50-1,"-")</f>
        <v>-6.516499838777412E-2</v>
      </c>
      <c r="E37" s="158">
        <f>IFERROR('tablas evol IO CAT '!G37/'tablas evol IO CAT '!G50-1,"-")</f>
        <v>-6.6257358827628621E-2</v>
      </c>
      <c r="F37" s="158">
        <f>IFERROR('tablas evol IO CAT '!I37/'tablas evol IO CAT '!I50-1,"-")</f>
        <v>-6.3851178035826184E-2</v>
      </c>
      <c r="G37" s="158">
        <f>IFERROR('tablas evol IO CAT '!K37/'tablas evol IO CAT '!K50-1,"-")</f>
        <v>-8.0902245153393615E-2</v>
      </c>
      <c r="H37" s="127">
        <f>IFERROR('tablas evol IO CAT '!M37/'tablas evol IO CAT '!M50-1,"-")</f>
        <v>-6.046725097979444E-2</v>
      </c>
      <c r="I37" s="158">
        <f>IFERROR('tablas evol IO CAT '!O37/'tablas evol IO CAT '!O50-1,"-")</f>
        <v>2.8656190822142991E-2</v>
      </c>
      <c r="J37" s="127">
        <f>IFERROR('tablas evol IO CAT '!Q37/'tablas evol IO CAT '!Q50-1,"-")</f>
        <v>-6.6845247017761622E-3</v>
      </c>
    </row>
    <row r="38" spans="2:10" hidden="1" outlineLevel="1" x14ac:dyDescent="0.25">
      <c r="B38" s="58" t="s">
        <v>97</v>
      </c>
      <c r="C38" s="158">
        <f>IFERROR('tablas evol IO CAT '!C38/'tablas evol IO CAT '!C51-1,"-")</f>
        <v>0.34669891467927694</v>
      </c>
      <c r="D38" s="158">
        <f>IFERROR('tablas evol IO CAT '!E38/'tablas evol IO CAT '!E51-1,"-")</f>
        <v>5.0224796959663642E-3</v>
      </c>
      <c r="E38" s="158">
        <f>IFERROR('tablas evol IO CAT '!G38/'tablas evol IO CAT '!G51-1,"-")</f>
        <v>-1.8336664623058274E-2</v>
      </c>
      <c r="F38" s="158">
        <f>IFERROR('tablas evol IO CAT '!I38/'tablas evol IO CAT '!I51-1,"-")</f>
        <v>2.637397755979265E-2</v>
      </c>
      <c r="G38" s="158">
        <f>IFERROR('tablas evol IO CAT '!K38/'tablas evol IO CAT '!K51-1,"-")</f>
        <v>-0.20037791127046567</v>
      </c>
      <c r="H38" s="127">
        <f>IFERROR('tablas evol IO CAT '!M38/'tablas evol IO CAT '!M51-1,"-")</f>
        <v>-1.6097393527343407E-3</v>
      </c>
      <c r="I38" s="158">
        <f>IFERROR('tablas evol IO CAT '!O38/'tablas evol IO CAT '!O51-1,"-")</f>
        <v>9.1856395342238439E-2</v>
      </c>
      <c r="J38" s="127">
        <f>IFERROR('tablas evol IO CAT '!Q38/'tablas evol IO CAT '!Q51-1,"-")</f>
        <v>5.5431477080552405E-2</v>
      </c>
    </row>
    <row r="39" spans="2:10" collapsed="1" x14ac:dyDescent="0.25">
      <c r="B39" s="72">
        <v>2012</v>
      </c>
      <c r="C39" s="127">
        <f>IFERROR('tablas evol IO CAT '!C39/'tablas evol IO CAT '!C52-1,"-")</f>
        <v>-0.10730111985398016</v>
      </c>
      <c r="D39" s="127">
        <f>IFERROR('tablas evol IO CAT '!E39/'tablas evol IO CAT '!E52-1,"-")</f>
        <v>5.3127353908773767E-2</v>
      </c>
      <c r="E39" s="127">
        <f>IFERROR('tablas evol IO CAT '!G39/'tablas evol IO CAT '!G52-1,"-")</f>
        <v>-4.7235862655943484E-2</v>
      </c>
      <c r="F39" s="127">
        <f>IFERROR('tablas evol IO CAT '!I39/'tablas evol IO CAT '!I52-1,"-")</f>
        <v>-7.320747891157775E-3</v>
      </c>
      <c r="G39" s="127">
        <f>IFERROR('tablas evol IO CAT '!K39/'tablas evol IO CAT '!K52-1,"-")</f>
        <v>-1.0844584488264308E-2</v>
      </c>
      <c r="H39" s="127">
        <f>IFERROR('tablas evol IO CAT '!M39/'tablas evol IO CAT '!M52-1,"-")</f>
        <v>8.451658359470704E-3</v>
      </c>
      <c r="I39" s="127">
        <f>IFERROR('tablas evol IO CAT '!O39/'tablas evol IO CAT '!O52-1,"-")</f>
        <v>-7.0965750990041876E-3</v>
      </c>
      <c r="J39" s="127">
        <f>IFERROR('tablas evol IO CAT '!Q39/'tablas evol IO CAT '!Q52-1,"-")</f>
        <v>5.7628359113788274E-3</v>
      </c>
    </row>
    <row r="40" spans="2:10" hidden="1" outlineLevel="1" x14ac:dyDescent="0.25">
      <c r="B40" s="58" t="s">
        <v>86</v>
      </c>
      <c r="C40" s="158">
        <f>IFERROR('tablas evol IO CAT '!C40/'tablas evol IO CAT '!C53-1,"-")</f>
        <v>0.35936254980079685</v>
      </c>
      <c r="D40" s="158">
        <f>IFERROR('tablas evol IO CAT '!E40/'tablas evol IO CAT '!E53-1,"-")</f>
        <v>3.596196803636853E-2</v>
      </c>
      <c r="E40" s="158">
        <f>IFERROR('tablas evol IO CAT '!G40/'tablas evol IO CAT '!G53-1,"-")</f>
        <v>3.0562132722197655E-2</v>
      </c>
      <c r="F40" s="158">
        <f>IFERROR('tablas evol IO CAT '!I40/'tablas evol IO CAT '!I53-1,"-")</f>
        <v>2.8918138985365216E-2</v>
      </c>
      <c r="G40" s="158">
        <f>IFERROR('tablas evol IO CAT '!K40/'tablas evol IO CAT '!K53-1,"-")</f>
        <v>2.9038221835447908E-2</v>
      </c>
      <c r="H40" s="127">
        <f>IFERROR('tablas evol IO CAT '!M40/'tablas evol IO CAT '!M53-1,"-")</f>
        <v>3.9827708682345753E-2</v>
      </c>
      <c r="I40" s="158">
        <f>IFERROR('tablas evol IO CAT '!O40/'tablas evol IO CAT '!O53-1,"-")</f>
        <v>0.13330166329578286</v>
      </c>
      <c r="J40" s="127">
        <f>IFERROR('tablas evol IO CAT '!Q40/'tablas evol IO CAT '!Q53-1,"-")</f>
        <v>9.5167755102005813E-2</v>
      </c>
    </row>
    <row r="41" spans="2:10" hidden="1" outlineLevel="1" x14ac:dyDescent="0.25">
      <c r="B41" s="58" t="s">
        <v>87</v>
      </c>
      <c r="C41" s="158">
        <f>IFERROR('tablas evol IO CAT '!C41/'tablas evol IO CAT '!C54-1,"-")</f>
        <v>8.2397735038562958E-2</v>
      </c>
      <c r="D41" s="158">
        <f>IFERROR('tablas evol IO CAT '!E41/'tablas evol IO CAT '!E54-1,"-")</f>
        <v>0.11830222757375064</v>
      </c>
      <c r="E41" s="158">
        <f>IFERROR('tablas evol IO CAT '!G41/'tablas evol IO CAT '!G54-1,"-")</f>
        <v>0.10818367505628146</v>
      </c>
      <c r="F41" s="158">
        <f>IFERROR('tablas evol IO CAT '!I41/'tablas evol IO CAT '!I54-1,"-")</f>
        <v>7.22369371538647E-2</v>
      </c>
      <c r="G41" s="158">
        <f>IFERROR('tablas evol IO CAT '!K41/'tablas evol IO CAT '!K54-1,"-")</f>
        <v>0.3213733905579399</v>
      </c>
      <c r="H41" s="127">
        <f>IFERROR('tablas evol IO CAT '!M41/'tablas evol IO CAT '!M54-1,"-")</f>
        <v>0.11181548421904508</v>
      </c>
      <c r="I41" s="158">
        <f>IFERROR('tablas evol IO CAT '!O41/'tablas evol IO CAT '!O54-1,"-")</f>
        <v>6.6363483240694077E-2</v>
      </c>
      <c r="J41" s="127">
        <f>IFERROR('tablas evol IO CAT '!Q41/'tablas evol IO CAT '!Q54-1,"-")</f>
        <v>9.1803782869444905E-2</v>
      </c>
    </row>
    <row r="42" spans="2:10" hidden="1" outlineLevel="1" x14ac:dyDescent="0.25">
      <c r="B42" s="58" t="s">
        <v>88</v>
      </c>
      <c r="C42" s="158">
        <f>IFERROR('tablas evol IO CAT '!C42/'tablas evol IO CAT '!C55-1,"-")</f>
        <v>4.1314553990610126E-2</v>
      </c>
      <c r="D42" s="158">
        <f>IFERROR('tablas evol IO CAT '!E42/'tablas evol IO CAT '!E55-1,"-")</f>
        <v>7.5427682737169599E-2</v>
      </c>
      <c r="E42" s="158">
        <f>IFERROR('tablas evol IO CAT '!G42/'tablas evol IO CAT '!G55-1,"-")</f>
        <v>-5.4523387283341607E-2</v>
      </c>
      <c r="F42" s="158">
        <f>IFERROR('tablas evol IO CAT '!I42/'tablas evol IO CAT '!I55-1,"-")</f>
        <v>-1.7269168777342858E-2</v>
      </c>
      <c r="G42" s="158">
        <f>IFERROR('tablas evol IO CAT '!K42/'tablas evol IO CAT '!K55-1,"-")</f>
        <v>-0.2053344623200678</v>
      </c>
      <c r="H42" s="127">
        <f>IFERROR('tablas evol IO CAT '!M42/'tablas evol IO CAT '!M55-1,"-")</f>
        <v>-1.7013232514177634E-2</v>
      </c>
      <c r="I42" s="158">
        <f>IFERROR('tablas evol IO CAT '!O42/'tablas evol IO CAT '!O55-1,"-")</f>
        <v>0.10445016550202268</v>
      </c>
      <c r="J42" s="127">
        <f>IFERROR('tablas evol IO CAT '!Q42/'tablas evol IO CAT '!Q55-1,"-")</f>
        <v>5.2071931196246979E-2</v>
      </c>
    </row>
    <row r="43" spans="2:10" hidden="1" outlineLevel="1" x14ac:dyDescent="0.25">
      <c r="B43" s="58" t="s">
        <v>89</v>
      </c>
      <c r="C43" s="158">
        <f>IFERROR('tablas evol IO CAT '!C43/'tablas evol IO CAT '!C56-1,"-")</f>
        <v>0.30394081232070058</v>
      </c>
      <c r="D43" s="158">
        <f>IFERROR('tablas evol IO CAT '!E43/'tablas evol IO CAT '!E56-1,"-")</f>
        <v>0.14380604741765102</v>
      </c>
      <c r="E43" s="158">
        <f>IFERROR('tablas evol IO CAT '!G43/'tablas evol IO CAT '!G56-1,"-")</f>
        <v>6.4614010041159409E-2</v>
      </c>
      <c r="F43" s="158">
        <f>IFERROR('tablas evol IO CAT '!I43/'tablas evol IO CAT '!I56-1,"-")</f>
        <v>2.8505658713654958E-2</v>
      </c>
      <c r="G43" s="158">
        <f>IFERROR('tablas evol IO CAT '!K43/'tablas evol IO CAT '!K56-1,"-")</f>
        <v>0.27510841417782439</v>
      </c>
      <c r="H43" s="127">
        <f>IFERROR('tablas evol IO CAT '!M43/'tablas evol IO CAT '!M56-1,"-")</f>
        <v>9.0961974001435797E-2</v>
      </c>
      <c r="I43" s="158">
        <f>IFERROR('tablas evol IO CAT '!O43/'tablas evol IO CAT '!O56-1,"-")</f>
        <v>0.22874801784547416</v>
      </c>
      <c r="J43" s="127">
        <f>IFERROR('tablas evol IO CAT '!Q43/'tablas evol IO CAT '!Q56-1,"-")</f>
        <v>0.16829027928631768</v>
      </c>
    </row>
    <row r="44" spans="2:10" hidden="1" outlineLevel="1" x14ac:dyDescent="0.25">
      <c r="B44" s="58" t="s">
        <v>90</v>
      </c>
      <c r="C44" s="158">
        <f>IFERROR('tablas evol IO CAT '!C44/'tablas evol IO CAT '!C57-1,"-")</f>
        <v>0.29693586081537249</v>
      </c>
      <c r="D44" s="158">
        <f>IFERROR('tablas evol IO CAT '!E44/'tablas evol IO CAT '!E57-1,"-")</f>
        <v>6.0253094774732618E-2</v>
      </c>
      <c r="E44" s="158">
        <f>IFERROR('tablas evol IO CAT '!G44/'tablas evol IO CAT '!G57-1,"-")</f>
        <v>3.1658436724833594E-2</v>
      </c>
      <c r="F44" s="158">
        <f>IFERROR('tablas evol IO CAT '!I44/'tablas evol IO CAT '!I57-1,"-")</f>
        <v>2.6620996609352465E-2</v>
      </c>
      <c r="G44" s="158">
        <f>IFERROR('tablas evol IO CAT '!K44/'tablas evol IO CAT '!K57-1,"-")</f>
        <v>5.2195987619673812E-2</v>
      </c>
      <c r="H44" s="127">
        <f>IFERROR('tablas evol IO CAT '!M44/'tablas evol IO CAT '!M57-1,"-")</f>
        <v>4.5370839415916242E-2</v>
      </c>
      <c r="I44" s="158">
        <f>IFERROR('tablas evol IO CAT '!O44/'tablas evol IO CAT '!O57-1,"-")</f>
        <v>9.5034151030015446E-2</v>
      </c>
      <c r="J44" s="127">
        <f>IFERROR('tablas evol IO CAT '!Q44/'tablas evol IO CAT '!Q57-1,"-")</f>
        <v>7.7176603153649159E-2</v>
      </c>
    </row>
    <row r="45" spans="2:10" hidden="1" outlineLevel="1" x14ac:dyDescent="0.25">
      <c r="B45" s="58" t="s">
        <v>91</v>
      </c>
      <c r="C45" s="158">
        <f>IFERROR('tablas evol IO CAT '!C45/'tablas evol IO CAT '!C58-1,"-")</f>
        <v>4.5708088007437198E-2</v>
      </c>
      <c r="D45" s="158">
        <f>IFERROR('tablas evol IO CAT '!E45/'tablas evol IO CAT '!E58-1,"-")</f>
        <v>0.11122418535813638</v>
      </c>
      <c r="E45" s="158">
        <f>IFERROR('tablas evol IO CAT '!G45/'tablas evol IO CAT '!G58-1,"-")</f>
        <v>4.6999966290856454E-2</v>
      </c>
      <c r="F45" s="158">
        <f>IFERROR('tablas evol IO CAT '!I45/'tablas evol IO CAT '!I58-1,"-")</f>
        <v>2.0316277283278561E-2</v>
      </c>
      <c r="G45" s="158">
        <f>IFERROR('tablas evol IO CAT '!K45/'tablas evol IO CAT '!K58-1,"-")</f>
        <v>0.19580126234269102</v>
      </c>
      <c r="H45" s="127">
        <f>IFERROR('tablas evol IO CAT '!M45/'tablas evol IO CAT '!M58-1,"-")</f>
        <v>6.5752771346058392E-2</v>
      </c>
      <c r="I45" s="158">
        <f>IFERROR('tablas evol IO CAT '!O45/'tablas evol IO CAT '!O58-1,"-")</f>
        <v>0.10711142303920829</v>
      </c>
      <c r="J45" s="127">
        <f>IFERROR('tablas evol IO CAT '!Q45/'tablas evol IO CAT '!Q58-1,"-")</f>
        <v>9.3161776208295022E-2</v>
      </c>
    </row>
    <row r="46" spans="2:10" hidden="1" outlineLevel="1" x14ac:dyDescent="0.25">
      <c r="B46" s="58" t="s">
        <v>92</v>
      </c>
      <c r="C46" s="158">
        <f>IFERROR('tablas evol IO CAT '!C46/'tablas evol IO CAT '!C59-1,"-")</f>
        <v>6.1834995297430417E-2</v>
      </c>
      <c r="D46" s="158">
        <f>IFERROR('tablas evol IO CAT '!E46/'tablas evol IO CAT '!E59-1,"-")</f>
        <v>0.2950798706714346</v>
      </c>
      <c r="E46" s="158">
        <f>IFERROR('tablas evol IO CAT '!G46/'tablas evol IO CAT '!G59-1,"-")</f>
        <v>0.1299598924060652</v>
      </c>
      <c r="F46" s="158">
        <f>IFERROR('tablas evol IO CAT '!I46/'tablas evol IO CAT '!I59-1,"-")</f>
        <v>0.12954676043571856</v>
      </c>
      <c r="G46" s="158">
        <f>IFERROR('tablas evol IO CAT '!K46/'tablas evol IO CAT '!K59-1,"-")</f>
        <v>0.12766809651474542</v>
      </c>
      <c r="H46" s="127">
        <f>IFERROR('tablas evol IO CAT '!M46/'tablas evol IO CAT '!M59-1,"-")</f>
        <v>0.16827633037694012</v>
      </c>
      <c r="I46" s="158">
        <f>IFERROR('tablas evol IO CAT '!O46/'tablas evol IO CAT '!O59-1,"-")</f>
        <v>0.10722753663256857</v>
      </c>
      <c r="J46" s="127">
        <f>IFERROR('tablas evol IO CAT '!Q46/'tablas evol IO CAT '!Q59-1,"-")</f>
        <v>0.13919814848692913</v>
      </c>
    </row>
    <row r="47" spans="2:10" hidden="1" outlineLevel="1" x14ac:dyDescent="0.25">
      <c r="B47" s="58" t="s">
        <v>93</v>
      </c>
      <c r="C47" s="158">
        <f>IFERROR('tablas evol IO CAT '!C47/'tablas evol IO CAT '!C60-1,"-")</f>
        <v>1.0566758405577725</v>
      </c>
      <c r="D47" s="158">
        <f>IFERROR('tablas evol IO CAT '!E47/'tablas evol IO CAT '!E60-1,"-")</f>
        <v>-2.715085173113585E-2</v>
      </c>
      <c r="E47" s="158">
        <f>IFERROR('tablas evol IO CAT '!G47/'tablas evol IO CAT '!G60-1,"-")</f>
        <v>0.13570512460523565</v>
      </c>
      <c r="F47" s="158">
        <f>IFERROR('tablas evol IO CAT '!I47/'tablas evol IO CAT '!I60-1,"-")</f>
        <v>0.15340417800738448</v>
      </c>
      <c r="G47" s="158">
        <f>IFERROR('tablas evol IO CAT '!K47/'tablas evol IO CAT '!K60-1,"-")</f>
        <v>3.4276611116915712E-2</v>
      </c>
      <c r="H47" s="127">
        <f>IFERROR('tablas evol IO CAT '!M47/'tablas evol IO CAT '!M60-1,"-")</f>
        <v>0.10478056523105161</v>
      </c>
      <c r="I47" s="158">
        <f>IFERROR('tablas evol IO CAT '!O47/'tablas evol IO CAT '!O60-1,"-")</f>
        <v>7.9994800439895153E-2</v>
      </c>
      <c r="J47" s="127">
        <f>IFERROR('tablas evol IO CAT '!Q47/'tablas evol IO CAT '!Q60-1,"-")</f>
        <v>9.6456451057660653E-2</v>
      </c>
    </row>
    <row r="48" spans="2:10" hidden="1" outlineLevel="1" x14ac:dyDescent="0.25">
      <c r="B48" s="58" t="s">
        <v>94</v>
      </c>
      <c r="C48" s="158">
        <f>IFERROR('tablas evol IO CAT '!C48/'tablas evol IO CAT '!C61-1,"-")</f>
        <v>6.1408970934215823E-2</v>
      </c>
      <c r="D48" s="158">
        <f>IFERROR('tablas evol IO CAT '!E48/'tablas evol IO CAT '!E61-1,"-")</f>
        <v>0.40087520844618618</v>
      </c>
      <c r="E48" s="158">
        <f>IFERROR('tablas evol IO CAT '!G48/'tablas evol IO CAT '!G61-1,"-")</f>
        <v>0.30058917772774407</v>
      </c>
      <c r="F48" s="158">
        <f>IFERROR('tablas evol IO CAT '!I48/'tablas evol IO CAT '!I61-1,"-")</f>
        <v>0.35174961328967291</v>
      </c>
      <c r="G48" s="158">
        <f>IFERROR('tablas evol IO CAT '!K48/'tablas evol IO CAT '!K61-1,"-")</f>
        <v>8.8760166885695213E-2</v>
      </c>
      <c r="H48" s="127">
        <f>IFERROR('tablas evol IO CAT '!M48/'tablas evol IO CAT '!M61-1,"-")</f>
        <v>0.32189673242134154</v>
      </c>
      <c r="I48" s="158">
        <f>IFERROR('tablas evol IO CAT '!O48/'tablas evol IO CAT '!O61-1,"-")</f>
        <v>0.30497062217731141</v>
      </c>
      <c r="J48" s="127">
        <f>IFERROR('tablas evol IO CAT '!Q48/'tablas evol IO CAT '!Q61-1,"-")</f>
        <v>0.31659261662012539</v>
      </c>
    </row>
    <row r="49" spans="2:10" hidden="1" outlineLevel="1" x14ac:dyDescent="0.25">
      <c r="B49" s="58" t="s">
        <v>95</v>
      </c>
      <c r="C49" s="158">
        <f>IFERROR('tablas evol IO CAT '!C49/'tablas evol IO CAT '!C62-1,"-")</f>
        <v>0.18000735932722489</v>
      </c>
      <c r="D49" s="158">
        <f>IFERROR('tablas evol IO CAT '!E49/'tablas evol IO CAT '!E62-1,"-")</f>
        <v>0.13481199485467443</v>
      </c>
      <c r="E49" s="158">
        <f>IFERROR('tablas evol IO CAT '!G49/'tablas evol IO CAT '!G62-1,"-")</f>
        <v>0.19033126305805737</v>
      </c>
      <c r="F49" s="158">
        <f>IFERROR('tablas evol IO CAT '!I49/'tablas evol IO CAT '!I62-1,"-")</f>
        <v>0.2315867861792178</v>
      </c>
      <c r="G49" s="158">
        <f>IFERROR('tablas evol IO CAT '!K49/'tablas evol IO CAT '!K62-1,"-")</f>
        <v>4.8143424312758754E-3</v>
      </c>
      <c r="H49" s="127">
        <f>IFERROR('tablas evol IO CAT '!M49/'tablas evol IO CAT '!M62-1,"-")</f>
        <v>0.17357250045690953</v>
      </c>
      <c r="I49" s="158">
        <f>IFERROR('tablas evol IO CAT '!O49/'tablas evol IO CAT '!O62-1,"-")</f>
        <v>0.15108144218629205</v>
      </c>
      <c r="J49" s="127">
        <f>IFERROR('tablas evol IO CAT '!Q49/'tablas evol IO CAT '!Q62-1,"-")</f>
        <v>0.1627521780163883</v>
      </c>
    </row>
    <row r="50" spans="2:10" hidden="1" outlineLevel="1" x14ac:dyDescent="0.25">
      <c r="B50" s="58" t="s">
        <v>96</v>
      </c>
      <c r="C50" s="158">
        <f>IFERROR('tablas evol IO CAT '!C50/'tablas evol IO CAT '!C63-1,"-")</f>
        <v>0.18675427841043724</v>
      </c>
      <c r="D50" s="158">
        <f>IFERROR('tablas evol IO CAT '!E50/'tablas evol IO CAT '!E63-1,"-")</f>
        <v>0.26322992700729908</v>
      </c>
      <c r="E50" s="158">
        <f>IFERROR('tablas evol IO CAT '!G50/'tablas evol IO CAT '!G63-1,"-")</f>
        <v>0.27503549917413395</v>
      </c>
      <c r="F50" s="158">
        <f>IFERROR('tablas evol IO CAT '!I50/'tablas evol IO CAT '!I63-1,"-")</f>
        <v>0.28650672583552894</v>
      </c>
      <c r="G50" s="158">
        <f>IFERROR('tablas evol IO CAT '!K50/'tablas evol IO CAT '!K63-1,"-")</f>
        <v>0.22026563199522453</v>
      </c>
      <c r="H50" s="127">
        <f>IFERROR('tablas evol IO CAT '!M50/'tablas evol IO CAT '!M63-1,"-")</f>
        <v>0.27047038327526152</v>
      </c>
      <c r="I50" s="158">
        <f>IFERROR('tablas evol IO CAT '!O50/'tablas evol IO CAT '!O63-1,"-")</f>
        <v>0.16720585731312787</v>
      </c>
      <c r="J50" s="127">
        <f>IFERROR('tablas evol IO CAT '!Q50/'tablas evol IO CAT '!Q63-1,"-")</f>
        <v>0.21284755512943443</v>
      </c>
    </row>
    <row r="51" spans="2:10" hidden="1" outlineLevel="1" x14ac:dyDescent="0.25">
      <c r="B51" s="58" t="s">
        <v>97</v>
      </c>
      <c r="C51" s="158">
        <f>IFERROR('tablas evol IO CAT '!C51/'tablas evol IO CAT '!C64-1,"-")</f>
        <v>3.7985868495449715E-2</v>
      </c>
      <c r="D51" s="158">
        <f>IFERROR('tablas evol IO CAT '!E51/'tablas evol IO CAT '!E64-1,"-")</f>
        <v>-6.0865956563841417E-3</v>
      </c>
      <c r="E51" s="158">
        <f>IFERROR('tablas evol IO CAT '!G51/'tablas evol IO CAT '!G64-1,"-")</f>
        <v>0.23825780547468867</v>
      </c>
      <c r="F51" s="158">
        <f>IFERROR('tablas evol IO CAT '!I51/'tablas evol IO CAT '!I64-1,"-")</f>
        <v>0.20610793473713573</v>
      </c>
      <c r="G51" s="158">
        <f>IFERROR('tablas evol IO CAT '!K51/'tablas evol IO CAT '!K64-1,"-")</f>
        <v>0.38557763061074324</v>
      </c>
      <c r="H51" s="127">
        <f>IFERROR('tablas evol IO CAT '!M51/'tablas evol IO CAT '!M64-1,"-")</f>
        <v>0.15348902644907136</v>
      </c>
      <c r="I51" s="158">
        <f>IFERROR('tablas evol IO CAT '!O51/'tablas evol IO CAT '!O64-1,"-")</f>
        <v>6.8779258192293913E-2</v>
      </c>
      <c r="J51" s="127">
        <f>IFERROR('tablas evol IO CAT '!Q51/'tablas evol IO CAT '!Q64-1,"-")</f>
        <v>0.10923001790656039</v>
      </c>
    </row>
    <row r="52" spans="2:10" collapsed="1" x14ac:dyDescent="0.25">
      <c r="B52" s="72">
        <v>2011</v>
      </c>
      <c r="C52" s="127">
        <f>IFERROR('tablas evol IO CAT '!C52/'tablas evol IO CAT '!C65-1,"-")</f>
        <v>0.18795982461356631</v>
      </c>
      <c r="D52" s="127">
        <f>IFERROR('tablas evol IO CAT '!E52/'tablas evol IO CAT '!E65-1,"-")</f>
        <v>0.12400599205280671</v>
      </c>
      <c r="E52" s="127">
        <f>IFERROR('tablas evol IO CAT '!G52/'tablas evol IO CAT '!G65-1,"-")</f>
        <v>0.12631850895480734</v>
      </c>
      <c r="F52" s="127">
        <f>IFERROR('tablas evol IO CAT '!I52/'tablas evol IO CAT '!I65-1,"-")</f>
        <v>0.11468828190608504</v>
      </c>
      <c r="G52" s="127">
        <f>IFERROR('tablas evol IO CAT '!K52/'tablas evol IO CAT '!K65-1,"-")</f>
        <v>0.11218270104179084</v>
      </c>
      <c r="H52" s="127">
        <f>IFERROR('tablas evol IO CAT '!M52/'tablas evol IO CAT '!M65-1,"-")</f>
        <v>0.12048183481880281</v>
      </c>
      <c r="I52" s="127">
        <f>IFERROR('tablas evol IO CAT '!O52/'tablas evol IO CAT '!O65-1,"-")</f>
        <v>0.12995148077401186</v>
      </c>
      <c r="J52" s="127">
        <f>IFERROR('tablas evol IO CAT '!Q52/'tablas evol IO CAT '!Q65-1,"-")</f>
        <v>0.13004998387293454</v>
      </c>
    </row>
    <row r="53" spans="2:10" hidden="1" outlineLevel="1" x14ac:dyDescent="0.25">
      <c r="B53" s="58" t="s">
        <v>86</v>
      </c>
      <c r="C53" s="158">
        <f>IFERROR('tablas evol IO CAT '!C53/'tablas evol IO CAT '!C66-1,"-")</f>
        <v>-7.2678471081525031E-2</v>
      </c>
      <c r="D53" s="158">
        <f>IFERROR('tablas evol IO CAT '!E53/'tablas evol IO CAT '!E66-1,"-")</f>
        <v>-6.6817192889359056E-3</v>
      </c>
      <c r="E53" s="158">
        <f>IFERROR('tablas evol IO CAT '!G53/'tablas evol IO CAT '!G66-1,"-")</f>
        <v>0.17954447357999848</v>
      </c>
      <c r="F53" s="158">
        <f>IFERROR('tablas evol IO CAT '!I53/'tablas evol IO CAT '!I66-1,"-")</f>
        <v>0.23377658022498515</v>
      </c>
      <c r="G53" s="158">
        <f>IFERROR('tablas evol IO CAT '!K53/'tablas evol IO CAT '!K66-1,"-")</f>
        <v>-5.4090704151446012E-2</v>
      </c>
      <c r="H53" s="127">
        <f>IFERROR('tablas evol IO CAT '!M53/'tablas evol IO CAT '!M66-1,"-")</f>
        <v>0.11890451231608745</v>
      </c>
      <c r="I53" s="158">
        <f>IFERROR('tablas evol IO CAT '!O53/'tablas evol IO CAT '!O66-1,"-")</f>
        <v>5.9130708045057823E-2</v>
      </c>
      <c r="J53" s="127">
        <f>IFERROR('tablas evol IO CAT '!Q53/'tablas evol IO CAT '!Q66-1,"-")</f>
        <v>8.7612937132006019E-2</v>
      </c>
    </row>
    <row r="54" spans="2:10" hidden="1" outlineLevel="1" x14ac:dyDescent="0.25">
      <c r="B54" s="58" t="s">
        <v>87</v>
      </c>
      <c r="C54" s="158">
        <f>IFERROR('tablas evol IO CAT '!C54/'tablas evol IO CAT '!C67-1,"-")</f>
        <v>8.5620279044966274E-2</v>
      </c>
      <c r="D54" s="158">
        <f>IFERROR('tablas evol IO CAT '!E54/'tablas evol IO CAT '!E67-1,"-")</f>
        <v>0.18605249755142017</v>
      </c>
      <c r="E54" s="158">
        <f>IFERROR('tablas evol IO CAT '!G54/'tablas evol IO CAT '!G67-1,"-")</f>
        <v>0.17615769882962051</v>
      </c>
      <c r="F54" s="158">
        <f>IFERROR('tablas evol IO CAT '!I54/'tablas evol IO CAT '!I67-1,"-")</f>
        <v>0.30924072539170555</v>
      </c>
      <c r="G54" s="158">
        <f>IFERROR('tablas evol IO CAT '!K54/'tablas evol IO CAT '!K67-1,"-")</f>
        <v>-0.27332610406792723</v>
      </c>
      <c r="H54" s="127">
        <f>IFERROR('tablas evol IO CAT '!M54/'tablas evol IO CAT '!M67-1,"-")</f>
        <v>0.1773160729372929</v>
      </c>
      <c r="I54" s="158">
        <f>IFERROR('tablas evol IO CAT '!O54/'tablas evol IO CAT '!O67-1,"-")</f>
        <v>0.19599446177939184</v>
      </c>
      <c r="J54" s="127">
        <f>IFERROR('tablas evol IO CAT '!Q54/'tablas evol IO CAT '!Q67-1,"-")</f>
        <v>0.19095136466173446</v>
      </c>
    </row>
    <row r="55" spans="2:10" hidden="1" outlineLevel="1" x14ac:dyDescent="0.25">
      <c r="B55" s="58" t="s">
        <v>88</v>
      </c>
      <c r="C55" s="158">
        <f>IFERROR('tablas evol IO CAT '!C55/'tablas evol IO CAT '!C68-1,"-")</f>
        <v>-6.7946938674755875E-2</v>
      </c>
      <c r="D55" s="158">
        <f>IFERROR('tablas evol IO CAT '!E55/'tablas evol IO CAT '!E68-1,"-")</f>
        <v>0.11460686106346474</v>
      </c>
      <c r="E55" s="158">
        <f>IFERROR('tablas evol IO CAT '!G55/'tablas evol IO CAT '!G68-1,"-")</f>
        <v>0.18364041829691002</v>
      </c>
      <c r="F55" s="158">
        <f>IFERROR('tablas evol IO CAT '!I55/'tablas evol IO CAT '!I68-1,"-")</f>
        <v>0.1438769354363385</v>
      </c>
      <c r="G55" s="158">
        <f>IFERROR('tablas evol IO CAT '!K55/'tablas evol IO CAT '!K68-1,"-")</f>
        <v>0.37054936489389778</v>
      </c>
      <c r="H55" s="127">
        <f>IFERROR('tablas evol IO CAT '!M55/'tablas evol IO CAT '!M68-1,"-")</f>
        <v>0.16095121103634846</v>
      </c>
      <c r="I55" s="158">
        <f>IFERROR('tablas evol IO CAT '!O55/'tablas evol IO CAT '!O68-1,"-")</f>
        <v>0.14027711909249274</v>
      </c>
      <c r="J55" s="127">
        <f>IFERROR('tablas evol IO CAT '!Q55/'tablas evol IO CAT '!Q68-1,"-")</f>
        <v>0.15475616110037338</v>
      </c>
    </row>
    <row r="56" spans="2:10" hidden="1" outlineLevel="1" x14ac:dyDescent="0.25">
      <c r="B56" s="58" t="s">
        <v>89</v>
      </c>
      <c r="C56" s="158">
        <f>IFERROR('tablas evol IO CAT '!C56/'tablas evol IO CAT '!C69-1,"-")</f>
        <v>0.11195651106314752</v>
      </c>
      <c r="D56" s="158">
        <f>IFERROR('tablas evol IO CAT '!E56/'tablas evol IO CAT '!E69-1,"-")</f>
        <v>8.6462783916407826E-2</v>
      </c>
      <c r="E56" s="158">
        <f>IFERROR('tablas evol IO CAT '!G56/'tablas evol IO CAT '!G69-1,"-")</f>
        <v>0.11745630331026091</v>
      </c>
      <c r="F56" s="158">
        <f>IFERROR('tablas evol IO CAT '!I56/'tablas evol IO CAT '!I69-1,"-")</f>
        <v>0.14157824111163442</v>
      </c>
      <c r="G56" s="158">
        <f>IFERROR('tablas evol IO CAT '!K56/'tablas evol IO CAT '!K69-1,"-")</f>
        <v>-9.5157124763759482E-3</v>
      </c>
      <c r="H56" s="127">
        <f>IFERROR('tablas evol IO CAT '!M56/'tablas evol IO CAT '!M69-1,"-")</f>
        <v>0.11075506396828949</v>
      </c>
      <c r="I56" s="158">
        <f>IFERROR('tablas evol IO CAT '!O56/'tablas evol IO CAT '!O69-1,"-")</f>
        <v>4.5578604620768459E-2</v>
      </c>
      <c r="J56" s="127">
        <f>IFERROR('tablas evol IO CAT '!Q56/'tablas evol IO CAT '!Q69-1,"-")</f>
        <v>8.148399312953547E-2</v>
      </c>
    </row>
    <row r="57" spans="2:10" hidden="1" outlineLevel="1" x14ac:dyDescent="0.25">
      <c r="B57" s="58" t="s">
        <v>90</v>
      </c>
      <c r="C57" s="158">
        <f>IFERROR('tablas evol IO CAT '!C57/'tablas evol IO CAT '!C70-1,"-")</f>
        <v>0.18483776727087031</v>
      </c>
      <c r="D57" s="158">
        <f>IFERROR('tablas evol IO CAT '!E57/'tablas evol IO CAT '!E70-1,"-")</f>
        <v>-2.4185574319352643E-2</v>
      </c>
      <c r="E57" s="158">
        <f>IFERROR('tablas evol IO CAT '!G57/'tablas evol IO CAT '!G70-1,"-")</f>
        <v>0.23107731068907755</v>
      </c>
      <c r="F57" s="158">
        <f>IFERROR('tablas evol IO CAT '!I57/'tablas evol IO CAT '!I70-1,"-")</f>
        <v>0.26574651540010286</v>
      </c>
      <c r="G57" s="158">
        <f>IFERROR('tablas evol IO CAT '!K57/'tablas evol IO CAT '!K70-1,"-")</f>
        <v>8.4636812441220011E-2</v>
      </c>
      <c r="H57" s="127">
        <f>IFERROR('tablas evol IO CAT '!M57/'tablas evol IO CAT '!M70-1,"-")</f>
        <v>0.15145845123899071</v>
      </c>
      <c r="I57" s="158">
        <f>IFERROR('tablas evol IO CAT '!O57/'tablas evol IO CAT '!O70-1,"-")</f>
        <v>4.7908425554507028E-2</v>
      </c>
      <c r="J57" s="127">
        <f>IFERROR('tablas evol IO CAT '!Q57/'tablas evol IO CAT '!Q70-1,"-")</f>
        <v>9.2887423625169108E-2</v>
      </c>
    </row>
    <row r="58" spans="2:10" hidden="1" outlineLevel="1" x14ac:dyDescent="0.25">
      <c r="B58" s="58" t="s">
        <v>91</v>
      </c>
      <c r="C58" s="158">
        <f>IFERROR('tablas evol IO CAT '!C58/'tablas evol IO CAT '!C71-1,"-")</f>
        <v>-6.444136331498429E-2</v>
      </c>
      <c r="D58" s="158">
        <f>IFERROR('tablas evol IO CAT '!E58/'tablas evol IO CAT '!E71-1,"-")</f>
        <v>1.5355607684346184E-2</v>
      </c>
      <c r="E58" s="158">
        <f>IFERROR('tablas evol IO CAT '!G58/'tablas evol IO CAT '!G71-1,"-")</f>
        <v>0.13142276892629345</v>
      </c>
      <c r="F58" s="158">
        <f>IFERROR('tablas evol IO CAT '!I58/'tablas evol IO CAT '!I71-1,"-")</f>
        <v>0.18840998896293559</v>
      </c>
      <c r="G58" s="158">
        <f>IFERROR('tablas evol IO CAT '!K58/'tablas evol IO CAT '!K71-1,"-")</f>
        <v>-0.11452294591978984</v>
      </c>
      <c r="H58" s="127">
        <f>IFERROR('tablas evol IO CAT '!M58/'tablas evol IO CAT '!M71-1,"-")</f>
        <v>9.858553650449875E-2</v>
      </c>
      <c r="I58" s="158">
        <f>IFERROR('tablas evol IO CAT '!O58/'tablas evol IO CAT '!O71-1,"-")</f>
        <v>7.2234268783355482E-2</v>
      </c>
      <c r="J58" s="127">
        <f>IFERROR('tablas evol IO CAT '!Q58/'tablas evol IO CAT '!Q71-1,"-")</f>
        <v>8.6421700608978469E-2</v>
      </c>
    </row>
    <row r="59" spans="2:10" hidden="1" outlineLevel="1" x14ac:dyDescent="0.25">
      <c r="B59" s="58" t="s">
        <v>92</v>
      </c>
      <c r="C59" s="158">
        <f>IFERROR('tablas evol IO CAT '!C59/'tablas evol IO CAT '!C72-1,"-")</f>
        <v>0.53018174447155642</v>
      </c>
      <c r="D59" s="158">
        <f>IFERROR('tablas evol IO CAT '!E59/'tablas evol IO CAT '!E72-1,"-")</f>
        <v>-0.14096298041063082</v>
      </c>
      <c r="E59" s="158">
        <f>IFERROR('tablas evol IO CAT '!G59/'tablas evol IO CAT '!G72-1,"-")</f>
        <v>6.3611208662377239E-2</v>
      </c>
      <c r="F59" s="158">
        <f>IFERROR('tablas evol IO CAT '!I59/'tablas evol IO CAT '!I72-1,"-")</f>
        <v>8.5329285274719391E-2</v>
      </c>
      <c r="G59" s="158">
        <f>IFERROR('tablas evol IO CAT '!K59/'tablas evol IO CAT '!K72-1,"-")</f>
        <v>-4.3467111168098427E-2</v>
      </c>
      <c r="H59" s="127">
        <f>IFERROR('tablas evol IO CAT '!M59/'tablas evol IO CAT '!M72-1,"-")</f>
        <v>1.6532917768500743E-2</v>
      </c>
      <c r="I59" s="158">
        <f>IFERROR('tablas evol IO CAT '!O59/'tablas evol IO CAT '!O72-1,"-")</f>
        <v>0.11555042355682388</v>
      </c>
      <c r="J59" s="127">
        <f>IFERROR('tablas evol IO CAT '!Q59/'tablas evol IO CAT '!Q72-1,"-")</f>
        <v>7.410205102281453E-2</v>
      </c>
    </row>
    <row r="60" spans="2:10" hidden="1" outlineLevel="1" x14ac:dyDescent="0.25">
      <c r="B60" s="58" t="s">
        <v>93</v>
      </c>
      <c r="C60" s="158">
        <f>IFERROR('tablas evol IO CAT '!C60/'tablas evol IO CAT '!C73-1,"-")</f>
        <v>-0.17769400892386822</v>
      </c>
      <c r="D60" s="158">
        <f>IFERROR('tablas evol IO CAT '!E60/'tablas evol IO CAT '!E73-1,"-")</f>
        <v>0.12691970808656095</v>
      </c>
      <c r="E60" s="158">
        <f>IFERROR('tablas evol IO CAT '!G60/'tablas evol IO CAT '!G73-1,"-")</f>
        <v>3.0511245719050395E-2</v>
      </c>
      <c r="F60" s="158">
        <f>IFERROR('tablas evol IO CAT '!I60/'tablas evol IO CAT '!I73-1,"-")</f>
        <v>6.0383956666092642E-2</v>
      </c>
      <c r="G60" s="158">
        <f>IFERROR('tablas evol IO CAT '!K60/'tablas evol IO CAT '!K73-1,"-")</f>
        <v>-0.10637415404539385</v>
      </c>
      <c r="H60" s="127">
        <f>IFERROR('tablas evol IO CAT '!M60/'tablas evol IO CAT '!M73-1,"-")</f>
        <v>5.3648008435230654E-2</v>
      </c>
      <c r="I60" s="158">
        <f>IFERROR('tablas evol IO CAT '!O60/'tablas evol IO CAT '!O73-1,"-")</f>
        <v>2.989902069197492E-2</v>
      </c>
      <c r="J60" s="127">
        <f>IFERROR('tablas evol IO CAT '!Q60/'tablas evol IO CAT '!Q73-1,"-")</f>
        <v>4.7204919928343525E-2</v>
      </c>
    </row>
    <row r="61" spans="2:10" hidden="1" outlineLevel="1" x14ac:dyDescent="0.25">
      <c r="B61" s="58" t="s">
        <v>94</v>
      </c>
      <c r="C61" s="158">
        <f>IFERROR('tablas evol IO CAT '!C61/'tablas evol IO CAT '!C74-1,"-")</f>
        <v>0.23935998197661168</v>
      </c>
      <c r="D61" s="158">
        <f>IFERROR('tablas evol IO CAT '!E61/'tablas evol IO CAT '!E74-1,"-")</f>
        <v>-0.16871217296699037</v>
      </c>
      <c r="E61" s="158">
        <f>IFERROR('tablas evol IO CAT '!G61/'tablas evol IO CAT '!G74-1,"-")</f>
        <v>3.0528006452711587E-2</v>
      </c>
      <c r="F61" s="158">
        <f>IFERROR('tablas evol IO CAT '!I61/'tablas evol IO CAT '!I74-1,"-")</f>
        <v>6.844942325214376E-3</v>
      </c>
      <c r="G61" s="158">
        <f>IFERROR('tablas evol IO CAT '!K61/'tablas evol IO CAT '!K74-1,"-")</f>
        <v>0.1396795343048578</v>
      </c>
      <c r="H61" s="127">
        <f>IFERROR('tablas evol IO CAT '!M61/'tablas evol IO CAT '!M74-1,"-")</f>
        <v>-2.3002214949271571E-2</v>
      </c>
      <c r="I61" s="158">
        <f>IFERROR('tablas evol IO CAT '!O61/'tablas evol IO CAT '!O74-1,"-")</f>
        <v>-8.5667876806398202E-2</v>
      </c>
      <c r="J61" s="127">
        <f>IFERROR('tablas evol IO CAT '!Q61/'tablas evol IO CAT '!Q74-1,"-")</f>
        <v>-5.466754919100647E-2</v>
      </c>
    </row>
    <row r="62" spans="2:10" hidden="1" outlineLevel="1" x14ac:dyDescent="0.25">
      <c r="B62" s="58" t="s">
        <v>95</v>
      </c>
      <c r="C62" s="158">
        <f>IFERROR('tablas evol IO CAT '!C62/'tablas evol IO CAT '!C75-1,"-")</f>
        <v>-0.11736335101687734</v>
      </c>
      <c r="D62" s="158">
        <f>IFERROR('tablas evol IO CAT '!E62/'tablas evol IO CAT '!E75-1,"-")</f>
        <v>1.3457207626390577E-3</v>
      </c>
      <c r="E62" s="158">
        <f>IFERROR('tablas evol IO CAT '!G62/'tablas evol IO CAT '!G75-1,"-")</f>
        <v>0.10244990483814154</v>
      </c>
      <c r="F62" s="158">
        <f>IFERROR('tablas evol IO CAT '!I62/'tablas evol IO CAT '!I75-1,"-")</f>
        <v>5.0465436606048408E-2</v>
      </c>
      <c r="G62" s="158">
        <f>IFERROR('tablas evol IO CAT '!K62/'tablas evol IO CAT '!K75-1,"-")</f>
        <v>0.40518121270966589</v>
      </c>
      <c r="H62" s="127">
        <f>IFERROR('tablas evol IO CAT '!M62/'tablas evol IO CAT '!M75-1,"-")</f>
        <v>6.3415670238230692E-2</v>
      </c>
      <c r="I62" s="158">
        <f>IFERROR('tablas evol IO CAT '!O62/'tablas evol IO CAT '!O75-1,"-")</f>
        <v>-2.7629814915420936E-2</v>
      </c>
      <c r="J62" s="127">
        <f>IFERROR('tablas evol IO CAT '!Q62/'tablas evol IO CAT '!Q75-1,"-")</f>
        <v>1.0425173550675959E-2</v>
      </c>
    </row>
    <row r="63" spans="2:10" hidden="1" outlineLevel="1" x14ac:dyDescent="0.25">
      <c r="B63" s="58" t="s">
        <v>96</v>
      </c>
      <c r="C63" s="158">
        <f>IFERROR('tablas evol IO CAT '!C63/'tablas evol IO CAT '!C76-1,"-")</f>
        <v>-9.6114129867496123E-2</v>
      </c>
      <c r="D63" s="158">
        <f>IFERROR('tablas evol IO CAT '!E63/'tablas evol IO CAT '!E76-1,"-")</f>
        <v>-2.8942705256940204E-2</v>
      </c>
      <c r="E63" s="158">
        <f>IFERROR('tablas evol IO CAT '!G63/'tablas evol IO CAT '!G76-1,"-")</f>
        <v>-3.3067868867027506E-2</v>
      </c>
      <c r="F63" s="158">
        <f>IFERROR('tablas evol IO CAT '!I63/'tablas evol IO CAT '!I76-1,"-")</f>
        <v>-6.1678594664931641E-2</v>
      </c>
      <c r="G63" s="158">
        <f>IFERROR('tablas evol IO CAT '!K63/'tablas evol IO CAT '!K76-1,"-")</f>
        <v>0.12188180143981264</v>
      </c>
      <c r="H63" s="127">
        <f>IFERROR('tablas evol IO CAT '!M63/'tablas evol IO CAT '!M76-1,"-")</f>
        <v>-3.2448377581120957E-2</v>
      </c>
      <c r="I63" s="158">
        <f>IFERROR('tablas evol IO CAT '!O63/'tablas evol IO CAT '!O76-1,"-")</f>
        <v>-3.0698135005776672E-2</v>
      </c>
      <c r="J63" s="127">
        <f>IFERROR('tablas evol IO CAT '!Q63/'tablas evol IO CAT '!Q76-1,"-")</f>
        <v>-2.931596091205213E-2</v>
      </c>
    </row>
    <row r="64" spans="2:10" hidden="1" outlineLevel="1" x14ac:dyDescent="0.25">
      <c r="B64" s="58" t="s">
        <v>97</v>
      </c>
      <c r="C64" s="158">
        <f>IFERROR('tablas evol IO CAT '!C64/'tablas evol IO CAT '!C77-1,"-")</f>
        <v>-0.13357774609320661</v>
      </c>
      <c r="D64" s="158">
        <f>IFERROR('tablas evol IO CAT '!E64/'tablas evol IO CAT '!E77-1,"-")</f>
        <v>9.2323964944091896E-2</v>
      </c>
      <c r="E64" s="158">
        <f>IFERROR('tablas evol IO CAT '!G64/'tablas evol IO CAT '!G77-1,"-")</f>
        <v>-1.2539846701593138E-2</v>
      </c>
      <c r="F64" s="158">
        <f>IFERROR('tablas evol IO CAT '!I64/'tablas evol IO CAT '!I77-1,"-")</f>
        <v>-5.681967644350927E-2</v>
      </c>
      <c r="G64" s="158">
        <f>IFERROR('tablas evol IO CAT '!K64/'tablas evol IO CAT '!K77-1,"-")</f>
        <v>0.24885131409667349</v>
      </c>
      <c r="H64" s="127">
        <f>IFERROR('tablas evol IO CAT '!M64/'tablas evol IO CAT '!M77-1,"-")</f>
        <v>1.7172295363480305E-2</v>
      </c>
      <c r="I64" s="158">
        <f>IFERROR('tablas evol IO CAT '!O64/'tablas evol IO CAT '!O77-1,"-")</f>
        <v>-5.8324855883350235E-2</v>
      </c>
      <c r="J64" s="127">
        <f>IFERROR('tablas evol IO CAT '!Q64/'tablas evol IO CAT '!Q77-1,"-")</f>
        <v>-2.4456090201683378E-2</v>
      </c>
    </row>
    <row r="65" spans="2:10" collapsed="1" x14ac:dyDescent="0.25">
      <c r="B65" s="72">
        <v>2010</v>
      </c>
      <c r="C65" s="127">
        <f>IFERROR('tablas evol IO CAT '!C65/'tablas evol IO CAT '!C78-1,"-")</f>
        <v>6.2608138090936016E-3</v>
      </c>
      <c r="D65" s="127">
        <f>IFERROR('tablas evol IO CAT '!E65/'tablas evol IO CAT '!E78-1,"-")</f>
        <v>1.9853710250358869E-2</v>
      </c>
      <c r="E65" s="127">
        <f>IFERROR('tablas evol IO CAT '!G65/'tablas evol IO CAT '!G78-1,"-")</f>
        <v>0.10172550193990482</v>
      </c>
      <c r="F65" s="127">
        <f>IFERROR('tablas evol IO CAT '!I65/'tablas evol IO CAT '!I78-1,"-")</f>
        <v>0.11266160209911846</v>
      </c>
      <c r="G65" s="127">
        <f>IFERROR('tablas evol IO CAT '!K65/'tablas evol IO CAT '!K78-1,"-")</f>
        <v>4.9105488963514299E-2</v>
      </c>
      <c r="H65" s="127">
        <f>IFERROR('tablas evol IO CAT '!M65/'tablas evol IO CAT '!M78-1,"-")</f>
        <v>7.7209536043824745E-2</v>
      </c>
      <c r="I65" s="127">
        <f>IFERROR('tablas evol IO CAT '!O65/'tablas evol IO CAT '!O78-1,"-")</f>
        <v>3.7614185690895585E-2</v>
      </c>
      <c r="J65" s="127">
        <f>IFERROR('tablas evol IO CAT '!Q65/'tablas evol IO CAT '!Q78-1,"-")</f>
        <v>5.8326171297294671E-2</v>
      </c>
    </row>
    <row r="66" spans="2:10" ht="15" hidden="1" customHeight="1" outlineLevel="1" x14ac:dyDescent="0.25">
      <c r="B66" s="58" t="s">
        <v>86</v>
      </c>
      <c r="C66" s="158">
        <f>IFERROR('tablas evol IO CAT '!C66/'tablas evol IO CAT '!C79-1,"-")</f>
        <v>-6.4108813711780455E-2</v>
      </c>
      <c r="D66" s="158">
        <f>IFERROR('tablas evol IO CAT '!E66/'tablas evol IO CAT '!E79-1,"-")</f>
        <v>-3.3639003222092234E-2</v>
      </c>
      <c r="E66" s="158">
        <f>IFERROR('tablas evol IO CAT '!G66/'tablas evol IO CAT '!G79-1,"-")</f>
        <v>-0.13979764913971182</v>
      </c>
      <c r="F66" s="158">
        <f>IFERROR('tablas evol IO CAT '!I66/'tablas evol IO CAT '!I79-1,"-")</f>
        <v>-0.20256304128859304</v>
      </c>
      <c r="G66" s="158">
        <f>IFERROR('tablas evol IO CAT '!K66/'tablas evol IO CAT '!K79-1,"-")</f>
        <v>0.29416812670322035</v>
      </c>
      <c r="H66" s="127">
        <f>IFERROR('tablas evol IO CAT '!M66/'tablas evol IO CAT '!M79-1,"-")</f>
        <v>-0.10652815222583856</v>
      </c>
      <c r="I66" s="158">
        <f>IFERROR('tablas evol IO CAT '!O66/'tablas evol IO CAT '!O79-1,"-")</f>
        <v>-0.10137858807062816</v>
      </c>
      <c r="J66" s="127">
        <f>IFERROR('tablas evol IO CAT '!Q66/'tablas evol IO CAT '!Q79-1,"-")</f>
        <v>-0.10285861730330104</v>
      </c>
    </row>
    <row r="67" spans="2:10" ht="15" hidden="1" customHeight="1" outlineLevel="1" x14ac:dyDescent="0.25">
      <c r="B67" s="58" t="s">
        <v>87</v>
      </c>
      <c r="C67" s="158">
        <f>IFERROR('tablas evol IO CAT '!C67/'tablas evol IO CAT '!C80-1,"-")</f>
        <v>0.84991107133882027</v>
      </c>
      <c r="D67" s="158">
        <f>IFERROR('tablas evol IO CAT '!E67/'tablas evol IO CAT '!E80-1,"-")</f>
        <v>-0.13298627926662476</v>
      </c>
      <c r="E67" s="158">
        <f>IFERROR('tablas evol IO CAT '!G67/'tablas evol IO CAT '!G80-1,"-")</f>
        <v>-7.6215449884344366E-2</v>
      </c>
      <c r="F67" s="158">
        <f>IFERROR('tablas evol IO CAT '!I67/'tablas evol IO CAT '!I80-1,"-")</f>
        <v>-0.13224797302510338</v>
      </c>
      <c r="G67" s="158">
        <f>IFERROR('tablas evol IO CAT '!K67/'tablas evol IO CAT '!K80-1,"-")</f>
        <v>0.17934019401174228</v>
      </c>
      <c r="H67" s="127">
        <f>IFERROR('tablas evol IO CAT '!M67/'tablas evol IO CAT '!M80-1,"-")</f>
        <v>-7.6766703357305954E-2</v>
      </c>
      <c r="I67" s="158">
        <f>IFERROR('tablas evol IO CAT '!O67/'tablas evol IO CAT '!O80-1,"-")</f>
        <v>-0.19244024573619145</v>
      </c>
      <c r="J67" s="127">
        <f>IFERROR('tablas evol IO CAT '!Q67/'tablas evol IO CAT '!Q80-1,"-")</f>
        <v>-0.14628822307754163</v>
      </c>
    </row>
    <row r="68" spans="2:10" ht="15" hidden="1" customHeight="1" outlineLevel="1" x14ac:dyDescent="0.25">
      <c r="B68" s="58" t="s">
        <v>88</v>
      </c>
      <c r="C68" s="158">
        <f>IFERROR('tablas evol IO CAT '!C68/'tablas evol IO CAT '!C81-1,"-")</f>
        <v>1.4549834781334949</v>
      </c>
      <c r="D68" s="158">
        <f>IFERROR('tablas evol IO CAT '!E68/'tablas evol IO CAT '!E81-1,"-")</f>
        <v>-9.2234431470161304E-2</v>
      </c>
      <c r="E68" s="158">
        <f>IFERROR('tablas evol IO CAT '!G68/'tablas evol IO CAT '!G81-1,"-")</f>
        <v>-4.044370996146085E-2</v>
      </c>
      <c r="F68" s="158">
        <f>IFERROR('tablas evol IO CAT '!I68/'tablas evol IO CAT '!I81-1,"-")</f>
        <v>-6.4843078517452746E-2</v>
      </c>
      <c r="G68" s="158">
        <f>IFERROR('tablas evol IO CAT '!K68/'tablas evol IO CAT '!K81-1,"-")</f>
        <v>9.2312797123331292E-2</v>
      </c>
      <c r="H68" s="127">
        <f>IFERROR('tablas evol IO CAT '!M68/'tablas evol IO CAT '!M81-1,"-")</f>
        <v>-3.6929329567154778E-2</v>
      </c>
      <c r="I68" s="158">
        <f>IFERROR('tablas evol IO CAT '!O68/'tablas evol IO CAT '!O81-1,"-")</f>
        <v>-0.10892822250879153</v>
      </c>
      <c r="J68" s="127">
        <f>IFERROR('tablas evol IO CAT '!Q68/'tablas evol IO CAT '!Q81-1,"-")</f>
        <v>-7.6389978389645563E-2</v>
      </c>
    </row>
    <row r="69" spans="2:10" ht="15" hidden="1" customHeight="1" outlineLevel="1" x14ac:dyDescent="0.25">
      <c r="B69" s="58" t="s">
        <v>89</v>
      </c>
      <c r="C69" s="158">
        <f>IFERROR('tablas evol IO CAT '!C69/'tablas evol IO CAT '!C82-1,"-")</f>
        <v>8.1264621402989956E-2</v>
      </c>
      <c r="D69" s="158">
        <f>IFERROR('tablas evol IO CAT '!E69/'tablas evol IO CAT '!E82-1,"-")</f>
        <v>-0.13190642110502737</v>
      </c>
      <c r="E69" s="158">
        <f>IFERROR('tablas evol IO CAT '!G69/'tablas evol IO CAT '!G82-1,"-")</f>
        <v>-4.1769831283570813E-2</v>
      </c>
      <c r="F69" s="158">
        <f>IFERROR('tablas evol IO CAT '!I69/'tablas evol IO CAT '!I82-1,"-")</f>
        <v>-1.3794009458749534E-2</v>
      </c>
      <c r="G69" s="158">
        <f>IFERROR('tablas evol IO CAT '!K69/'tablas evol IO CAT '!K82-1,"-")</f>
        <v>-0.16341364921254553</v>
      </c>
      <c r="H69" s="127">
        <f>IFERROR('tablas evol IO CAT '!M69/'tablas evol IO CAT '!M82-1,"-")</f>
        <v>-6.1118335500650045E-2</v>
      </c>
      <c r="I69" s="158">
        <f>IFERROR('tablas evol IO CAT '!O69/'tablas evol IO CAT '!O82-1,"-")</f>
        <v>-0.10077204388459982</v>
      </c>
      <c r="J69" s="127">
        <f>IFERROR('tablas evol IO CAT '!Q69/'tablas evol IO CAT '!Q82-1,"-")</f>
        <v>-8.1639865700653846E-2</v>
      </c>
    </row>
    <row r="70" spans="2:10" ht="15" hidden="1" customHeight="1" outlineLevel="1" x14ac:dyDescent="0.25">
      <c r="B70" s="58" t="s">
        <v>90</v>
      </c>
      <c r="C70" s="158">
        <f>IFERROR('tablas evol IO CAT '!C70/'tablas evol IO CAT '!C83-1,"-")</f>
        <v>0.5672601814883993</v>
      </c>
      <c r="D70" s="158">
        <f>IFERROR('tablas evol IO CAT '!E70/'tablas evol IO CAT '!E83-1,"-")</f>
        <v>-8.8199595414700016E-2</v>
      </c>
      <c r="E70" s="158">
        <f>IFERROR('tablas evol IO CAT '!G70/'tablas evol IO CAT '!G83-1,"-")</f>
        <v>-0.16230967221757064</v>
      </c>
      <c r="F70" s="158">
        <f>IFERROR('tablas evol IO CAT '!I70/'tablas evol IO CAT '!I83-1,"-")</f>
        <v>-0.17467984722534258</v>
      </c>
      <c r="G70" s="158">
        <f>IFERROR('tablas evol IO CAT '!K70/'tablas evol IO CAT '!K83-1,"-")</f>
        <v>-0.10625822663635276</v>
      </c>
      <c r="H70" s="127">
        <f>IFERROR('tablas evol IO CAT '!M70/'tablas evol IO CAT '!M83-1,"-")</f>
        <v>-0.12766481823783116</v>
      </c>
      <c r="I70" s="158">
        <f>IFERROR('tablas evol IO CAT '!O70/'tablas evol IO CAT '!O83-1,"-")</f>
        <v>-7.7513546056592442E-2</v>
      </c>
      <c r="J70" s="127">
        <f>IFERROR('tablas evol IO CAT '!Q70/'tablas evol IO CAT '!Q83-1,"-")</f>
        <v>-9.7954640322805098E-2</v>
      </c>
    </row>
    <row r="71" spans="2:10" ht="15" hidden="1" customHeight="1" outlineLevel="1" x14ac:dyDescent="0.25">
      <c r="B71" s="58" t="s">
        <v>91</v>
      </c>
      <c r="C71" s="158">
        <f>IFERROR('tablas evol IO CAT '!C71/'tablas evol IO CAT '!C84-1,"-")</f>
        <v>1.3616591045272686</v>
      </c>
      <c r="D71" s="158">
        <f>IFERROR('tablas evol IO CAT '!E71/'tablas evol IO CAT '!E84-1,"-")</f>
        <v>-0.21092757306226173</v>
      </c>
      <c r="E71" s="158">
        <f>IFERROR('tablas evol IO CAT '!G71/'tablas evol IO CAT '!G84-1,"-")</f>
        <v>-6.5680890786249058E-2</v>
      </c>
      <c r="F71" s="158">
        <f>IFERROR('tablas evol IO CAT '!I71/'tablas evol IO CAT '!I84-1,"-")</f>
        <v>-0.10539273153575612</v>
      </c>
      <c r="G71" s="158">
        <f>IFERROR('tablas evol IO CAT '!K71/'tablas evol IO CAT '!K84-1,"-")</f>
        <v>0.15254752851711029</v>
      </c>
      <c r="H71" s="127">
        <f>IFERROR('tablas evol IO CAT '!M71/'tablas evol IO CAT '!M84-1,"-")</f>
        <v>-9.3659180977543E-2</v>
      </c>
      <c r="I71" s="158">
        <f>IFERROR('tablas evol IO CAT '!O71/'tablas evol IO CAT '!O84-1,"-")</f>
        <v>-0.13268659051791576</v>
      </c>
      <c r="J71" s="127">
        <f>IFERROR('tablas evol IO CAT '!Q71/'tablas evol IO CAT '!Q84-1,"-")</f>
        <v>-0.11617345443891014</v>
      </c>
    </row>
    <row r="72" spans="2:10" ht="15" hidden="1" customHeight="1" outlineLevel="1" x14ac:dyDescent="0.25">
      <c r="B72" s="58" t="s">
        <v>92</v>
      </c>
      <c r="C72" s="158">
        <f>IFERROR('tablas evol IO CAT '!C72/'tablas evol IO CAT '!C85-1,"-")</f>
        <v>-0.15083460325997722</v>
      </c>
      <c r="D72" s="158">
        <f>IFERROR('tablas evol IO CAT '!E72/'tablas evol IO CAT '!E85-1,"-")</f>
        <v>-0.1867260784769107</v>
      </c>
      <c r="E72" s="158">
        <f>IFERROR('tablas evol IO CAT '!G72/'tablas evol IO CAT '!G85-1,"-")</f>
        <v>-5.4678070684971436E-2</v>
      </c>
      <c r="F72" s="158">
        <f>IFERROR('tablas evol IO CAT '!I72/'tablas evol IO CAT '!I85-1,"-")</f>
        <v>-4.7851264419723982E-2</v>
      </c>
      <c r="G72" s="158">
        <f>IFERROR('tablas evol IO CAT '!K72/'tablas evol IO CAT '!K85-1,"-")</f>
        <v>-8.6266612968183609E-2</v>
      </c>
      <c r="H72" s="127">
        <f>IFERROR('tablas evol IO CAT '!M72/'tablas evol IO CAT '!M85-1,"-")</f>
        <v>-9.1644514921422449E-2</v>
      </c>
      <c r="I72" s="158">
        <f>IFERROR('tablas evol IO CAT '!O72/'tablas evol IO CAT '!O85-1,"-")</f>
        <v>-0.24416767027388397</v>
      </c>
      <c r="J72" s="127">
        <f>IFERROR('tablas evol IO CAT '!Q72/'tablas evol IO CAT '!Q85-1,"-")</f>
        <v>-0.18027091826062336</v>
      </c>
    </row>
    <row r="73" spans="2:10" ht="15" hidden="1" customHeight="1" outlineLevel="1" x14ac:dyDescent="0.25">
      <c r="B73" s="58" t="s">
        <v>93</v>
      </c>
      <c r="C73" s="158">
        <f>IFERROR('tablas evol IO CAT '!C73/'tablas evol IO CAT '!C86-1,"-")</f>
        <v>0.18248130727668532</v>
      </c>
      <c r="D73" s="158">
        <f>IFERROR('tablas evol IO CAT '!E73/'tablas evol IO CAT '!E86-1,"-")</f>
        <v>-0.26166077738515903</v>
      </c>
      <c r="E73" s="158">
        <f>IFERROR('tablas evol IO CAT '!G73/'tablas evol IO CAT '!G86-1,"-")</f>
        <v>-0.1172212032978609</v>
      </c>
      <c r="F73" s="158">
        <f>IFERROR('tablas evol IO CAT '!I73/'tablas evol IO CAT '!I86-1,"-")</f>
        <v>-0.10707323865218599</v>
      </c>
      <c r="G73" s="158">
        <f>IFERROR('tablas evol IO CAT '!K73/'tablas evol IO CAT '!K86-1,"-")</f>
        <v>-0.16039576365663333</v>
      </c>
      <c r="H73" s="127">
        <f>IFERROR('tablas evol IO CAT '!M73/'tablas evol IO CAT '!M86-1,"-")</f>
        <v>-0.15095208845208852</v>
      </c>
      <c r="I73" s="158">
        <f>IFERROR('tablas evol IO CAT '!O73/'tablas evol IO CAT '!O86-1,"-")</f>
        <v>-0.14598370197904542</v>
      </c>
      <c r="J73" s="127">
        <f>IFERROR('tablas evol IO CAT '!Q73/'tablas evol IO CAT '!Q86-1,"-")</f>
        <v>-0.14909019761299158</v>
      </c>
    </row>
    <row r="74" spans="2:10" ht="15" hidden="1" customHeight="1" outlineLevel="1" x14ac:dyDescent="0.25">
      <c r="B74" s="58" t="s">
        <v>94</v>
      </c>
      <c r="C74" s="158">
        <f>IFERROR('tablas evol IO CAT '!C74/'tablas evol IO CAT '!C87-1,"-")</f>
        <v>0.4398302376032337</v>
      </c>
      <c r="D74" s="158">
        <f>IFERROR('tablas evol IO CAT '!E74/'tablas evol IO CAT '!E87-1,"-")</f>
        <v>-5.582483703827501E-2</v>
      </c>
      <c r="E74" s="158">
        <f>IFERROR('tablas evol IO CAT '!G74/'tablas evol IO CAT '!G87-1,"-")</f>
        <v>-9.1096225087762495E-2</v>
      </c>
      <c r="F74" s="158">
        <f>IFERROR('tablas evol IO CAT '!I74/'tablas evol IO CAT '!I87-1,"-")</f>
        <v>-6.1794660060555895E-2</v>
      </c>
      <c r="G74" s="158">
        <f>IFERROR('tablas evol IO CAT '!K74/'tablas evol IO CAT '!K87-1,"-")</f>
        <v>-0.20470854840740282</v>
      </c>
      <c r="H74" s="127">
        <f>IFERROR('tablas evol IO CAT '!M74/'tablas evol IO CAT '!M87-1,"-")</f>
        <v>-6.9867060561299876E-2</v>
      </c>
      <c r="I74" s="158">
        <f>IFERROR('tablas evol IO CAT '!O74/'tablas evol IO CAT '!O87-1,"-")</f>
        <v>-9.0739705608347432E-2</v>
      </c>
      <c r="J74" s="127">
        <f>IFERROR('tablas evol IO CAT '!Q74/'tablas evol IO CAT '!Q87-1,"-")</f>
        <v>-8.2440931497535286E-2</v>
      </c>
    </row>
    <row r="75" spans="2:10" ht="15" hidden="1" customHeight="1" outlineLevel="1" x14ac:dyDescent="0.25">
      <c r="B75" s="58" t="s">
        <v>95</v>
      </c>
      <c r="C75" s="158">
        <f>IFERROR('tablas evol IO CAT '!C75/'tablas evol IO CAT '!C88-1,"-")</f>
        <v>7.4766819711181487E-2</v>
      </c>
      <c r="D75" s="158">
        <f>IFERROR('tablas evol IO CAT '!E75/'tablas evol IO CAT '!E88-1,"-")</f>
        <v>-8.3933870284018663E-2</v>
      </c>
      <c r="E75" s="158">
        <f>IFERROR('tablas evol IO CAT '!G75/'tablas evol IO CAT '!G88-1,"-")</f>
        <v>-0.22813456757915695</v>
      </c>
      <c r="F75" s="158">
        <f>IFERROR('tablas evol IO CAT '!I75/'tablas evol IO CAT '!I88-1,"-")</f>
        <v>-0.19348659003831414</v>
      </c>
      <c r="G75" s="158">
        <f>IFERROR('tablas evol IO CAT '!K75/'tablas evol IO CAT '!K88-1,"-")</f>
        <v>-0.38269424823410703</v>
      </c>
      <c r="H75" s="127">
        <f>IFERROR('tablas evol IO CAT '!M75/'tablas evol IO CAT '!M88-1,"-")</f>
        <v>-0.17677286742034948</v>
      </c>
      <c r="I75" s="158">
        <f>IFERROR('tablas evol IO CAT '!O75/'tablas evol IO CAT '!O88-1,"-")</f>
        <v>-0.15028563058444411</v>
      </c>
      <c r="J75" s="127">
        <f>IFERROR('tablas evol IO CAT '!Q75/'tablas evol IO CAT '!Q88-1,"-")</f>
        <v>-0.16102521242512902</v>
      </c>
    </row>
    <row r="76" spans="2:10" ht="15" hidden="1" customHeight="1" outlineLevel="1" x14ac:dyDescent="0.25">
      <c r="B76" s="58" t="s">
        <v>96</v>
      </c>
      <c r="C76" s="158">
        <f>IFERROR('tablas evol IO CAT '!C76/'tablas evol IO CAT '!C89-1,"-")</f>
        <v>0.10507649503129857</v>
      </c>
      <c r="D76" s="158">
        <f>IFERROR('tablas evol IO CAT '!E76/'tablas evol IO CAT '!E89-1,"-")</f>
        <v>-4.2285391033799913E-2</v>
      </c>
      <c r="E76" s="158">
        <f>IFERROR('tablas evol IO CAT '!G76/'tablas evol IO CAT '!G89-1,"-")</f>
        <v>-0.13841219037448427</v>
      </c>
      <c r="F76" s="158">
        <f>IFERROR('tablas evol IO CAT '!I76/'tablas evol IO CAT '!I89-1,"-")</f>
        <v>-0.11970217640320735</v>
      </c>
      <c r="G76" s="158">
        <f>IFERROR('tablas evol IO CAT '!K76/'tablas evol IO CAT '!K89-1,"-")</f>
        <v>-0.22799534703373414</v>
      </c>
      <c r="H76" s="127">
        <f>IFERROR('tablas evol IO CAT '!M76/'tablas evol IO CAT '!M89-1,"-")</f>
        <v>-0.10317460317460314</v>
      </c>
      <c r="I76" s="158">
        <f>IFERROR('tablas evol IO CAT '!O76/'tablas evol IO CAT '!O89-1,"-")</f>
        <v>-0.15518683770217512</v>
      </c>
      <c r="J76" s="127">
        <f>IFERROR('tablas evol IO CAT '!Q76/'tablas evol IO CAT '!Q89-1,"-")</f>
        <v>-0.13509525087201513</v>
      </c>
    </row>
    <row r="77" spans="2:10" ht="15" hidden="1" customHeight="1" outlineLevel="1" x14ac:dyDescent="0.25">
      <c r="B77" s="58" t="s">
        <v>97</v>
      </c>
      <c r="C77" s="158">
        <f>IFERROR('tablas evol IO CAT '!C77/'tablas evol IO CAT '!C90-1,"-")</f>
        <v>0.25642887701391182</v>
      </c>
      <c r="D77" s="158">
        <f>IFERROR('tablas evol IO CAT '!E77/'tablas evol IO CAT '!E90-1,"-")</f>
        <v>-7.5310884448791193E-2</v>
      </c>
      <c r="E77" s="158">
        <f>IFERROR('tablas evol IO CAT '!G77/'tablas evol IO CAT '!G90-1,"-")</f>
        <v>-0.12142803024563209</v>
      </c>
      <c r="F77" s="158">
        <f>IFERROR('tablas evol IO CAT '!I77/'tablas evol IO CAT '!I90-1,"-")</f>
        <v>-9.7780942209564459E-2</v>
      </c>
      <c r="G77" s="158">
        <f>IFERROR('tablas evol IO CAT '!K77/'tablas evol IO CAT '!K90-1,"-")</f>
        <v>-0.23934013700545231</v>
      </c>
      <c r="H77" s="127">
        <f>IFERROR('tablas evol IO CAT '!M77/'tablas evol IO CAT '!M90-1,"-")</f>
        <v>-9.7507426062249936E-2</v>
      </c>
      <c r="I77" s="158">
        <f>IFERROR('tablas evol IO CAT '!O77/'tablas evol IO CAT '!O90-1,"-")</f>
        <v>-0.10649901530071215</v>
      </c>
      <c r="J77" s="127">
        <f>IFERROR('tablas evol IO CAT '!Q77/'tablas evol IO CAT '!Q90-1,"-")</f>
        <v>-0.10324693819424668</v>
      </c>
    </row>
    <row r="78" spans="2:10" collapsed="1" x14ac:dyDescent="0.25">
      <c r="B78" s="72">
        <v>2009</v>
      </c>
      <c r="C78" s="127">
        <f>IFERROR('tablas evol IO CAT '!C78/'tablas evol IO CAT '!C91-1,"-")</f>
        <v>0.30610729462097086</v>
      </c>
      <c r="D78" s="127">
        <f>IFERROR('tablas evol IO CAT '!E78/'tablas evol IO CAT '!E91-1,"-")</f>
        <v>-0.11552201349706304</v>
      </c>
      <c r="E78" s="127">
        <f>IFERROR('tablas evol IO CAT '!G78/'tablas evol IO CAT '!G91-1,"-")</f>
        <v>-0.10867693466255468</v>
      </c>
      <c r="F78" s="127">
        <f>IFERROR('tablas evol IO CAT '!I78/'tablas evol IO CAT '!I91-1,"-")</f>
        <v>-0.11265929498603622</v>
      </c>
      <c r="G78" s="127">
        <f>IFERROR('tablas evol IO CAT '!K78/'tablas evol IO CAT '!K91-1,"-")</f>
        <v>-8.9646387556438833E-2</v>
      </c>
      <c r="H78" s="127">
        <f>IFERROR('tablas evol IO CAT '!M78/'tablas evol IO CAT '!M91-1,"-")</f>
        <v>-0.10072725736879351</v>
      </c>
      <c r="I78" s="127">
        <f>IFERROR('tablas evol IO CAT '!O78/'tablas evol IO CAT '!O91-1,"-")</f>
        <v>-0.13406860046160374</v>
      </c>
      <c r="J78" s="127">
        <f>IFERROR('tablas evol IO CAT '!Q78/'tablas evol IO CAT '!Q91-1,"-")</f>
        <v>-0.12002217254634506</v>
      </c>
    </row>
    <row r="79" spans="2:10" ht="15" hidden="1" customHeight="1" outlineLevel="1" x14ac:dyDescent="0.25">
      <c r="B79" s="58" t="s">
        <v>86</v>
      </c>
      <c r="C79" s="158">
        <f>IFERROR('tablas evol IO CAT '!C79/'tablas evol IO CAT '!C92-1,"-")</f>
        <v>0.16158315177923033</v>
      </c>
      <c r="D79" s="158">
        <f>IFERROR('tablas evol IO CAT '!E79/'tablas evol IO CAT '!E92-1,"-")</f>
        <v>-6.7284641201853956E-2</v>
      </c>
      <c r="E79" s="158">
        <f>IFERROR('tablas evol IO CAT '!G79/'tablas evol IO CAT '!G92-1,"-")</f>
        <v>1.4992637065913472E-2</v>
      </c>
      <c r="F79" s="158">
        <f>IFERROR('tablas evol IO CAT '!I79/'tablas evol IO CAT '!I92-1,"-")</f>
        <v>6.6071194010245637E-2</v>
      </c>
      <c r="G79" s="158">
        <f>IFERROR('tablas evol IO CAT '!K79/'tablas evol IO CAT '!K92-1,"-")</f>
        <v>-0.24188385916780974</v>
      </c>
      <c r="H79" s="127">
        <f>IFERROR('tablas evol IO CAT '!M79/'tablas evol IO CAT '!M92-1,"-")</f>
        <v>-4.1919629950853965E-3</v>
      </c>
      <c r="I79" s="158">
        <f>IFERROR('tablas evol IO CAT '!O79/'tablas evol IO CAT '!O92-1,"-")</f>
        <v>-0.14517859880423123</v>
      </c>
      <c r="J79" s="127">
        <f>IFERROR('tablas evol IO CAT '!Q79/'tablas evol IO CAT '!Q92-1,"-")</f>
        <v>-9.1181763647270597E-2</v>
      </c>
    </row>
    <row r="80" spans="2:10" ht="15" hidden="1" customHeight="1" outlineLevel="1" x14ac:dyDescent="0.25">
      <c r="B80" s="58" t="s">
        <v>87</v>
      </c>
      <c r="C80" s="158">
        <f>IFERROR('tablas evol IO CAT '!C80/'tablas evol IO CAT '!C93-1,"-")</f>
        <v>-0.2092094196804033</v>
      </c>
      <c r="D80" s="158">
        <f>IFERROR('tablas evol IO CAT '!E80/'tablas evol IO CAT '!E93-1,"-")</f>
        <v>-0.12783477321814252</v>
      </c>
      <c r="E80" s="158">
        <f>IFERROR('tablas evol IO CAT '!G80/'tablas evol IO CAT '!G93-1,"-")</f>
        <v>-7.7585861993415328E-2</v>
      </c>
      <c r="F80" s="158">
        <f>IFERROR('tablas evol IO CAT '!I80/'tablas evol IO CAT '!I93-1,"-")</f>
        <v>-6.3412759415834019E-2</v>
      </c>
      <c r="G80" s="158">
        <f>IFERROR('tablas evol IO CAT '!K80/'tablas evol IO CAT '!K93-1,"-")</f>
        <v>-0.13688888888888895</v>
      </c>
      <c r="H80" s="127">
        <f>IFERROR('tablas evol IO CAT '!M80/'tablas evol IO CAT '!M93-1,"-")</f>
        <v>-9.5717884130982478E-2</v>
      </c>
      <c r="I80" s="158">
        <f>IFERROR('tablas evol IO CAT '!O80/'tablas evol IO CAT '!O93-1,"-")</f>
        <v>-5.6485034535686984E-2</v>
      </c>
      <c r="J80" s="127">
        <f>IFERROR('tablas evol IO CAT '!Q80/'tablas evol IO CAT '!Q93-1,"-")</f>
        <v>-7.1967498549042386E-2</v>
      </c>
    </row>
    <row r="81" spans="2:10" ht="15" hidden="1" customHeight="1" outlineLevel="1" x14ac:dyDescent="0.25">
      <c r="B81" s="58" t="s">
        <v>88</v>
      </c>
      <c r="C81" s="158">
        <f>IFERROR('tablas evol IO CAT '!C81/'tablas evol IO CAT '!C94-1,"-")</f>
        <v>-0.35993073131743702</v>
      </c>
      <c r="D81" s="158">
        <f>IFERROR('tablas evol IO CAT '!E81/'tablas evol IO CAT '!E94-1,"-")</f>
        <v>-9.4471359361641638E-2</v>
      </c>
      <c r="E81" s="158">
        <f>IFERROR('tablas evol IO CAT '!G81/'tablas evol IO CAT '!G94-1,"-")</f>
        <v>4.9143639609522616E-2</v>
      </c>
      <c r="F81" s="158">
        <f>IFERROR('tablas evol IO CAT '!I81/'tablas evol IO CAT '!I94-1,"-")</f>
        <v>7.1664247063481623E-2</v>
      </c>
      <c r="G81" s="158">
        <f>IFERROR('tablas evol IO CAT '!K81/'tablas evol IO CAT '!K94-1,"-")</f>
        <v>-6.2397860644777925E-2</v>
      </c>
      <c r="H81" s="127">
        <f>IFERROR('tablas evol IO CAT '!M81/'tablas evol IO CAT '!M94-1,"-")</f>
        <v>-2.9502669289127592E-3</v>
      </c>
      <c r="I81" s="158">
        <f>IFERROR('tablas evol IO CAT '!O81/'tablas evol IO CAT '!O94-1,"-")</f>
        <v>-3.6543654365436384E-2</v>
      </c>
      <c r="J81" s="127">
        <f>IFERROR('tablas evol IO CAT '!Q81/'tablas evol IO CAT '!Q94-1,"-")</f>
        <v>-2.1540469973890364E-2</v>
      </c>
    </row>
    <row r="82" spans="2:10" ht="15" hidden="1" customHeight="1" outlineLevel="1" x14ac:dyDescent="0.25">
      <c r="B82" s="58" t="s">
        <v>89</v>
      </c>
      <c r="C82" s="158">
        <f>IFERROR('tablas evol IO CAT '!C82/'tablas evol IO CAT '!C95-1,"-")</f>
        <v>0.35354881706097663</v>
      </c>
      <c r="D82" s="158">
        <f>IFERROR('tablas evol IO CAT '!E82/'tablas evol IO CAT '!E95-1,"-")</f>
        <v>-0.10816809707013908</v>
      </c>
      <c r="E82" s="158">
        <f>IFERROR('tablas evol IO CAT '!G82/'tablas evol IO CAT '!G95-1,"-")</f>
        <v>-2.7507496598928594E-2</v>
      </c>
      <c r="F82" s="158">
        <f>IFERROR('tablas evol IO CAT '!I82/'tablas evol IO CAT '!I95-1,"-")</f>
        <v>-6.3369016857388827E-2</v>
      </c>
      <c r="G82" s="158">
        <f>IFERROR('tablas evol IO CAT '!K82/'tablas evol IO CAT '!K95-1,"-")</f>
        <v>0.15590477672319913</v>
      </c>
      <c r="H82" s="127">
        <f>IFERROR('tablas evol IO CAT '!M82/'tablas evol IO CAT '!M95-1,"-")</f>
        <v>-4.5379310344827672E-2</v>
      </c>
      <c r="I82" s="158">
        <f>IFERROR('tablas evol IO CAT '!O82/'tablas evol IO CAT '!O95-1,"-")</f>
        <v>-2.6342451874367123E-3</v>
      </c>
      <c r="J82" s="127">
        <f>IFERROR('tablas evol IO CAT '!Q82/'tablas evol IO CAT '!Q95-1,"-")</f>
        <v>-2.1611341632088554E-2</v>
      </c>
    </row>
    <row r="83" spans="2:10" ht="15" hidden="1" customHeight="1" outlineLevel="1" x14ac:dyDescent="0.25">
      <c r="B83" s="58" t="s">
        <v>90</v>
      </c>
      <c r="C83" s="158">
        <f>IFERROR('tablas evol IO CAT '!C83/'tablas evol IO CAT '!C96-1,"-")</f>
        <v>-0.29867002980967705</v>
      </c>
      <c r="D83" s="158">
        <f>IFERROR('tablas evol IO CAT '!E83/'tablas evol IO CAT '!E96-1,"-")</f>
        <v>-7.0918431274276328E-2</v>
      </c>
      <c r="E83" s="158">
        <f>IFERROR('tablas evol IO CAT '!G83/'tablas evol IO CAT '!G96-1,"-")</f>
        <v>-7.102210204389392E-3</v>
      </c>
      <c r="F83" s="158">
        <f>IFERROR('tablas evol IO CAT '!I83/'tablas evol IO CAT '!I96-1,"-")</f>
        <v>2.7232864066466744E-2</v>
      </c>
      <c r="G83" s="158">
        <f>IFERROR('tablas evol IO CAT '!K83/'tablas evol IO CAT '!K96-1,"-")</f>
        <v>-0.13407937001347026</v>
      </c>
      <c r="H83" s="127">
        <f>IFERROR('tablas evol IO CAT '!M83/'tablas evol IO CAT '!M96-1,"-")</f>
        <v>-3.0581770397801744E-2</v>
      </c>
      <c r="I83" s="158">
        <f>IFERROR('tablas evol IO CAT '!O83/'tablas evol IO CAT '!O96-1,"-")</f>
        <v>2.0270270270270174E-2</v>
      </c>
      <c r="J83" s="127">
        <f>IFERROR('tablas evol IO CAT '!Q83/'tablas evol IO CAT '!Q96-1,"-")</f>
        <v>-8.3414430696515662E-4</v>
      </c>
    </row>
    <row r="84" spans="2:10" ht="15" hidden="1" customHeight="1" outlineLevel="1" x14ac:dyDescent="0.25">
      <c r="B84" s="58" t="s">
        <v>91</v>
      </c>
      <c r="C84" s="158">
        <f>IFERROR('tablas evol IO CAT '!C84/'tablas evol IO CAT '!C97-1,"-")</f>
        <v>-0.438843298163345</v>
      </c>
      <c r="D84" s="158">
        <f>IFERROR('tablas evol IO CAT '!E84/'tablas evol IO CAT '!E97-1,"-")</f>
        <v>7.1720381298229663E-2</v>
      </c>
      <c r="E84" s="158">
        <f>IFERROR('tablas evol IO CAT '!G84/'tablas evol IO CAT '!G97-1,"-")</f>
        <v>-6.1539189462938793E-2</v>
      </c>
      <c r="F84" s="158">
        <f>IFERROR('tablas evol IO CAT '!I84/'tablas evol IO CAT '!I97-1,"-")</f>
        <v>-4.9476264764876321E-2</v>
      </c>
      <c r="G84" s="158">
        <f>IFERROR('tablas evol IO CAT '!K84/'tablas evol IO CAT '!K97-1,"-")</f>
        <v>-0.12856196156394972</v>
      </c>
      <c r="H84" s="127">
        <f>IFERROR('tablas evol IO CAT '!M84/'tablas evol IO CAT '!M97-1,"-")</f>
        <v>-2.8241335044929428E-2</v>
      </c>
      <c r="I84" s="158">
        <f>IFERROR('tablas evol IO CAT '!O84/'tablas evol IO CAT '!O97-1,"-")</f>
        <v>9.867629362214192E-2</v>
      </c>
      <c r="J84" s="127">
        <f>IFERROR('tablas evol IO CAT '!Q84/'tablas evol IO CAT '!Q97-1,"-")</f>
        <v>4.3730886850152917E-2</v>
      </c>
    </row>
    <row r="85" spans="2:10" ht="15" hidden="1" customHeight="1" outlineLevel="1" x14ac:dyDescent="0.25">
      <c r="B85" s="58" t="s">
        <v>92</v>
      </c>
      <c r="C85" s="158">
        <f>IFERROR('tablas evol IO CAT '!C85/'tablas evol IO CAT '!C98-1,"-")</f>
        <v>-8.6768894092842386E-3</v>
      </c>
      <c r="D85" s="158">
        <f>IFERROR('tablas evol IO CAT '!E85/'tablas evol IO CAT '!E98-1,"-")</f>
        <v>9.5931252192213323E-2</v>
      </c>
      <c r="E85" s="158">
        <f>IFERROR('tablas evol IO CAT '!G85/'tablas evol IO CAT '!G98-1,"-")</f>
        <v>-4.4588868764762091E-2</v>
      </c>
      <c r="F85" s="158">
        <f>IFERROR('tablas evol IO CAT '!I85/'tablas evol IO CAT '!I98-1,"-")</f>
        <v>-9.4702467343976915E-2</v>
      </c>
      <c r="G85" s="158">
        <f>IFERROR('tablas evol IO CAT '!K85/'tablas evol IO CAT '!K98-1,"-")</f>
        <v>0.25</v>
      </c>
      <c r="H85" s="127">
        <f>IFERROR('tablas evol IO CAT '!M85/'tablas evol IO CAT '!M98-1,"-")</f>
        <v>-5.3771254178172079E-3</v>
      </c>
      <c r="I85" s="158">
        <f>IFERROR('tablas evol IO CAT '!O85/'tablas evol IO CAT '!O98-1,"-")</f>
        <v>0.21816542709037634</v>
      </c>
      <c r="J85" s="127">
        <f>IFERROR('tablas evol IO CAT '!Q85/'tablas evol IO CAT '!Q98-1,"-")</f>
        <v>0.11602106054907857</v>
      </c>
    </row>
    <row r="86" spans="2:10" ht="15" hidden="1" customHeight="1" outlineLevel="1" x14ac:dyDescent="0.25">
      <c r="B86" s="58" t="s">
        <v>93</v>
      </c>
      <c r="C86" s="158">
        <f>IFERROR('tablas evol IO CAT '!C86/'tablas evol IO CAT '!C99-1,"-")</f>
        <v>-0.23282372640571725</v>
      </c>
      <c r="D86" s="158">
        <f>IFERROR('tablas evol IO CAT '!E86/'tablas evol IO CAT '!E99-1,"-")</f>
        <v>0.11395394607360743</v>
      </c>
      <c r="E86" s="158">
        <f>IFERROR('tablas evol IO CAT '!G86/'tablas evol IO CAT '!G99-1,"-")</f>
        <v>2.5356506786771149E-3</v>
      </c>
      <c r="F86" s="158">
        <f>IFERROR('tablas evol IO CAT '!I86/'tablas evol IO CAT '!I99-1,"-")</f>
        <v>-5.325599789085167E-2</v>
      </c>
      <c r="G86" s="158">
        <f>IFERROR('tablas evol IO CAT '!K86/'tablas evol IO CAT '!K99-1,"-")</f>
        <v>0.31044558071585104</v>
      </c>
      <c r="H86" s="127">
        <f>IFERROR('tablas evol IO CAT '!M86/'tablas evol IO CAT '!M99-1,"-")</f>
        <v>2.8427037271004485E-2</v>
      </c>
      <c r="I86" s="158">
        <f>IFERROR('tablas evol IO CAT '!O86/'tablas evol IO CAT '!O99-1,"-")</f>
        <v>1.6327496450544432E-2</v>
      </c>
      <c r="J86" s="127">
        <f>IFERROR('tablas evol IO CAT '!Q86/'tablas evol IO CAT '!Q99-1,"-")</f>
        <v>2.5275827482447388E-2</v>
      </c>
    </row>
    <row r="87" spans="2:10" ht="15" hidden="1" customHeight="1" outlineLevel="1" x14ac:dyDescent="0.25">
      <c r="B87" s="58" t="s">
        <v>94</v>
      </c>
      <c r="C87" s="158">
        <f>IFERROR('tablas evol IO CAT '!C87/'tablas evol IO CAT '!C100-1,"-")</f>
        <v>-0.33818411052313746</v>
      </c>
      <c r="D87" s="158">
        <f>IFERROR('tablas evol IO CAT '!E87/'tablas evol IO CAT '!E100-1,"-")</f>
        <v>-1.3520197856554006E-2</v>
      </c>
      <c r="E87" s="158">
        <f>IFERROR('tablas evol IO CAT '!G87/'tablas evol IO CAT '!G100-1,"-")</f>
        <v>7.8810924018282158E-3</v>
      </c>
      <c r="F87" s="158">
        <f>IFERROR('tablas evol IO CAT '!I87/'tablas evol IO CAT '!I100-1,"-")</f>
        <v>-4.7206923682140189E-2</v>
      </c>
      <c r="G87" s="158">
        <f>IFERROR('tablas evol IO CAT '!K87/'tablas evol IO CAT '!K100-1,"-")</f>
        <v>0.28278423772609829</v>
      </c>
      <c r="H87" s="127">
        <f>IFERROR('tablas evol IO CAT '!M87/'tablas evol IO CAT '!M100-1,"-")</f>
        <v>-6.457293806868214E-3</v>
      </c>
      <c r="I87" s="158">
        <f>IFERROR('tablas evol IO CAT '!O87/'tablas evol IO CAT '!O100-1,"-")</f>
        <v>8.2711317329029699E-2</v>
      </c>
      <c r="J87" s="127">
        <f>IFERROR('tablas evol IO CAT '!Q87/'tablas evol IO CAT '!Q100-1,"-")</f>
        <v>4.5680767863490956E-2</v>
      </c>
    </row>
    <row r="88" spans="2:10" ht="15" hidden="1" customHeight="1" outlineLevel="1" x14ac:dyDescent="0.25">
      <c r="B88" s="58" t="s">
        <v>95</v>
      </c>
      <c r="C88" s="158">
        <f>IFERROR('tablas evol IO CAT '!C88/'tablas evol IO CAT '!C101-1,"-")</f>
        <v>-0.15822991955882759</v>
      </c>
      <c r="D88" s="158">
        <f>IFERROR('tablas evol IO CAT '!E88/'tablas evol IO CAT '!E101-1,"-")</f>
        <v>1.6226306720275696E-2</v>
      </c>
      <c r="E88" s="158">
        <f>IFERROR('tablas evol IO CAT '!G88/'tablas evol IO CAT '!G101-1,"-")</f>
        <v>-4.8443349626546284E-2</v>
      </c>
      <c r="F88" s="158">
        <f>IFERROR('tablas evol IO CAT '!I88/'tablas evol IO CAT '!I101-1,"-")</f>
        <v>-6.1783868793529595E-2</v>
      </c>
      <c r="G88" s="158">
        <f>IFERROR('tablas evol IO CAT '!K88/'tablas evol IO CAT '!K101-1,"-")</f>
        <v>9.0365279368715967E-3</v>
      </c>
      <c r="H88" s="127">
        <f>IFERROR('tablas evol IO CAT '!M88/'tablas evol IO CAT '!M101-1,"-")</f>
        <v>-3.2201914708442136E-2</v>
      </c>
      <c r="I88" s="158">
        <f>IFERROR('tablas evol IO CAT '!O88/'tablas evol IO CAT '!O101-1,"-")</f>
        <v>0.10130666236489749</v>
      </c>
      <c r="J88" s="127">
        <f>IFERROR('tablas evol IO CAT '!Q88/'tablas evol IO CAT '!Q101-1,"-")</f>
        <v>4.6044004079848655E-2</v>
      </c>
    </row>
    <row r="89" spans="2:10" ht="15" hidden="1" customHeight="1" outlineLevel="1" x14ac:dyDescent="0.25">
      <c r="B89" s="58" t="s">
        <v>96</v>
      </c>
      <c r="C89" s="158">
        <f>IFERROR('tablas evol IO CAT '!C89/'tablas evol IO CAT '!C102-1,"-")</f>
        <v>4.2922811286632889E-2</v>
      </c>
      <c r="D89" s="158">
        <f>IFERROR('tablas evol IO CAT '!E89/'tablas evol IO CAT '!E102-1,"-")</f>
        <v>1.638637343682614E-2</v>
      </c>
      <c r="E89" s="158">
        <f>IFERROR('tablas evol IO CAT '!G89/'tablas evol IO CAT '!G102-1,"-")</f>
        <v>1.5009545512907785E-2</v>
      </c>
      <c r="F89" s="158">
        <f>IFERROR('tablas evol IO CAT '!I89/'tablas evol IO CAT '!I102-1,"-")</f>
        <v>3.8914673330953109E-2</v>
      </c>
      <c r="G89" s="158">
        <f>IFERROR('tablas evol IO CAT '!K89/'tablas evol IO CAT '!K102-1,"-")</f>
        <v>-8.5460992907801292E-2</v>
      </c>
      <c r="H89" s="127">
        <f>IFERROR('tablas evol IO CAT '!M89/'tablas evol IO CAT '!M102-1,"-")</f>
        <v>1.65194006915097E-2</v>
      </c>
      <c r="I89" s="158">
        <f>IFERROR('tablas evol IO CAT '!O89/'tablas evol IO CAT '!O102-1,"-")</f>
        <v>6.6785661163171195E-2</v>
      </c>
      <c r="J89" s="127">
        <f>IFERROR('tablas evol IO CAT '!Q89/'tablas evol IO CAT '!Q102-1,"-")</f>
        <v>4.779308405960081E-2</v>
      </c>
    </row>
    <row r="90" spans="2:10" ht="15" hidden="1" customHeight="1" outlineLevel="1" x14ac:dyDescent="0.25">
      <c r="B90" s="58" t="s">
        <v>97</v>
      </c>
      <c r="C90" s="158">
        <f>IFERROR('tablas evol IO CAT '!C90/'tablas evol IO CAT '!C103-1,"-")</f>
        <v>0.1618062062012029</v>
      </c>
      <c r="D90" s="158">
        <f>IFERROR('tablas evol IO CAT '!E90/'tablas evol IO CAT '!E103-1,"-")</f>
        <v>9.4499294781380527E-3</v>
      </c>
      <c r="E90" s="158">
        <f>IFERROR('tablas evol IO CAT '!G90/'tablas evol IO CAT '!G103-1,"-")</f>
        <v>-3.6044284528621851E-2</v>
      </c>
      <c r="F90" s="158">
        <f>IFERROR('tablas evol IO CAT '!I90/'tablas evol IO CAT '!I103-1,"-")</f>
        <v>-4.3581886278515558E-2</v>
      </c>
      <c r="G90" s="158">
        <f>IFERROR('tablas evol IO CAT '!K90/'tablas evol IO CAT '!K103-1,"-")</f>
        <v>-8.0432672306198771E-3</v>
      </c>
      <c r="H90" s="127">
        <f>IFERROR('tablas evol IO CAT '!M90/'tablas evol IO CAT '!M103-1,"-")</f>
        <v>-1.8382352941176294E-2</v>
      </c>
      <c r="I90" s="158">
        <f>IFERROR('tablas evol IO CAT '!O90/'tablas evol IO CAT '!O103-1,"-")</f>
        <v>9.0713813615333816E-2</v>
      </c>
      <c r="J90" s="127">
        <f>IFERROR('tablas evol IO CAT '!Q90/'tablas evol IO CAT '!Q103-1,"-")</f>
        <v>4.6030090868464324E-2</v>
      </c>
    </row>
    <row r="91" spans="2:10" collapsed="1" x14ac:dyDescent="0.25">
      <c r="B91" s="72">
        <v>2008</v>
      </c>
      <c r="C91" s="127">
        <f>IFERROR('tablas evol IO CAT '!C91/'tablas evol IO CAT '!C104-1,"-")</f>
        <v>-0.1008047746693268</v>
      </c>
      <c r="D91" s="127">
        <f>IFERROR('tablas evol IO CAT '!E91/'tablas evol IO CAT '!E104-1,"-")</f>
        <v>-1.8927288745509308E-2</v>
      </c>
      <c r="E91" s="127">
        <f>IFERROR('tablas evol IO CAT '!G91/'tablas evol IO CAT '!G104-1,"-")</f>
        <v>-2.6978444202551577E-2</v>
      </c>
      <c r="F91" s="127">
        <f>IFERROR('tablas evol IO CAT '!I91/'tablas evol IO CAT '!I104-1,"-")</f>
        <v>-2.3385908198314875E-2</v>
      </c>
      <c r="G91" s="127">
        <f>IFERROR('tablas evol IO CAT '!K91/'tablas evol IO CAT '!K104-1,"-")</f>
        <v>-2.8497009719007371E-3</v>
      </c>
      <c r="H91" s="127">
        <f>IFERROR('tablas evol IO CAT '!M91/'tablas evol IO CAT '!M104-1,"-")</f>
        <v>-1.9705650614618819E-2</v>
      </c>
      <c r="I91" s="127">
        <f>IFERROR('tablas evol IO CAT '!O91/'tablas evol IO CAT '!O104-1,"-")</f>
        <v>3.3234940366287713E-2</v>
      </c>
      <c r="J91" s="127">
        <f>IFERROR('tablas evol IO CAT '!Q91/'tablas evol IO CAT '!Q104-1,"-")</f>
        <v>1.1812566476002706E-2</v>
      </c>
    </row>
    <row r="92" spans="2:10" ht="15" hidden="1" customHeight="1" outlineLevel="1" x14ac:dyDescent="0.25">
      <c r="B92" s="58" t="s">
        <v>86</v>
      </c>
      <c r="C92" s="158">
        <f>IFERROR('tablas evol IO CAT '!C92/'tablas evol IO CAT '!C105-1,"-")</f>
        <v>-0.14209402166701623</v>
      </c>
      <c r="D92" s="158">
        <f>IFERROR('tablas evol IO CAT '!E92/'tablas evol IO CAT '!E105-1,"-")</f>
        <v>7.2505999314363967E-2</v>
      </c>
      <c r="E92" s="158">
        <f>IFERROR('tablas evol IO CAT '!G92/'tablas evol IO CAT '!G105-1,"-")</f>
        <v>-0.13832525865198086</v>
      </c>
      <c r="F92" s="158">
        <f>IFERROR('tablas evol IO CAT '!I92/'tablas evol IO CAT '!I105-1,"-")</f>
        <v>-0.12544514646754745</v>
      </c>
      <c r="G92" s="158">
        <f>IFERROR('tablas evol IO CAT '!K92/'tablas evol IO CAT '!K105-1,"-")</f>
        <v>-0.19496932515337428</v>
      </c>
      <c r="H92" s="127">
        <f>IFERROR('tablas evol IO CAT '!M92/'tablas evol IO CAT '!M105-1,"-")</f>
        <v>-8.4436209634727311E-2</v>
      </c>
      <c r="I92" s="158">
        <f>IFERROR('tablas evol IO CAT '!O92/'tablas evol IO CAT '!O105-1,"-")</f>
        <v>7.3038328672479169E-2</v>
      </c>
      <c r="J92" s="127">
        <f>IFERROR('tablas evol IO CAT '!Q92/'tablas evol IO CAT '!Q105-1,"-")</f>
        <v>8.621993646952264E-3</v>
      </c>
    </row>
    <row r="93" spans="2:10" ht="15" hidden="1" customHeight="1" outlineLevel="1" x14ac:dyDescent="0.25">
      <c r="B93" s="58" t="s">
        <v>87</v>
      </c>
      <c r="C93" s="158">
        <f>IFERROR('tablas evol IO CAT '!C93/'tablas evol IO CAT '!C106-1,"-")</f>
        <v>-0.14010401793890626</v>
      </c>
      <c r="D93" s="158">
        <f>IFERROR('tablas evol IO CAT '!E93/'tablas evol IO CAT '!E106-1,"-")</f>
        <v>0.12515188335358429</v>
      </c>
      <c r="E93" s="158">
        <f>IFERROR('tablas evol IO CAT '!G93/'tablas evol IO CAT '!G106-1,"-")</f>
        <v>-2.8282917800758312E-2</v>
      </c>
      <c r="F93" s="158">
        <f>IFERROR('tablas evol IO CAT '!I93/'tablas evol IO CAT '!I106-1,"-")</f>
        <v>-3.5939236754353399E-2</v>
      </c>
      <c r="G93" s="158">
        <f>IFERROR('tablas evol IO CAT '!K93/'tablas evol IO CAT '!K106-1,"-")</f>
        <v>2.929190015282801E-3</v>
      </c>
      <c r="H93" s="127">
        <f>IFERROR('tablas evol IO CAT '!M93/'tablas evol IO CAT '!M106-1,"-")</f>
        <v>1.3027128659683251E-2</v>
      </c>
      <c r="I93" s="158">
        <f>IFERROR('tablas evol IO CAT '!O93/'tablas evol IO CAT '!O106-1,"-")</f>
        <v>4.1566746602717863E-2</v>
      </c>
      <c r="J93" s="127">
        <f>IFERROR('tablas evol IO CAT '!Q93/'tablas evol IO CAT '!Q106-1,"-")</f>
        <v>3.1119090365050894E-2</v>
      </c>
    </row>
    <row r="94" spans="2:10" ht="15" hidden="1" customHeight="1" outlineLevel="1" x14ac:dyDescent="0.25">
      <c r="B94" s="58" t="s">
        <v>88</v>
      </c>
      <c r="C94" s="158">
        <f>IFERROR('tablas evol IO CAT '!C94/'tablas evol IO CAT '!C107-1,"-")</f>
        <v>-0.22959974818672357</v>
      </c>
      <c r="D94" s="158">
        <f>IFERROR('tablas evol IO CAT '!E94/'tablas evol IO CAT '!E107-1,"-")</f>
        <v>-3.7179311290986283E-2</v>
      </c>
      <c r="E94" s="158">
        <f>IFERROR('tablas evol IO CAT '!G94/'tablas evol IO CAT '!G107-1,"-")</f>
        <v>-0.13793332982480078</v>
      </c>
      <c r="F94" s="158">
        <f>IFERROR('tablas evol IO CAT '!I94/'tablas evol IO CAT '!I107-1,"-")</f>
        <v>-0.15969834756570933</v>
      </c>
      <c r="G94" s="158">
        <f>IFERROR('tablas evol IO CAT '!K94/'tablas evol IO CAT '!K107-1,"-")</f>
        <v>-2.731213872832372E-2</v>
      </c>
      <c r="H94" s="127">
        <f>IFERROR('tablas evol IO CAT '!M94/'tablas evol IO CAT '!M107-1,"-")</f>
        <v>-0.11080574640849461</v>
      </c>
      <c r="I94" s="158">
        <f>IFERROR('tablas evol IO CAT '!O94/'tablas evol IO CAT '!O107-1,"-")</f>
        <v>-0.10791713505700984</v>
      </c>
      <c r="J94" s="127">
        <f>IFERROR('tablas evol IO CAT '!Q94/'tablas evol IO CAT '!Q107-1,"-")</f>
        <v>-0.10761613513907098</v>
      </c>
    </row>
    <row r="95" spans="2:10" ht="15" hidden="1" customHeight="1" outlineLevel="1" x14ac:dyDescent="0.25">
      <c r="B95" s="58" t="s">
        <v>89</v>
      </c>
      <c r="C95" s="158">
        <f>IFERROR('tablas evol IO CAT '!C95/'tablas evol IO CAT '!C108-1,"-")</f>
        <v>-0.2765748529571691</v>
      </c>
      <c r="D95" s="158">
        <f>IFERROR('tablas evol IO CAT '!E95/'tablas evol IO CAT '!E108-1,"-")</f>
        <v>-2.3551509897413614E-2</v>
      </c>
      <c r="E95" s="158">
        <f>IFERROR('tablas evol IO CAT '!G95/'tablas evol IO CAT '!G108-1,"-")</f>
        <v>-9.4013342242031395E-2</v>
      </c>
      <c r="F95" s="158">
        <f>IFERROR('tablas evol IO CAT '!I95/'tablas evol IO CAT '!I108-1,"-")</f>
        <v>-7.3846153846153895E-2</v>
      </c>
      <c r="G95" s="158">
        <f>IFERROR('tablas evol IO CAT '!K95/'tablas evol IO CAT '!K108-1,"-")</f>
        <v>-0.18697027197975968</v>
      </c>
      <c r="H95" s="127">
        <f>IFERROR('tablas evol IO CAT '!M95/'tablas evol IO CAT '!M108-1,"-")</f>
        <v>-7.8428880132197842E-2</v>
      </c>
      <c r="I95" s="158">
        <f>IFERROR('tablas evol IO CAT '!O95/'tablas evol IO CAT '!O108-1,"-")</f>
        <v>-0.10532994923857864</v>
      </c>
      <c r="J95" s="127">
        <f>IFERROR('tablas evol IO CAT '!Q95/'tablas evol IO CAT '!Q108-1,"-")</f>
        <v>-9.0994813767090954E-2</v>
      </c>
    </row>
    <row r="96" spans="2:10" ht="15" hidden="1" customHeight="1" outlineLevel="1" x14ac:dyDescent="0.25">
      <c r="B96" s="58" t="s">
        <v>90</v>
      </c>
      <c r="C96" s="158">
        <f>IFERROR('tablas evol IO CAT '!C96/'tablas evol IO CAT '!C109-1,"-")</f>
        <v>-0.45079310359081981</v>
      </c>
      <c r="D96" s="158">
        <f>IFERROR('tablas evol IO CAT '!E96/'tablas evol IO CAT '!E109-1,"-")</f>
        <v>-5.3037494067394331E-2</v>
      </c>
      <c r="E96" s="158">
        <f>IFERROR('tablas evol IO CAT '!G96/'tablas evol IO CAT '!G109-1,"-")</f>
        <v>-3.6485517574956106E-2</v>
      </c>
      <c r="F96" s="158">
        <f>IFERROR('tablas evol IO CAT '!I96/'tablas evol IO CAT '!I109-1,"-")</f>
        <v>-5.12371359754763E-2</v>
      </c>
      <c r="G96" s="158">
        <f>IFERROR('tablas evol IO CAT '!K96/'tablas evol IO CAT '!K109-1,"-")</f>
        <v>2.1702307855177017E-2</v>
      </c>
      <c r="H96" s="127">
        <f>IFERROR('tablas evol IO CAT '!M96/'tablas evol IO CAT '!M109-1,"-")</f>
        <v>-5.4658385093167783E-2</v>
      </c>
      <c r="I96" s="158">
        <f>IFERROR('tablas evol IO CAT '!O96/'tablas evol IO CAT '!O109-1,"-")</f>
        <v>-0.13254295990408937</v>
      </c>
      <c r="J96" s="127">
        <f>IFERROR('tablas evol IO CAT '!Q96/'tablas evol IO CAT '!Q109-1,"-")</f>
        <v>-9.9974974974974873E-2</v>
      </c>
    </row>
    <row r="97" spans="2:10" ht="15" hidden="1" customHeight="1" outlineLevel="1" x14ac:dyDescent="0.25">
      <c r="B97" s="58" t="s">
        <v>91</v>
      </c>
      <c r="C97" s="158">
        <f>IFERROR('tablas evol IO CAT '!C97/'tablas evol IO CAT '!C110-1,"-")</f>
        <v>-0.32964720069930364</v>
      </c>
      <c r="D97" s="158">
        <f>IFERROR('tablas evol IO CAT '!E97/'tablas evol IO CAT '!E110-1,"-")</f>
        <v>-0.15062331319881761</v>
      </c>
      <c r="E97" s="158">
        <f>IFERROR('tablas evol IO CAT '!G97/'tablas evol IO CAT '!G110-1,"-")</f>
        <v>1.1472805596113744E-2</v>
      </c>
      <c r="F97" s="158">
        <f>IFERROR('tablas evol IO CAT '!I97/'tablas evol IO CAT '!I110-1,"-")</f>
        <v>4.7874824848201714E-2</v>
      </c>
      <c r="G97" s="158">
        <f>IFERROR('tablas evol IO CAT '!K97/'tablas evol IO CAT '!K110-1,"-")</f>
        <v>-0.13385374813454254</v>
      </c>
      <c r="H97" s="127">
        <f>IFERROR('tablas evol IO CAT '!M97/'tablas evol IO CAT '!M110-1,"-")</f>
        <v>-4.930436905052471E-2</v>
      </c>
      <c r="I97" s="158">
        <f>IFERROR('tablas evol IO CAT '!O97/'tablas evol IO CAT '!O110-1,"-")</f>
        <v>-0.10754832770788592</v>
      </c>
      <c r="J97" s="127">
        <f>IFERROR('tablas evol IO CAT '!Q97/'tablas evol IO CAT '!Q110-1,"-")</f>
        <v>-8.1718618365627549E-2</v>
      </c>
    </row>
    <row r="98" spans="2:10" ht="15" hidden="1" customHeight="1" outlineLevel="1" x14ac:dyDescent="0.25">
      <c r="B98" s="58" t="s">
        <v>92</v>
      </c>
      <c r="C98" s="158">
        <f>IFERROR('tablas evol IO CAT '!C98/'tablas evol IO CAT '!C111-1,"-")</f>
        <v>-0.11430212521539462</v>
      </c>
      <c r="D98" s="158">
        <f>IFERROR('tablas evol IO CAT '!E98/'tablas evol IO CAT '!E111-1,"-")</f>
        <v>-0.11045241809672379</v>
      </c>
      <c r="E98" s="158">
        <f>IFERROR('tablas evol IO CAT '!G98/'tablas evol IO CAT '!G111-1,"-")</f>
        <v>-6.3257942848162663E-2</v>
      </c>
      <c r="F98" s="158">
        <f>IFERROR('tablas evol IO CAT '!I98/'tablas evol IO CAT '!I111-1,"-")</f>
        <v>-1.9565990750622486E-2</v>
      </c>
      <c r="G98" s="158">
        <f>IFERROR('tablas evol IO CAT '!K98/'tablas evol IO CAT '!K111-1,"-")</f>
        <v>-0.26055391234202741</v>
      </c>
      <c r="H98" s="127">
        <f>IFERROR('tablas evol IO CAT '!M98/'tablas evol IO CAT '!M111-1,"-")</f>
        <v>-7.7737568690524061E-2</v>
      </c>
      <c r="I98" s="158">
        <f>IFERROR('tablas evol IO CAT '!O98/'tablas evol IO CAT '!O111-1,"-")</f>
        <v>-0.1109997996393508</v>
      </c>
      <c r="J98" s="127">
        <f>IFERROR('tablas evol IO CAT '!Q98/'tablas evol IO CAT '!Q111-1,"-")</f>
        <v>-9.5732018364223848E-2</v>
      </c>
    </row>
    <row r="99" spans="2:10" ht="15" hidden="1" customHeight="1" outlineLevel="1" x14ac:dyDescent="0.25">
      <c r="B99" s="58" t="s">
        <v>93</v>
      </c>
      <c r="C99" s="158">
        <f>IFERROR('tablas evol IO CAT '!C99/'tablas evol IO CAT '!C112-1,"-")</f>
        <v>-0.1360509554140128</v>
      </c>
      <c r="D99" s="158">
        <f>IFERROR('tablas evol IO CAT '!E99/'tablas evol IO CAT '!E112-1,"-")</f>
        <v>-7.500455124704164E-2</v>
      </c>
      <c r="E99" s="158">
        <f>IFERROR('tablas evol IO CAT '!G99/'tablas evol IO CAT '!G112-1,"-")</f>
        <v>-6.1893991677315019E-2</v>
      </c>
      <c r="F99" s="158">
        <f>IFERROR('tablas evol IO CAT '!I99/'tablas evol IO CAT '!I112-1,"-")</f>
        <v>-1.4677230809195918E-2</v>
      </c>
      <c r="G99" s="158">
        <f>IFERROR('tablas evol IO CAT '!K99/'tablas evol IO CAT '!K112-1,"-")</f>
        <v>-0.25829608560205874</v>
      </c>
      <c r="H99" s="127">
        <f>IFERROR('tablas evol IO CAT '!M99/'tablas evol IO CAT '!M112-1,"-")</f>
        <v>-6.6902446212791067E-2</v>
      </c>
      <c r="I99" s="158">
        <f>IFERROR('tablas evol IO CAT '!O99/'tablas evol IO CAT '!O112-1,"-")</f>
        <v>-4.6480144404332235E-2</v>
      </c>
      <c r="J99" s="127">
        <f>IFERROR('tablas evol IO CAT '!Q99/'tablas evol IO CAT '!Q112-1,"-")</f>
        <v>-5.5871212121212044E-2</v>
      </c>
    </row>
    <row r="100" spans="2:10" ht="15" hidden="1" customHeight="1" outlineLevel="1" x14ac:dyDescent="0.25">
      <c r="B100" s="58" t="s">
        <v>94</v>
      </c>
      <c r="C100" s="158">
        <f>IFERROR('tablas evol IO CAT '!C100/'tablas evol IO CAT '!C113-1,"-")</f>
        <v>-0.13374304945858917</v>
      </c>
      <c r="D100" s="158">
        <f>IFERROR('tablas evol IO CAT '!E100/'tablas evol IO CAT '!E113-1,"-")</f>
        <v>-9.5855694692904003E-2</v>
      </c>
      <c r="E100" s="158">
        <f>IFERROR('tablas evol IO CAT '!G100/'tablas evol IO CAT '!G113-1,"-")</f>
        <v>-9.1461908671592873E-2</v>
      </c>
      <c r="F100" s="158">
        <f>IFERROR('tablas evol IO CAT '!I100/'tablas evol IO CAT '!I113-1,"-")</f>
        <v>-2.6550931835588432E-2</v>
      </c>
      <c r="G100" s="158">
        <f>IFERROR('tablas evol IO CAT '!K100/'tablas evol IO CAT '!K113-1,"-")</f>
        <v>-0.3151200088485786</v>
      </c>
      <c r="H100" s="127">
        <f>IFERROR('tablas evol IO CAT '!M100/'tablas evol IO CAT '!M113-1,"-")</f>
        <v>-9.3762468413352784E-2</v>
      </c>
      <c r="I100" s="158">
        <f>IFERROR('tablas evol IO CAT '!O100/'tablas evol IO CAT '!O113-1,"-")</f>
        <v>-0.14754944110060186</v>
      </c>
      <c r="J100" s="127">
        <f>IFERROR('tablas evol IO CAT '!Q100/'tablas evol IO CAT '!Q113-1,"-")</f>
        <v>-0.12490278425882728</v>
      </c>
    </row>
    <row r="101" spans="2:10" ht="15" hidden="1" customHeight="1" outlineLevel="1" x14ac:dyDescent="0.25">
      <c r="B101" s="58" t="s">
        <v>95</v>
      </c>
      <c r="C101" s="158">
        <f>IFERROR('tablas evol IO CAT '!C101/'tablas evol IO CAT '!C114-1,"-")</f>
        <v>9.3532656487328891E-2</v>
      </c>
      <c r="D101" s="158">
        <f>IFERROR('tablas evol IO CAT '!E101/'tablas evol IO CAT '!E114-1,"-")</f>
        <v>-2.8053035589672093E-2</v>
      </c>
      <c r="E101" s="158">
        <f>IFERROR('tablas evol IO CAT '!G101/'tablas evol IO CAT '!G114-1,"-")</f>
        <v>8.2703517653251568E-2</v>
      </c>
      <c r="F101" s="158">
        <f>IFERROR('tablas evol IO CAT '!I101/'tablas evol IO CAT '!I114-1,"-")</f>
        <v>8.6935286935286848E-2</v>
      </c>
      <c r="G101" s="158">
        <f>IFERROR('tablas evol IO CAT '!K101/'tablas evol IO CAT '!K114-1,"-")</f>
        <v>6.3913337846987162E-2</v>
      </c>
      <c r="H101" s="127">
        <f>IFERROR('tablas evol IO CAT '!M101/'tablas evol IO CAT '!M114-1,"-")</f>
        <v>4.8084440969507591E-2</v>
      </c>
      <c r="I101" s="158">
        <f>IFERROR('tablas evol IO CAT '!O101/'tablas evol IO CAT '!O114-1,"-")</f>
        <v>-4.8941393065357497E-2</v>
      </c>
      <c r="J101" s="127">
        <f>IFERROR('tablas evol IO CAT '!Q101/'tablas evol IO CAT '!Q114-1,"-")</f>
        <v>-1.0382119682768587E-2</v>
      </c>
    </row>
    <row r="102" spans="2:10" ht="15" hidden="1" customHeight="1" outlineLevel="1" x14ac:dyDescent="0.25">
      <c r="B102" s="58" t="s">
        <v>96</v>
      </c>
      <c r="C102" s="158">
        <f>IFERROR('tablas evol IO CAT '!C102/'tablas evol IO CAT '!C115-1,"-")</f>
        <v>-0.15192660550458648</v>
      </c>
      <c r="D102" s="158">
        <f>IFERROR('tablas evol IO CAT '!E102/'tablas evol IO CAT '!E115-1,"-")</f>
        <v>-2.5630252100840467E-2</v>
      </c>
      <c r="E102" s="158">
        <f>IFERROR('tablas evol IO CAT '!G102/'tablas evol IO CAT '!G115-1,"-")</f>
        <v>0.10307252522575383</v>
      </c>
      <c r="F102" s="158">
        <f>IFERROR('tablas evol IO CAT '!I102/'tablas evol IO CAT '!I115-1,"-")</f>
        <v>0.10478569550354977</v>
      </c>
      <c r="G102" s="158">
        <f>IFERROR('tablas evol IO CAT '!K102/'tablas evol IO CAT '!K115-1,"-")</f>
        <v>9.6423017107309494E-2</v>
      </c>
      <c r="H102" s="127">
        <f>IFERROR('tablas evol IO CAT '!M102/'tablas evol IO CAT '!M115-1,"-")</f>
        <v>5.4272985014175879E-2</v>
      </c>
      <c r="I102" s="158">
        <f>IFERROR('tablas evol IO CAT '!O102/'tablas evol IO CAT '!O115-1,"-")</f>
        <v>-3.5022247739342593E-2</v>
      </c>
      <c r="J102" s="127">
        <f>IFERROR('tablas evol IO CAT '!Q102/'tablas evol IO CAT '!Q115-1,"-")</f>
        <v>-1.6839741790626306E-3</v>
      </c>
    </row>
    <row r="103" spans="2:10" ht="15" hidden="1" customHeight="1" outlineLevel="1" x14ac:dyDescent="0.25">
      <c r="B103" s="58" t="s">
        <v>97</v>
      </c>
      <c r="C103" s="158">
        <f>IFERROR('tablas evol IO CAT '!C103/'tablas evol IO CAT '!C116-1,"-")</f>
        <v>-0.13028528947123885</v>
      </c>
      <c r="D103" s="158">
        <f>IFERROR('tablas evol IO CAT '!E103/'tablas evol IO CAT '!E116-1,"-")</f>
        <v>-1.0191260644980993E-2</v>
      </c>
      <c r="E103" s="158">
        <f>IFERROR('tablas evol IO CAT '!G103/'tablas evol IO CAT '!G116-1,"-")</f>
        <v>9.2056344455480277E-2</v>
      </c>
      <c r="F103" s="158">
        <f>IFERROR('tablas evol IO CAT '!I103/'tablas evol IO CAT '!I116-1,"-")</f>
        <v>0.10013734548632791</v>
      </c>
      <c r="G103" s="158">
        <f>IFERROR('tablas evol IO CAT '!K103/'tablas evol IO CAT '!K116-1,"-")</f>
        <v>5.4085659991229385E-2</v>
      </c>
      <c r="H103" s="127">
        <f>IFERROR('tablas evol IO CAT '!M103/'tablas evol IO CAT '!M116-1,"-")</f>
        <v>5.3841015364061384E-2</v>
      </c>
      <c r="I103" s="158">
        <f>IFERROR('tablas evol IO CAT '!O103/'tablas evol IO CAT '!O116-1,"-")</f>
        <v>-6.4461276858865268E-2</v>
      </c>
      <c r="J103" s="127">
        <f>IFERROR('tablas evol IO CAT '!Q103/'tablas evol IO CAT '!Q116-1,"-")</f>
        <v>-1.7849305047549335E-2</v>
      </c>
    </row>
    <row r="104" spans="2:10" collapsed="1" x14ac:dyDescent="0.25">
      <c r="B104" s="72">
        <v>2007</v>
      </c>
      <c r="C104" s="127">
        <f>IFERROR('tablas evol IO CAT '!C104/'tablas evol IO CAT '!C117-1,"-")</f>
        <v>-0.18676959332015064</v>
      </c>
      <c r="D104" s="127">
        <f>IFERROR('tablas evol IO CAT '!E104/'tablas evol IO CAT '!E117-1,"-")</f>
        <v>-3.6565228317535947E-2</v>
      </c>
      <c r="E104" s="127">
        <f>IFERROR('tablas evol IO CAT '!G104/'tablas evol IO CAT '!G117-1,"-")</f>
        <v>-2.4946439253673347E-2</v>
      </c>
      <c r="F104" s="127">
        <f>IFERROR('tablas evol IO CAT '!I104/'tablas evol IO CAT '!I117-1,"-")</f>
        <v>-1.7747645727196892E-2</v>
      </c>
      <c r="G104" s="127">
        <f>IFERROR('tablas evol IO CAT '!K104/'tablas evol IO CAT '!K117-1,"-")</f>
        <v>-9.8620392928186695E-2</v>
      </c>
      <c r="H104" s="127">
        <f>IFERROR('tablas evol IO CAT '!M104/'tablas evol IO CAT '!M117-1,"-")</f>
        <v>-3.831149930054123E-2</v>
      </c>
      <c r="I104" s="127">
        <f>IFERROR('tablas evol IO CAT '!O104/'tablas evol IO CAT '!O117-1,"-")</f>
        <v>-6.64888542273121E-2</v>
      </c>
      <c r="J104" s="127">
        <f>IFERROR('tablas evol IO CAT '!Q104/'tablas evol IO CAT '!Q117-1,"-")</f>
        <v>-5.3994960589662244E-2</v>
      </c>
    </row>
    <row r="105" spans="2:10" ht="15" customHeight="1" x14ac:dyDescent="0.25">
      <c r="B105" s="389" t="s">
        <v>79</v>
      </c>
      <c r="C105" s="389"/>
      <c r="D105" s="389"/>
      <c r="E105" s="389"/>
      <c r="F105" s="389"/>
      <c r="G105" s="389"/>
      <c r="H105" s="389"/>
      <c r="I105" s="389"/>
      <c r="J105" s="389"/>
    </row>
  </sheetData>
  <mergeCells count="2">
    <mergeCell ref="B5:J5"/>
    <mergeCell ref="B105:J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3" width="12.28515625" style="2" customWidth="1"/>
    <col min="4" max="4" width="12" style="2" customWidth="1"/>
    <col min="5" max="6" width="10.7109375" style="2" customWidth="1"/>
    <col min="7" max="7" width="11.42578125" style="2"/>
    <col min="8" max="8" width="11.42578125" style="2" customWidth="1"/>
    <col min="9" max="9" width="5.2851562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387" t="s">
        <v>286</v>
      </c>
      <c r="C5" s="387"/>
      <c r="D5" s="387"/>
      <c r="E5" s="387"/>
    </row>
    <row r="6" spans="2:6" ht="31.5" customHeight="1" x14ac:dyDescent="0.25">
      <c r="B6" s="41" t="s">
        <v>73</v>
      </c>
      <c r="C6" s="42" t="str">
        <f>actualizaciones!A3</f>
        <v>I semestre 2013</v>
      </c>
      <c r="D6" s="42" t="str">
        <f>actualizaciones!A2</f>
        <v xml:space="preserve">I semestre 2014 </v>
      </c>
      <c r="E6" s="280" t="s">
        <v>287</v>
      </c>
    </row>
    <row r="7" spans="2:6" ht="15" customHeight="1" x14ac:dyDescent="0.2">
      <c r="B7" s="45" t="s">
        <v>288</v>
      </c>
      <c r="C7" s="281">
        <v>65.73289627976682</v>
      </c>
      <c r="D7" s="281">
        <v>69.094613185640455</v>
      </c>
      <c r="E7" s="187">
        <f>D7/C7-1</f>
        <v>5.1142077956914944E-2</v>
      </c>
      <c r="F7" s="282"/>
    </row>
    <row r="8" spans="2:6" ht="15" customHeight="1" x14ac:dyDescent="0.2">
      <c r="B8" s="48" t="s">
        <v>289</v>
      </c>
      <c r="C8" s="283">
        <v>78.300354882052901</v>
      </c>
      <c r="D8" s="283">
        <v>80.286268222990671</v>
      </c>
      <c r="E8" s="180">
        <f>D8/C8-1</f>
        <v>2.5362762964858065E-2</v>
      </c>
      <c r="F8" s="282"/>
    </row>
    <row r="9" spans="2:6" ht="15" customHeight="1" x14ac:dyDescent="0.2">
      <c r="B9" s="48" t="s">
        <v>290</v>
      </c>
      <c r="C9" s="283">
        <v>56.869616939709722</v>
      </c>
      <c r="D9" s="283">
        <v>60.682274486192412</v>
      </c>
      <c r="E9" s="180">
        <f>D9/C9-1</f>
        <v>6.7042082427329897E-2</v>
      </c>
      <c r="F9" s="282"/>
    </row>
    <row r="10" spans="2:6" ht="24.75" customHeight="1" x14ac:dyDescent="0.2">
      <c r="B10" s="405" t="s">
        <v>79</v>
      </c>
      <c r="C10" s="405"/>
      <c r="D10" s="405"/>
      <c r="E10" s="405"/>
    </row>
    <row r="26" spans="2:11" x14ac:dyDescent="0.25">
      <c r="B26" s="23"/>
      <c r="C26" s="23"/>
      <c r="D26" s="23"/>
      <c r="E26" s="23"/>
      <c r="F26" s="23"/>
      <c r="G26" s="23"/>
      <c r="H26" s="23"/>
      <c r="I26" s="23"/>
      <c r="J26" s="23"/>
      <c r="K26" s="23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8" customWidth="1"/>
    <col min="2" max="2" width="18.7109375" style="178" customWidth="1"/>
    <col min="3" max="5" width="11.7109375" style="178" customWidth="1"/>
    <col min="6" max="6" width="10.7109375" style="178" customWidth="1"/>
    <col min="7" max="12" width="11.42578125" style="178"/>
    <col min="13" max="13" width="13.7109375" style="178" customWidth="1"/>
    <col min="14" max="256" width="11.42578125" style="178"/>
    <col min="257" max="257" width="13.28515625" style="178" customWidth="1"/>
    <col min="258" max="258" width="30.85546875" style="178" customWidth="1"/>
    <col min="259" max="261" width="12.7109375" style="178" customWidth="1"/>
    <col min="262" max="262" width="10.7109375" style="178" customWidth="1"/>
    <col min="263" max="268" width="11.42578125" style="178"/>
    <col min="269" max="269" width="13.7109375" style="178" customWidth="1"/>
    <col min="270" max="512" width="11.42578125" style="178"/>
    <col min="513" max="513" width="13.28515625" style="178" customWidth="1"/>
    <col min="514" max="514" width="30.85546875" style="178" customWidth="1"/>
    <col min="515" max="517" width="12.7109375" style="178" customWidth="1"/>
    <col min="518" max="518" width="10.7109375" style="178" customWidth="1"/>
    <col min="519" max="524" width="11.42578125" style="178"/>
    <col min="525" max="525" width="13.7109375" style="178" customWidth="1"/>
    <col min="526" max="768" width="11.42578125" style="178"/>
    <col min="769" max="769" width="13.28515625" style="178" customWidth="1"/>
    <col min="770" max="770" width="30.85546875" style="178" customWidth="1"/>
    <col min="771" max="773" width="12.7109375" style="178" customWidth="1"/>
    <col min="774" max="774" width="10.7109375" style="178" customWidth="1"/>
    <col min="775" max="780" width="11.42578125" style="178"/>
    <col min="781" max="781" width="13.7109375" style="178" customWidth="1"/>
    <col min="782" max="1024" width="11.42578125" style="178"/>
    <col min="1025" max="1025" width="13.28515625" style="178" customWidth="1"/>
    <col min="1026" max="1026" width="30.85546875" style="178" customWidth="1"/>
    <col min="1027" max="1029" width="12.7109375" style="178" customWidth="1"/>
    <col min="1030" max="1030" width="10.7109375" style="178" customWidth="1"/>
    <col min="1031" max="1036" width="11.42578125" style="178"/>
    <col min="1037" max="1037" width="13.7109375" style="178" customWidth="1"/>
    <col min="1038" max="1280" width="11.42578125" style="178"/>
    <col min="1281" max="1281" width="13.28515625" style="178" customWidth="1"/>
    <col min="1282" max="1282" width="30.85546875" style="178" customWidth="1"/>
    <col min="1283" max="1285" width="12.7109375" style="178" customWidth="1"/>
    <col min="1286" max="1286" width="10.7109375" style="178" customWidth="1"/>
    <col min="1287" max="1292" width="11.42578125" style="178"/>
    <col min="1293" max="1293" width="13.7109375" style="178" customWidth="1"/>
    <col min="1294" max="1536" width="11.42578125" style="178"/>
    <col min="1537" max="1537" width="13.28515625" style="178" customWidth="1"/>
    <col min="1538" max="1538" width="30.85546875" style="178" customWidth="1"/>
    <col min="1539" max="1541" width="12.7109375" style="178" customWidth="1"/>
    <col min="1542" max="1542" width="10.7109375" style="178" customWidth="1"/>
    <col min="1543" max="1548" width="11.42578125" style="178"/>
    <col min="1549" max="1549" width="13.7109375" style="178" customWidth="1"/>
    <col min="1550" max="1792" width="11.42578125" style="178"/>
    <col min="1793" max="1793" width="13.28515625" style="178" customWidth="1"/>
    <col min="1794" max="1794" width="30.85546875" style="178" customWidth="1"/>
    <col min="1795" max="1797" width="12.7109375" style="178" customWidth="1"/>
    <col min="1798" max="1798" width="10.7109375" style="178" customWidth="1"/>
    <col min="1799" max="1804" width="11.42578125" style="178"/>
    <col min="1805" max="1805" width="13.7109375" style="178" customWidth="1"/>
    <col min="1806" max="2048" width="11.42578125" style="178"/>
    <col min="2049" max="2049" width="13.28515625" style="178" customWidth="1"/>
    <col min="2050" max="2050" width="30.85546875" style="178" customWidth="1"/>
    <col min="2051" max="2053" width="12.7109375" style="178" customWidth="1"/>
    <col min="2054" max="2054" width="10.7109375" style="178" customWidth="1"/>
    <col min="2055" max="2060" width="11.42578125" style="178"/>
    <col min="2061" max="2061" width="13.7109375" style="178" customWidth="1"/>
    <col min="2062" max="2304" width="11.42578125" style="178"/>
    <col min="2305" max="2305" width="13.28515625" style="178" customWidth="1"/>
    <col min="2306" max="2306" width="30.85546875" style="178" customWidth="1"/>
    <col min="2307" max="2309" width="12.7109375" style="178" customWidth="1"/>
    <col min="2310" max="2310" width="10.7109375" style="178" customWidth="1"/>
    <col min="2311" max="2316" width="11.42578125" style="178"/>
    <col min="2317" max="2317" width="13.7109375" style="178" customWidth="1"/>
    <col min="2318" max="2560" width="11.42578125" style="178"/>
    <col min="2561" max="2561" width="13.28515625" style="178" customWidth="1"/>
    <col min="2562" max="2562" width="30.85546875" style="178" customWidth="1"/>
    <col min="2563" max="2565" width="12.7109375" style="178" customWidth="1"/>
    <col min="2566" max="2566" width="10.7109375" style="178" customWidth="1"/>
    <col min="2567" max="2572" width="11.42578125" style="178"/>
    <col min="2573" max="2573" width="13.7109375" style="178" customWidth="1"/>
    <col min="2574" max="2816" width="11.42578125" style="178"/>
    <col min="2817" max="2817" width="13.28515625" style="178" customWidth="1"/>
    <col min="2818" max="2818" width="30.85546875" style="178" customWidth="1"/>
    <col min="2819" max="2821" width="12.7109375" style="178" customWidth="1"/>
    <col min="2822" max="2822" width="10.7109375" style="178" customWidth="1"/>
    <col min="2823" max="2828" width="11.42578125" style="178"/>
    <col min="2829" max="2829" width="13.7109375" style="178" customWidth="1"/>
    <col min="2830" max="3072" width="11.42578125" style="178"/>
    <col min="3073" max="3073" width="13.28515625" style="178" customWidth="1"/>
    <col min="3074" max="3074" width="30.85546875" style="178" customWidth="1"/>
    <col min="3075" max="3077" width="12.7109375" style="178" customWidth="1"/>
    <col min="3078" max="3078" width="10.7109375" style="178" customWidth="1"/>
    <col min="3079" max="3084" width="11.42578125" style="178"/>
    <col min="3085" max="3085" width="13.7109375" style="178" customWidth="1"/>
    <col min="3086" max="3328" width="11.42578125" style="178"/>
    <col min="3329" max="3329" width="13.28515625" style="178" customWidth="1"/>
    <col min="3330" max="3330" width="30.85546875" style="178" customWidth="1"/>
    <col min="3331" max="3333" width="12.7109375" style="178" customWidth="1"/>
    <col min="3334" max="3334" width="10.7109375" style="178" customWidth="1"/>
    <col min="3335" max="3340" width="11.42578125" style="178"/>
    <col min="3341" max="3341" width="13.7109375" style="178" customWidth="1"/>
    <col min="3342" max="3584" width="11.42578125" style="178"/>
    <col min="3585" max="3585" width="13.28515625" style="178" customWidth="1"/>
    <col min="3586" max="3586" width="30.85546875" style="178" customWidth="1"/>
    <col min="3587" max="3589" width="12.7109375" style="178" customWidth="1"/>
    <col min="3590" max="3590" width="10.7109375" style="178" customWidth="1"/>
    <col min="3591" max="3596" width="11.42578125" style="178"/>
    <col min="3597" max="3597" width="13.7109375" style="178" customWidth="1"/>
    <col min="3598" max="3840" width="11.42578125" style="178"/>
    <col min="3841" max="3841" width="13.28515625" style="178" customWidth="1"/>
    <col min="3842" max="3842" width="30.85546875" style="178" customWidth="1"/>
    <col min="3843" max="3845" width="12.7109375" style="178" customWidth="1"/>
    <col min="3846" max="3846" width="10.7109375" style="178" customWidth="1"/>
    <col min="3847" max="3852" width="11.42578125" style="178"/>
    <col min="3853" max="3853" width="13.7109375" style="178" customWidth="1"/>
    <col min="3854" max="4096" width="11.42578125" style="178"/>
    <col min="4097" max="4097" width="13.28515625" style="178" customWidth="1"/>
    <col min="4098" max="4098" width="30.85546875" style="178" customWidth="1"/>
    <col min="4099" max="4101" width="12.7109375" style="178" customWidth="1"/>
    <col min="4102" max="4102" width="10.7109375" style="178" customWidth="1"/>
    <col min="4103" max="4108" width="11.42578125" style="178"/>
    <col min="4109" max="4109" width="13.7109375" style="178" customWidth="1"/>
    <col min="4110" max="4352" width="11.42578125" style="178"/>
    <col min="4353" max="4353" width="13.28515625" style="178" customWidth="1"/>
    <col min="4354" max="4354" width="30.85546875" style="178" customWidth="1"/>
    <col min="4355" max="4357" width="12.7109375" style="178" customWidth="1"/>
    <col min="4358" max="4358" width="10.7109375" style="178" customWidth="1"/>
    <col min="4359" max="4364" width="11.42578125" style="178"/>
    <col min="4365" max="4365" width="13.7109375" style="178" customWidth="1"/>
    <col min="4366" max="4608" width="11.42578125" style="178"/>
    <col min="4609" max="4609" width="13.28515625" style="178" customWidth="1"/>
    <col min="4610" max="4610" width="30.85546875" style="178" customWidth="1"/>
    <col min="4611" max="4613" width="12.7109375" style="178" customWidth="1"/>
    <col min="4614" max="4614" width="10.7109375" style="178" customWidth="1"/>
    <col min="4615" max="4620" width="11.42578125" style="178"/>
    <col min="4621" max="4621" width="13.7109375" style="178" customWidth="1"/>
    <col min="4622" max="4864" width="11.42578125" style="178"/>
    <col min="4865" max="4865" width="13.28515625" style="178" customWidth="1"/>
    <col min="4866" max="4866" width="30.85546875" style="178" customWidth="1"/>
    <col min="4867" max="4869" width="12.7109375" style="178" customWidth="1"/>
    <col min="4870" max="4870" width="10.7109375" style="178" customWidth="1"/>
    <col min="4871" max="4876" width="11.42578125" style="178"/>
    <col min="4877" max="4877" width="13.7109375" style="178" customWidth="1"/>
    <col min="4878" max="5120" width="11.42578125" style="178"/>
    <col min="5121" max="5121" width="13.28515625" style="178" customWidth="1"/>
    <col min="5122" max="5122" width="30.85546875" style="178" customWidth="1"/>
    <col min="5123" max="5125" width="12.7109375" style="178" customWidth="1"/>
    <col min="5126" max="5126" width="10.7109375" style="178" customWidth="1"/>
    <col min="5127" max="5132" width="11.42578125" style="178"/>
    <col min="5133" max="5133" width="13.7109375" style="178" customWidth="1"/>
    <col min="5134" max="5376" width="11.42578125" style="178"/>
    <col min="5377" max="5377" width="13.28515625" style="178" customWidth="1"/>
    <col min="5378" max="5378" width="30.85546875" style="178" customWidth="1"/>
    <col min="5379" max="5381" width="12.7109375" style="178" customWidth="1"/>
    <col min="5382" max="5382" width="10.7109375" style="178" customWidth="1"/>
    <col min="5383" max="5388" width="11.42578125" style="178"/>
    <col min="5389" max="5389" width="13.7109375" style="178" customWidth="1"/>
    <col min="5390" max="5632" width="11.42578125" style="178"/>
    <col min="5633" max="5633" width="13.28515625" style="178" customWidth="1"/>
    <col min="5634" max="5634" width="30.85546875" style="178" customWidth="1"/>
    <col min="5635" max="5637" width="12.7109375" style="178" customWidth="1"/>
    <col min="5638" max="5638" width="10.7109375" style="178" customWidth="1"/>
    <col min="5639" max="5644" width="11.42578125" style="178"/>
    <col min="5645" max="5645" width="13.7109375" style="178" customWidth="1"/>
    <col min="5646" max="5888" width="11.42578125" style="178"/>
    <col min="5889" max="5889" width="13.28515625" style="178" customWidth="1"/>
    <col min="5890" max="5890" width="30.85546875" style="178" customWidth="1"/>
    <col min="5891" max="5893" width="12.7109375" style="178" customWidth="1"/>
    <col min="5894" max="5894" width="10.7109375" style="178" customWidth="1"/>
    <col min="5895" max="5900" width="11.42578125" style="178"/>
    <col min="5901" max="5901" width="13.7109375" style="178" customWidth="1"/>
    <col min="5902" max="6144" width="11.42578125" style="178"/>
    <col min="6145" max="6145" width="13.28515625" style="178" customWidth="1"/>
    <col min="6146" max="6146" width="30.85546875" style="178" customWidth="1"/>
    <col min="6147" max="6149" width="12.7109375" style="178" customWidth="1"/>
    <col min="6150" max="6150" width="10.7109375" style="178" customWidth="1"/>
    <col min="6151" max="6156" width="11.42578125" style="178"/>
    <col min="6157" max="6157" width="13.7109375" style="178" customWidth="1"/>
    <col min="6158" max="6400" width="11.42578125" style="178"/>
    <col min="6401" max="6401" width="13.28515625" style="178" customWidth="1"/>
    <col min="6402" max="6402" width="30.85546875" style="178" customWidth="1"/>
    <col min="6403" max="6405" width="12.7109375" style="178" customWidth="1"/>
    <col min="6406" max="6406" width="10.7109375" style="178" customWidth="1"/>
    <col min="6407" max="6412" width="11.42578125" style="178"/>
    <col min="6413" max="6413" width="13.7109375" style="178" customWidth="1"/>
    <col min="6414" max="6656" width="11.42578125" style="178"/>
    <col min="6657" max="6657" width="13.28515625" style="178" customWidth="1"/>
    <col min="6658" max="6658" width="30.85546875" style="178" customWidth="1"/>
    <col min="6659" max="6661" width="12.7109375" style="178" customWidth="1"/>
    <col min="6662" max="6662" width="10.7109375" style="178" customWidth="1"/>
    <col min="6663" max="6668" width="11.42578125" style="178"/>
    <col min="6669" max="6669" width="13.7109375" style="178" customWidth="1"/>
    <col min="6670" max="6912" width="11.42578125" style="178"/>
    <col min="6913" max="6913" width="13.28515625" style="178" customWidth="1"/>
    <col min="6914" max="6914" width="30.85546875" style="178" customWidth="1"/>
    <col min="6915" max="6917" width="12.7109375" style="178" customWidth="1"/>
    <col min="6918" max="6918" width="10.7109375" style="178" customWidth="1"/>
    <col min="6919" max="6924" width="11.42578125" style="178"/>
    <col min="6925" max="6925" width="13.7109375" style="178" customWidth="1"/>
    <col min="6926" max="7168" width="11.42578125" style="178"/>
    <col min="7169" max="7169" width="13.28515625" style="178" customWidth="1"/>
    <col min="7170" max="7170" width="30.85546875" style="178" customWidth="1"/>
    <col min="7171" max="7173" width="12.7109375" style="178" customWidth="1"/>
    <col min="7174" max="7174" width="10.7109375" style="178" customWidth="1"/>
    <col min="7175" max="7180" width="11.42578125" style="178"/>
    <col min="7181" max="7181" width="13.7109375" style="178" customWidth="1"/>
    <col min="7182" max="7424" width="11.42578125" style="178"/>
    <col min="7425" max="7425" width="13.28515625" style="178" customWidth="1"/>
    <col min="7426" max="7426" width="30.85546875" style="178" customWidth="1"/>
    <col min="7427" max="7429" width="12.7109375" style="178" customWidth="1"/>
    <col min="7430" max="7430" width="10.7109375" style="178" customWidth="1"/>
    <col min="7431" max="7436" width="11.42578125" style="178"/>
    <col min="7437" max="7437" width="13.7109375" style="178" customWidth="1"/>
    <col min="7438" max="7680" width="11.42578125" style="178"/>
    <col min="7681" max="7681" width="13.28515625" style="178" customWidth="1"/>
    <col min="7682" max="7682" width="30.85546875" style="178" customWidth="1"/>
    <col min="7683" max="7685" width="12.7109375" style="178" customWidth="1"/>
    <col min="7686" max="7686" width="10.7109375" style="178" customWidth="1"/>
    <col min="7687" max="7692" width="11.42578125" style="178"/>
    <col min="7693" max="7693" width="13.7109375" style="178" customWidth="1"/>
    <col min="7694" max="7936" width="11.42578125" style="178"/>
    <col min="7937" max="7937" width="13.28515625" style="178" customWidth="1"/>
    <col min="7938" max="7938" width="30.85546875" style="178" customWidth="1"/>
    <col min="7939" max="7941" width="12.7109375" style="178" customWidth="1"/>
    <col min="7942" max="7942" width="10.7109375" style="178" customWidth="1"/>
    <col min="7943" max="7948" width="11.42578125" style="178"/>
    <col min="7949" max="7949" width="13.7109375" style="178" customWidth="1"/>
    <col min="7950" max="8192" width="11.42578125" style="178"/>
    <col min="8193" max="8193" width="13.28515625" style="178" customWidth="1"/>
    <col min="8194" max="8194" width="30.85546875" style="178" customWidth="1"/>
    <col min="8195" max="8197" width="12.7109375" style="178" customWidth="1"/>
    <col min="8198" max="8198" width="10.7109375" style="178" customWidth="1"/>
    <col min="8199" max="8204" width="11.42578125" style="178"/>
    <col min="8205" max="8205" width="13.7109375" style="178" customWidth="1"/>
    <col min="8206" max="8448" width="11.42578125" style="178"/>
    <col min="8449" max="8449" width="13.28515625" style="178" customWidth="1"/>
    <col min="8450" max="8450" width="30.85546875" style="178" customWidth="1"/>
    <col min="8451" max="8453" width="12.7109375" style="178" customWidth="1"/>
    <col min="8454" max="8454" width="10.7109375" style="178" customWidth="1"/>
    <col min="8455" max="8460" width="11.42578125" style="178"/>
    <col min="8461" max="8461" width="13.7109375" style="178" customWidth="1"/>
    <col min="8462" max="8704" width="11.42578125" style="178"/>
    <col min="8705" max="8705" width="13.28515625" style="178" customWidth="1"/>
    <col min="8706" max="8706" width="30.85546875" style="178" customWidth="1"/>
    <col min="8707" max="8709" width="12.7109375" style="178" customWidth="1"/>
    <col min="8710" max="8710" width="10.7109375" style="178" customWidth="1"/>
    <col min="8711" max="8716" width="11.42578125" style="178"/>
    <col min="8717" max="8717" width="13.7109375" style="178" customWidth="1"/>
    <col min="8718" max="8960" width="11.42578125" style="178"/>
    <col min="8961" max="8961" width="13.28515625" style="178" customWidth="1"/>
    <col min="8962" max="8962" width="30.85546875" style="178" customWidth="1"/>
    <col min="8963" max="8965" width="12.7109375" style="178" customWidth="1"/>
    <col min="8966" max="8966" width="10.7109375" style="178" customWidth="1"/>
    <col min="8967" max="8972" width="11.42578125" style="178"/>
    <col min="8973" max="8973" width="13.7109375" style="178" customWidth="1"/>
    <col min="8974" max="9216" width="11.42578125" style="178"/>
    <col min="9217" max="9217" width="13.28515625" style="178" customWidth="1"/>
    <col min="9218" max="9218" width="30.85546875" style="178" customWidth="1"/>
    <col min="9219" max="9221" width="12.7109375" style="178" customWidth="1"/>
    <col min="9222" max="9222" width="10.7109375" style="178" customWidth="1"/>
    <col min="9223" max="9228" width="11.42578125" style="178"/>
    <col min="9229" max="9229" width="13.7109375" style="178" customWidth="1"/>
    <col min="9230" max="9472" width="11.42578125" style="178"/>
    <col min="9473" max="9473" width="13.28515625" style="178" customWidth="1"/>
    <col min="9474" max="9474" width="30.85546875" style="178" customWidth="1"/>
    <col min="9475" max="9477" width="12.7109375" style="178" customWidth="1"/>
    <col min="9478" max="9478" width="10.7109375" style="178" customWidth="1"/>
    <col min="9479" max="9484" width="11.42578125" style="178"/>
    <col min="9485" max="9485" width="13.7109375" style="178" customWidth="1"/>
    <col min="9486" max="9728" width="11.42578125" style="178"/>
    <col min="9729" max="9729" width="13.28515625" style="178" customWidth="1"/>
    <col min="9730" max="9730" width="30.85546875" style="178" customWidth="1"/>
    <col min="9731" max="9733" width="12.7109375" style="178" customWidth="1"/>
    <col min="9734" max="9734" width="10.7109375" style="178" customWidth="1"/>
    <col min="9735" max="9740" width="11.42578125" style="178"/>
    <col min="9741" max="9741" width="13.7109375" style="178" customWidth="1"/>
    <col min="9742" max="9984" width="11.42578125" style="178"/>
    <col min="9985" max="9985" width="13.28515625" style="178" customWidth="1"/>
    <col min="9986" max="9986" width="30.85546875" style="178" customWidth="1"/>
    <col min="9987" max="9989" width="12.7109375" style="178" customWidth="1"/>
    <col min="9990" max="9990" width="10.7109375" style="178" customWidth="1"/>
    <col min="9991" max="9996" width="11.42578125" style="178"/>
    <col min="9997" max="9997" width="13.7109375" style="178" customWidth="1"/>
    <col min="9998" max="10240" width="11.42578125" style="178"/>
    <col min="10241" max="10241" width="13.28515625" style="178" customWidth="1"/>
    <col min="10242" max="10242" width="30.85546875" style="178" customWidth="1"/>
    <col min="10243" max="10245" width="12.7109375" style="178" customWidth="1"/>
    <col min="10246" max="10246" width="10.7109375" style="178" customWidth="1"/>
    <col min="10247" max="10252" width="11.42578125" style="178"/>
    <col min="10253" max="10253" width="13.7109375" style="178" customWidth="1"/>
    <col min="10254" max="10496" width="11.42578125" style="178"/>
    <col min="10497" max="10497" width="13.28515625" style="178" customWidth="1"/>
    <col min="10498" max="10498" width="30.85546875" style="178" customWidth="1"/>
    <col min="10499" max="10501" width="12.7109375" style="178" customWidth="1"/>
    <col min="10502" max="10502" width="10.7109375" style="178" customWidth="1"/>
    <col min="10503" max="10508" width="11.42578125" style="178"/>
    <col min="10509" max="10509" width="13.7109375" style="178" customWidth="1"/>
    <col min="10510" max="10752" width="11.42578125" style="178"/>
    <col min="10753" max="10753" width="13.28515625" style="178" customWidth="1"/>
    <col min="10754" max="10754" width="30.85546875" style="178" customWidth="1"/>
    <col min="10755" max="10757" width="12.7109375" style="178" customWidth="1"/>
    <col min="10758" max="10758" width="10.7109375" style="178" customWidth="1"/>
    <col min="10759" max="10764" width="11.42578125" style="178"/>
    <col min="10765" max="10765" width="13.7109375" style="178" customWidth="1"/>
    <col min="10766" max="11008" width="11.42578125" style="178"/>
    <col min="11009" max="11009" width="13.28515625" style="178" customWidth="1"/>
    <col min="11010" max="11010" width="30.85546875" style="178" customWidth="1"/>
    <col min="11011" max="11013" width="12.7109375" style="178" customWidth="1"/>
    <col min="11014" max="11014" width="10.7109375" style="178" customWidth="1"/>
    <col min="11015" max="11020" width="11.42578125" style="178"/>
    <col min="11021" max="11021" width="13.7109375" style="178" customWidth="1"/>
    <col min="11022" max="11264" width="11.42578125" style="178"/>
    <col min="11265" max="11265" width="13.28515625" style="178" customWidth="1"/>
    <col min="11266" max="11266" width="30.85546875" style="178" customWidth="1"/>
    <col min="11267" max="11269" width="12.7109375" style="178" customWidth="1"/>
    <col min="11270" max="11270" width="10.7109375" style="178" customWidth="1"/>
    <col min="11271" max="11276" width="11.42578125" style="178"/>
    <col min="11277" max="11277" width="13.7109375" style="178" customWidth="1"/>
    <col min="11278" max="11520" width="11.42578125" style="178"/>
    <col min="11521" max="11521" width="13.28515625" style="178" customWidth="1"/>
    <col min="11522" max="11522" width="30.85546875" style="178" customWidth="1"/>
    <col min="11523" max="11525" width="12.7109375" style="178" customWidth="1"/>
    <col min="11526" max="11526" width="10.7109375" style="178" customWidth="1"/>
    <col min="11527" max="11532" width="11.42578125" style="178"/>
    <col min="11533" max="11533" width="13.7109375" style="178" customWidth="1"/>
    <col min="11534" max="11776" width="11.42578125" style="178"/>
    <col min="11777" max="11777" width="13.28515625" style="178" customWidth="1"/>
    <col min="11778" max="11778" width="30.85546875" style="178" customWidth="1"/>
    <col min="11779" max="11781" width="12.7109375" style="178" customWidth="1"/>
    <col min="11782" max="11782" width="10.7109375" style="178" customWidth="1"/>
    <col min="11783" max="11788" width="11.42578125" style="178"/>
    <col min="11789" max="11789" width="13.7109375" style="178" customWidth="1"/>
    <col min="11790" max="12032" width="11.42578125" style="178"/>
    <col min="12033" max="12033" width="13.28515625" style="178" customWidth="1"/>
    <col min="12034" max="12034" width="30.85546875" style="178" customWidth="1"/>
    <col min="12035" max="12037" width="12.7109375" style="178" customWidth="1"/>
    <col min="12038" max="12038" width="10.7109375" style="178" customWidth="1"/>
    <col min="12039" max="12044" width="11.42578125" style="178"/>
    <col min="12045" max="12045" width="13.7109375" style="178" customWidth="1"/>
    <col min="12046" max="12288" width="11.42578125" style="178"/>
    <col min="12289" max="12289" width="13.28515625" style="178" customWidth="1"/>
    <col min="12290" max="12290" width="30.85546875" style="178" customWidth="1"/>
    <col min="12291" max="12293" width="12.7109375" style="178" customWidth="1"/>
    <col min="12294" max="12294" width="10.7109375" style="178" customWidth="1"/>
    <col min="12295" max="12300" width="11.42578125" style="178"/>
    <col min="12301" max="12301" width="13.7109375" style="178" customWidth="1"/>
    <col min="12302" max="12544" width="11.42578125" style="178"/>
    <col min="12545" max="12545" width="13.28515625" style="178" customWidth="1"/>
    <col min="12546" max="12546" width="30.85546875" style="178" customWidth="1"/>
    <col min="12547" max="12549" width="12.7109375" style="178" customWidth="1"/>
    <col min="12550" max="12550" width="10.7109375" style="178" customWidth="1"/>
    <col min="12551" max="12556" width="11.42578125" style="178"/>
    <col min="12557" max="12557" width="13.7109375" style="178" customWidth="1"/>
    <col min="12558" max="12800" width="11.42578125" style="178"/>
    <col min="12801" max="12801" width="13.28515625" style="178" customWidth="1"/>
    <col min="12802" max="12802" width="30.85546875" style="178" customWidth="1"/>
    <col min="12803" max="12805" width="12.7109375" style="178" customWidth="1"/>
    <col min="12806" max="12806" width="10.7109375" style="178" customWidth="1"/>
    <col min="12807" max="12812" width="11.42578125" style="178"/>
    <col min="12813" max="12813" width="13.7109375" style="178" customWidth="1"/>
    <col min="12814" max="13056" width="11.42578125" style="178"/>
    <col min="13057" max="13057" width="13.28515625" style="178" customWidth="1"/>
    <col min="13058" max="13058" width="30.85546875" style="178" customWidth="1"/>
    <col min="13059" max="13061" width="12.7109375" style="178" customWidth="1"/>
    <col min="13062" max="13062" width="10.7109375" style="178" customWidth="1"/>
    <col min="13063" max="13068" width="11.42578125" style="178"/>
    <col min="13069" max="13069" width="13.7109375" style="178" customWidth="1"/>
    <col min="13070" max="13312" width="11.42578125" style="178"/>
    <col min="13313" max="13313" width="13.28515625" style="178" customWidth="1"/>
    <col min="13314" max="13314" width="30.85546875" style="178" customWidth="1"/>
    <col min="13315" max="13317" width="12.7109375" style="178" customWidth="1"/>
    <col min="13318" max="13318" width="10.7109375" style="178" customWidth="1"/>
    <col min="13319" max="13324" width="11.42578125" style="178"/>
    <col min="13325" max="13325" width="13.7109375" style="178" customWidth="1"/>
    <col min="13326" max="13568" width="11.42578125" style="178"/>
    <col min="13569" max="13569" width="13.28515625" style="178" customWidth="1"/>
    <col min="13570" max="13570" width="30.85546875" style="178" customWidth="1"/>
    <col min="13571" max="13573" width="12.7109375" style="178" customWidth="1"/>
    <col min="13574" max="13574" width="10.7109375" style="178" customWidth="1"/>
    <col min="13575" max="13580" width="11.42578125" style="178"/>
    <col min="13581" max="13581" width="13.7109375" style="178" customWidth="1"/>
    <col min="13582" max="13824" width="11.42578125" style="178"/>
    <col min="13825" max="13825" width="13.28515625" style="178" customWidth="1"/>
    <col min="13826" max="13826" width="30.85546875" style="178" customWidth="1"/>
    <col min="13827" max="13829" width="12.7109375" style="178" customWidth="1"/>
    <col min="13830" max="13830" width="10.7109375" style="178" customWidth="1"/>
    <col min="13831" max="13836" width="11.42578125" style="178"/>
    <col min="13837" max="13837" width="13.7109375" style="178" customWidth="1"/>
    <col min="13838" max="14080" width="11.42578125" style="178"/>
    <col min="14081" max="14081" width="13.28515625" style="178" customWidth="1"/>
    <col min="14082" max="14082" width="30.85546875" style="178" customWidth="1"/>
    <col min="14083" max="14085" width="12.7109375" style="178" customWidth="1"/>
    <col min="14086" max="14086" width="10.7109375" style="178" customWidth="1"/>
    <col min="14087" max="14092" width="11.42578125" style="178"/>
    <col min="14093" max="14093" width="13.7109375" style="178" customWidth="1"/>
    <col min="14094" max="14336" width="11.42578125" style="178"/>
    <col min="14337" max="14337" width="13.28515625" style="178" customWidth="1"/>
    <col min="14338" max="14338" width="30.85546875" style="178" customWidth="1"/>
    <col min="14339" max="14341" width="12.7109375" style="178" customWidth="1"/>
    <col min="14342" max="14342" width="10.7109375" style="178" customWidth="1"/>
    <col min="14343" max="14348" width="11.42578125" style="178"/>
    <col min="14349" max="14349" width="13.7109375" style="178" customWidth="1"/>
    <col min="14350" max="14592" width="11.42578125" style="178"/>
    <col min="14593" max="14593" width="13.28515625" style="178" customWidth="1"/>
    <col min="14594" max="14594" width="30.85546875" style="178" customWidth="1"/>
    <col min="14595" max="14597" width="12.7109375" style="178" customWidth="1"/>
    <col min="14598" max="14598" width="10.7109375" style="178" customWidth="1"/>
    <col min="14599" max="14604" width="11.42578125" style="178"/>
    <col min="14605" max="14605" width="13.7109375" style="178" customWidth="1"/>
    <col min="14606" max="14848" width="11.42578125" style="178"/>
    <col min="14849" max="14849" width="13.28515625" style="178" customWidth="1"/>
    <col min="14850" max="14850" width="30.85546875" style="178" customWidth="1"/>
    <col min="14851" max="14853" width="12.7109375" style="178" customWidth="1"/>
    <col min="14854" max="14854" width="10.7109375" style="178" customWidth="1"/>
    <col min="14855" max="14860" width="11.42578125" style="178"/>
    <col min="14861" max="14861" width="13.7109375" style="178" customWidth="1"/>
    <col min="14862" max="15104" width="11.42578125" style="178"/>
    <col min="15105" max="15105" width="13.28515625" style="178" customWidth="1"/>
    <col min="15106" max="15106" width="30.85546875" style="178" customWidth="1"/>
    <col min="15107" max="15109" width="12.7109375" style="178" customWidth="1"/>
    <col min="15110" max="15110" width="10.7109375" style="178" customWidth="1"/>
    <col min="15111" max="15116" width="11.42578125" style="178"/>
    <col min="15117" max="15117" width="13.7109375" style="178" customWidth="1"/>
    <col min="15118" max="15360" width="11.42578125" style="178"/>
    <col min="15361" max="15361" width="13.28515625" style="178" customWidth="1"/>
    <col min="15362" max="15362" width="30.85546875" style="178" customWidth="1"/>
    <col min="15363" max="15365" width="12.7109375" style="178" customWidth="1"/>
    <col min="15366" max="15366" width="10.7109375" style="178" customWidth="1"/>
    <col min="15367" max="15372" width="11.42578125" style="178"/>
    <col min="15373" max="15373" width="13.7109375" style="178" customWidth="1"/>
    <col min="15374" max="15616" width="11.42578125" style="178"/>
    <col min="15617" max="15617" width="13.28515625" style="178" customWidth="1"/>
    <col min="15618" max="15618" width="30.85546875" style="178" customWidth="1"/>
    <col min="15619" max="15621" width="12.7109375" style="178" customWidth="1"/>
    <col min="15622" max="15622" width="10.7109375" style="178" customWidth="1"/>
    <col min="15623" max="15628" width="11.42578125" style="178"/>
    <col min="15629" max="15629" width="13.7109375" style="178" customWidth="1"/>
    <col min="15630" max="15872" width="11.42578125" style="178"/>
    <col min="15873" max="15873" width="13.28515625" style="178" customWidth="1"/>
    <col min="15874" max="15874" width="30.85546875" style="178" customWidth="1"/>
    <col min="15875" max="15877" width="12.7109375" style="178" customWidth="1"/>
    <col min="15878" max="15878" width="10.7109375" style="178" customWidth="1"/>
    <col min="15879" max="15884" width="11.42578125" style="178"/>
    <col min="15885" max="15885" width="13.7109375" style="178" customWidth="1"/>
    <col min="15886" max="16128" width="11.42578125" style="178"/>
    <col min="16129" max="16129" width="13.28515625" style="178" customWidth="1"/>
    <col min="16130" max="16130" width="30.85546875" style="178" customWidth="1"/>
    <col min="16131" max="16133" width="12.7109375" style="178" customWidth="1"/>
    <col min="16134" max="16134" width="10.7109375" style="178" customWidth="1"/>
    <col min="16135" max="16140" width="11.42578125" style="178"/>
    <col min="16141" max="16141" width="13.7109375" style="178" customWidth="1"/>
    <col min="16142" max="16384" width="11.42578125" style="178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87" t="s">
        <v>291</v>
      </c>
      <c r="C5" s="387"/>
      <c r="D5" s="387"/>
      <c r="E5" s="387"/>
    </row>
    <row r="6" spans="2:6" ht="30" customHeight="1" x14ac:dyDescent="0.25">
      <c r="B6" s="114" t="s">
        <v>292</v>
      </c>
      <c r="C6" s="42" t="str">
        <f>actualizaciones!A3</f>
        <v>I semestre 2013</v>
      </c>
      <c r="D6" s="42" t="str">
        <f>actualizaciones!A2</f>
        <v xml:space="preserve">I semestre 2014 </v>
      </c>
      <c r="E6" s="280" t="s">
        <v>287</v>
      </c>
    </row>
    <row r="7" spans="2:6" ht="15" customHeight="1" x14ac:dyDescent="0.25">
      <c r="B7" s="284" t="s">
        <v>45</v>
      </c>
      <c r="C7" s="285"/>
      <c r="D7" s="285"/>
      <c r="E7" s="285"/>
    </row>
    <row r="8" spans="2:6" ht="15" customHeight="1" x14ac:dyDescent="0.2">
      <c r="B8" s="286" t="s">
        <v>83</v>
      </c>
      <c r="C8" s="287">
        <v>61.874665569130201</v>
      </c>
      <c r="D8" s="287">
        <v>65.67687440250495</v>
      </c>
      <c r="E8" s="288">
        <f>D8/C8-1</f>
        <v>6.1450171866006986E-2</v>
      </c>
    </row>
    <row r="9" spans="2:6" ht="15" customHeight="1" x14ac:dyDescent="0.2">
      <c r="B9" s="289" t="s">
        <v>163</v>
      </c>
      <c r="C9" s="290">
        <v>71.223582721909963</v>
      </c>
      <c r="D9" s="290">
        <v>73.997659097733035</v>
      </c>
      <c r="E9" s="291">
        <f t="shared" ref="E9:E14" si="0">D9/C9-1</f>
        <v>3.8948846292306882E-2</v>
      </c>
      <c r="F9" s="292"/>
    </row>
    <row r="10" spans="2:6" ht="15" customHeight="1" x14ac:dyDescent="0.2">
      <c r="B10" s="289" t="s">
        <v>168</v>
      </c>
      <c r="C10" s="290">
        <v>51.084586273715466</v>
      </c>
      <c r="D10" s="290">
        <v>55.188542990560236</v>
      </c>
      <c r="E10" s="291">
        <f t="shared" si="0"/>
        <v>8.0336497096314519E-2</v>
      </c>
      <c r="F10" s="292"/>
    </row>
    <row r="11" spans="2:6" ht="15" customHeight="1" x14ac:dyDescent="0.25">
      <c r="B11" s="284" t="s">
        <v>293</v>
      </c>
      <c r="C11" s="293"/>
      <c r="D11" s="293"/>
      <c r="E11" s="294"/>
    </row>
    <row r="12" spans="2:6" ht="15" customHeight="1" x14ac:dyDescent="0.2">
      <c r="B12" s="286" t="s">
        <v>83</v>
      </c>
      <c r="C12" s="287">
        <v>63.446776602887539</v>
      </c>
      <c r="D12" s="287">
        <v>67.3942072342101</v>
      </c>
      <c r="E12" s="288">
        <f t="shared" si="0"/>
        <v>6.2216409448654364E-2</v>
      </c>
    </row>
    <row r="13" spans="2:6" ht="15" customHeight="1" x14ac:dyDescent="0.2">
      <c r="B13" s="289" t="s">
        <v>163</v>
      </c>
      <c r="C13" s="290">
        <v>75.182729784218765</v>
      </c>
      <c r="D13" s="290">
        <v>77.910866816834442</v>
      </c>
      <c r="E13" s="291">
        <f t="shared" si="0"/>
        <v>3.6286751497926151E-2</v>
      </c>
      <c r="F13" s="292"/>
    </row>
    <row r="14" spans="2:6" ht="15" customHeight="1" x14ac:dyDescent="0.2">
      <c r="B14" s="289" t="s">
        <v>168</v>
      </c>
      <c r="C14" s="290">
        <v>51.867117611840094</v>
      </c>
      <c r="D14" s="290">
        <v>55.920461183688509</v>
      </c>
      <c r="E14" s="291">
        <f t="shared" si="0"/>
        <v>7.8148618208988996E-2</v>
      </c>
      <c r="F14" s="292"/>
    </row>
    <row r="15" spans="2:6" ht="15" customHeight="1" x14ac:dyDescent="0.25">
      <c r="B15" s="284" t="s">
        <v>71</v>
      </c>
      <c r="C15" s="293"/>
      <c r="D15" s="293"/>
      <c r="E15" s="294"/>
      <c r="F15" s="292"/>
    </row>
    <row r="16" spans="2:6" ht="15" customHeight="1" x14ac:dyDescent="0.2">
      <c r="B16" s="286" t="s">
        <v>83</v>
      </c>
      <c r="C16" s="281">
        <v>65.73289627976682</v>
      </c>
      <c r="D16" s="295">
        <v>69.094613185640455</v>
      </c>
      <c r="E16" s="288">
        <f>D16/C16-1</f>
        <v>5.1142077956914944E-2</v>
      </c>
    </row>
    <row r="17" spans="2:12" ht="15" customHeight="1" x14ac:dyDescent="0.2">
      <c r="B17" s="289" t="s">
        <v>163</v>
      </c>
      <c r="C17" s="283">
        <v>78.300354882052901</v>
      </c>
      <c r="D17" s="296">
        <v>80.286268222990671</v>
      </c>
      <c r="E17" s="291">
        <f>D17/C17-1</f>
        <v>2.5362762964858065E-2</v>
      </c>
      <c r="F17" s="292"/>
    </row>
    <row r="18" spans="2:12" ht="15" customHeight="1" x14ac:dyDescent="0.2">
      <c r="B18" s="289" t="s">
        <v>168</v>
      </c>
      <c r="C18" s="283">
        <v>56.869616939709722</v>
      </c>
      <c r="D18" s="296">
        <v>60.682274486192412</v>
      </c>
      <c r="E18" s="291">
        <f>D18/C18-1</f>
        <v>6.7042082427329897E-2</v>
      </c>
      <c r="F18" s="292"/>
    </row>
    <row r="19" spans="2:12" ht="26.25" customHeight="1" x14ac:dyDescent="0.25">
      <c r="B19" s="372" t="s">
        <v>294</v>
      </c>
      <c r="C19" s="372"/>
      <c r="D19" s="372"/>
      <c r="E19" s="372"/>
    </row>
    <row r="20" spans="2:12" ht="15" customHeight="1" x14ac:dyDescent="0.2">
      <c r="B20" s="297"/>
      <c r="C20" s="298"/>
      <c r="D20" s="298"/>
    </row>
    <row r="21" spans="2:12" ht="30" customHeight="1" x14ac:dyDescent="0.25">
      <c r="B21" s="266"/>
      <c r="C21" s="266"/>
      <c r="D21" s="266"/>
      <c r="E21" s="76" t="s">
        <v>98</v>
      </c>
      <c r="F21" s="266"/>
      <c r="G21" s="266"/>
      <c r="H21" s="266"/>
      <c r="I21" s="266"/>
      <c r="J21" s="266"/>
      <c r="K21" s="266"/>
      <c r="L21" s="266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282"/>
    </row>
    <row r="4" spans="21:21" ht="15" customHeight="1" x14ac:dyDescent="0.25">
      <c r="U4" s="282"/>
    </row>
    <row r="5" spans="21:21" x14ac:dyDescent="0.25">
      <c r="U5" s="282"/>
    </row>
    <row r="8" spans="21:21" ht="25.5" customHeight="1" x14ac:dyDescent="0.25"/>
    <row r="9" spans="21:21" ht="25.5" customHeight="1" x14ac:dyDescent="0.25"/>
    <row r="11" spans="21:21" x14ac:dyDescent="0.25">
      <c r="U11" s="282"/>
    </row>
    <row r="12" spans="21:21" x14ac:dyDescent="0.25">
      <c r="U12" s="282"/>
    </row>
    <row r="15" spans="21:21" x14ac:dyDescent="0.25">
      <c r="U15" s="282"/>
    </row>
    <row r="16" spans="21:21" x14ac:dyDescent="0.25">
      <c r="U16" s="282"/>
    </row>
    <row r="17" spans="2:21" x14ac:dyDescent="0.25">
      <c r="U17" s="282"/>
    </row>
    <row r="19" spans="2:21" x14ac:dyDescent="0.25">
      <c r="U19" s="282"/>
    </row>
    <row r="20" spans="2:21" x14ac:dyDescent="0.25">
      <c r="U20" s="282"/>
    </row>
    <row r="21" spans="2:21" x14ac:dyDescent="0.25">
      <c r="U21" s="282"/>
    </row>
    <row r="23" spans="2:21" x14ac:dyDescent="0.25">
      <c r="U23" s="282"/>
    </row>
    <row r="24" spans="2:21" ht="16.5" customHeight="1" x14ac:dyDescent="0.25">
      <c r="U24" s="282"/>
    </row>
    <row r="25" spans="2:21" x14ac:dyDescent="0.25">
      <c r="U25" s="282"/>
    </row>
    <row r="26" spans="2:21" ht="30.75" customHeight="1" x14ac:dyDescent="0.25"/>
    <row r="27" spans="2:21" ht="30" customHeight="1" x14ac:dyDescent="0.25">
      <c r="I27" s="76" t="s">
        <v>100</v>
      </c>
    </row>
    <row r="28" spans="2:21" x14ac:dyDescent="0.25">
      <c r="B28" s="23"/>
      <c r="C28" s="23"/>
      <c r="D28" s="23"/>
      <c r="E28" s="23"/>
      <c r="F28" s="23"/>
      <c r="G28" s="23"/>
      <c r="L28" s="23"/>
    </row>
    <row r="29" spans="2:21" x14ac:dyDescent="0.25">
      <c r="H29" s="23"/>
      <c r="I29" s="23"/>
      <c r="J29" s="23"/>
      <c r="K29" s="23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8" customWidth="1"/>
    <col min="2" max="2" width="24.140625" style="178" customWidth="1"/>
    <col min="3" max="5" width="11.7109375" style="178" customWidth="1"/>
    <col min="6" max="6" width="10.5703125" style="178" customWidth="1"/>
    <col min="7" max="7" width="10.7109375" style="178" customWidth="1"/>
    <col min="8" max="13" width="11.42578125" style="178"/>
    <col min="14" max="14" width="13.7109375" style="178" customWidth="1"/>
    <col min="15" max="257" width="11.42578125" style="178"/>
    <col min="258" max="258" width="37.42578125" style="178" customWidth="1"/>
    <col min="259" max="261" width="11.7109375" style="178" customWidth="1"/>
    <col min="262" max="262" width="10.5703125" style="178" customWidth="1"/>
    <col min="263" max="263" width="10.7109375" style="178" customWidth="1"/>
    <col min="264" max="269" width="11.42578125" style="178"/>
    <col min="270" max="270" width="13.7109375" style="178" customWidth="1"/>
    <col min="271" max="513" width="11.42578125" style="178"/>
    <col min="514" max="514" width="37.42578125" style="178" customWidth="1"/>
    <col min="515" max="517" width="11.7109375" style="178" customWidth="1"/>
    <col min="518" max="518" width="10.5703125" style="178" customWidth="1"/>
    <col min="519" max="519" width="10.7109375" style="178" customWidth="1"/>
    <col min="520" max="525" width="11.42578125" style="178"/>
    <col min="526" max="526" width="13.7109375" style="178" customWidth="1"/>
    <col min="527" max="769" width="11.42578125" style="178"/>
    <col min="770" max="770" width="37.42578125" style="178" customWidth="1"/>
    <col min="771" max="773" width="11.7109375" style="178" customWidth="1"/>
    <col min="774" max="774" width="10.5703125" style="178" customWidth="1"/>
    <col min="775" max="775" width="10.7109375" style="178" customWidth="1"/>
    <col min="776" max="781" width="11.42578125" style="178"/>
    <col min="782" max="782" width="13.7109375" style="178" customWidth="1"/>
    <col min="783" max="1025" width="11.42578125" style="178"/>
    <col min="1026" max="1026" width="37.42578125" style="178" customWidth="1"/>
    <col min="1027" max="1029" width="11.7109375" style="178" customWidth="1"/>
    <col min="1030" max="1030" width="10.5703125" style="178" customWidth="1"/>
    <col min="1031" max="1031" width="10.7109375" style="178" customWidth="1"/>
    <col min="1032" max="1037" width="11.42578125" style="178"/>
    <col min="1038" max="1038" width="13.7109375" style="178" customWidth="1"/>
    <col min="1039" max="1281" width="11.42578125" style="178"/>
    <col min="1282" max="1282" width="37.42578125" style="178" customWidth="1"/>
    <col min="1283" max="1285" width="11.7109375" style="178" customWidth="1"/>
    <col min="1286" max="1286" width="10.5703125" style="178" customWidth="1"/>
    <col min="1287" max="1287" width="10.7109375" style="178" customWidth="1"/>
    <col min="1288" max="1293" width="11.42578125" style="178"/>
    <col min="1294" max="1294" width="13.7109375" style="178" customWidth="1"/>
    <col min="1295" max="1537" width="11.42578125" style="178"/>
    <col min="1538" max="1538" width="37.42578125" style="178" customWidth="1"/>
    <col min="1539" max="1541" width="11.7109375" style="178" customWidth="1"/>
    <col min="1542" max="1542" width="10.5703125" style="178" customWidth="1"/>
    <col min="1543" max="1543" width="10.7109375" style="178" customWidth="1"/>
    <col min="1544" max="1549" width="11.42578125" style="178"/>
    <col min="1550" max="1550" width="13.7109375" style="178" customWidth="1"/>
    <col min="1551" max="1793" width="11.42578125" style="178"/>
    <col min="1794" max="1794" width="37.42578125" style="178" customWidth="1"/>
    <col min="1795" max="1797" width="11.7109375" style="178" customWidth="1"/>
    <col min="1798" max="1798" width="10.5703125" style="178" customWidth="1"/>
    <col min="1799" max="1799" width="10.7109375" style="178" customWidth="1"/>
    <col min="1800" max="1805" width="11.42578125" style="178"/>
    <col min="1806" max="1806" width="13.7109375" style="178" customWidth="1"/>
    <col min="1807" max="2049" width="11.42578125" style="178"/>
    <col min="2050" max="2050" width="37.42578125" style="178" customWidth="1"/>
    <col min="2051" max="2053" width="11.7109375" style="178" customWidth="1"/>
    <col min="2054" max="2054" width="10.5703125" style="178" customWidth="1"/>
    <col min="2055" max="2055" width="10.7109375" style="178" customWidth="1"/>
    <col min="2056" max="2061" width="11.42578125" style="178"/>
    <col min="2062" max="2062" width="13.7109375" style="178" customWidth="1"/>
    <col min="2063" max="2305" width="11.42578125" style="178"/>
    <col min="2306" max="2306" width="37.42578125" style="178" customWidth="1"/>
    <col min="2307" max="2309" width="11.7109375" style="178" customWidth="1"/>
    <col min="2310" max="2310" width="10.5703125" style="178" customWidth="1"/>
    <col min="2311" max="2311" width="10.7109375" style="178" customWidth="1"/>
    <col min="2312" max="2317" width="11.42578125" style="178"/>
    <col min="2318" max="2318" width="13.7109375" style="178" customWidth="1"/>
    <col min="2319" max="2561" width="11.42578125" style="178"/>
    <col min="2562" max="2562" width="37.42578125" style="178" customWidth="1"/>
    <col min="2563" max="2565" width="11.7109375" style="178" customWidth="1"/>
    <col min="2566" max="2566" width="10.5703125" style="178" customWidth="1"/>
    <col min="2567" max="2567" width="10.7109375" style="178" customWidth="1"/>
    <col min="2568" max="2573" width="11.42578125" style="178"/>
    <col min="2574" max="2574" width="13.7109375" style="178" customWidth="1"/>
    <col min="2575" max="2817" width="11.42578125" style="178"/>
    <col min="2818" max="2818" width="37.42578125" style="178" customWidth="1"/>
    <col min="2819" max="2821" width="11.7109375" style="178" customWidth="1"/>
    <col min="2822" max="2822" width="10.5703125" style="178" customWidth="1"/>
    <col min="2823" max="2823" width="10.7109375" style="178" customWidth="1"/>
    <col min="2824" max="2829" width="11.42578125" style="178"/>
    <col min="2830" max="2830" width="13.7109375" style="178" customWidth="1"/>
    <col min="2831" max="3073" width="11.42578125" style="178"/>
    <col min="3074" max="3074" width="37.42578125" style="178" customWidth="1"/>
    <col min="3075" max="3077" width="11.7109375" style="178" customWidth="1"/>
    <col min="3078" max="3078" width="10.5703125" style="178" customWidth="1"/>
    <col min="3079" max="3079" width="10.7109375" style="178" customWidth="1"/>
    <col min="3080" max="3085" width="11.42578125" style="178"/>
    <col min="3086" max="3086" width="13.7109375" style="178" customWidth="1"/>
    <col min="3087" max="3329" width="11.42578125" style="178"/>
    <col min="3330" max="3330" width="37.42578125" style="178" customWidth="1"/>
    <col min="3331" max="3333" width="11.7109375" style="178" customWidth="1"/>
    <col min="3334" max="3334" width="10.5703125" style="178" customWidth="1"/>
    <col min="3335" max="3335" width="10.7109375" style="178" customWidth="1"/>
    <col min="3336" max="3341" width="11.42578125" style="178"/>
    <col min="3342" max="3342" width="13.7109375" style="178" customWidth="1"/>
    <col min="3343" max="3585" width="11.42578125" style="178"/>
    <col min="3586" max="3586" width="37.42578125" style="178" customWidth="1"/>
    <col min="3587" max="3589" width="11.7109375" style="178" customWidth="1"/>
    <col min="3590" max="3590" width="10.5703125" style="178" customWidth="1"/>
    <col min="3591" max="3591" width="10.7109375" style="178" customWidth="1"/>
    <col min="3592" max="3597" width="11.42578125" style="178"/>
    <col min="3598" max="3598" width="13.7109375" style="178" customWidth="1"/>
    <col min="3599" max="3841" width="11.42578125" style="178"/>
    <col min="3842" max="3842" width="37.42578125" style="178" customWidth="1"/>
    <col min="3843" max="3845" width="11.7109375" style="178" customWidth="1"/>
    <col min="3846" max="3846" width="10.5703125" style="178" customWidth="1"/>
    <col min="3847" max="3847" width="10.7109375" style="178" customWidth="1"/>
    <col min="3848" max="3853" width="11.42578125" style="178"/>
    <col min="3854" max="3854" width="13.7109375" style="178" customWidth="1"/>
    <col min="3855" max="4097" width="11.42578125" style="178"/>
    <col min="4098" max="4098" width="37.42578125" style="178" customWidth="1"/>
    <col min="4099" max="4101" width="11.7109375" style="178" customWidth="1"/>
    <col min="4102" max="4102" width="10.5703125" style="178" customWidth="1"/>
    <col min="4103" max="4103" width="10.7109375" style="178" customWidth="1"/>
    <col min="4104" max="4109" width="11.42578125" style="178"/>
    <col min="4110" max="4110" width="13.7109375" style="178" customWidth="1"/>
    <col min="4111" max="4353" width="11.42578125" style="178"/>
    <col min="4354" max="4354" width="37.42578125" style="178" customWidth="1"/>
    <col min="4355" max="4357" width="11.7109375" style="178" customWidth="1"/>
    <col min="4358" max="4358" width="10.5703125" style="178" customWidth="1"/>
    <col min="4359" max="4359" width="10.7109375" style="178" customWidth="1"/>
    <col min="4360" max="4365" width="11.42578125" style="178"/>
    <col min="4366" max="4366" width="13.7109375" style="178" customWidth="1"/>
    <col min="4367" max="4609" width="11.42578125" style="178"/>
    <col min="4610" max="4610" width="37.42578125" style="178" customWidth="1"/>
    <col min="4611" max="4613" width="11.7109375" style="178" customWidth="1"/>
    <col min="4614" max="4614" width="10.5703125" style="178" customWidth="1"/>
    <col min="4615" max="4615" width="10.7109375" style="178" customWidth="1"/>
    <col min="4616" max="4621" width="11.42578125" style="178"/>
    <col min="4622" max="4622" width="13.7109375" style="178" customWidth="1"/>
    <col min="4623" max="4865" width="11.42578125" style="178"/>
    <col min="4866" max="4866" width="37.42578125" style="178" customWidth="1"/>
    <col min="4867" max="4869" width="11.7109375" style="178" customWidth="1"/>
    <col min="4870" max="4870" width="10.5703125" style="178" customWidth="1"/>
    <col min="4871" max="4871" width="10.7109375" style="178" customWidth="1"/>
    <col min="4872" max="4877" width="11.42578125" style="178"/>
    <col min="4878" max="4878" width="13.7109375" style="178" customWidth="1"/>
    <col min="4879" max="5121" width="11.42578125" style="178"/>
    <col min="5122" max="5122" width="37.42578125" style="178" customWidth="1"/>
    <col min="5123" max="5125" width="11.7109375" style="178" customWidth="1"/>
    <col min="5126" max="5126" width="10.5703125" style="178" customWidth="1"/>
    <col min="5127" max="5127" width="10.7109375" style="178" customWidth="1"/>
    <col min="5128" max="5133" width="11.42578125" style="178"/>
    <col min="5134" max="5134" width="13.7109375" style="178" customWidth="1"/>
    <col min="5135" max="5377" width="11.42578125" style="178"/>
    <col min="5378" max="5378" width="37.42578125" style="178" customWidth="1"/>
    <col min="5379" max="5381" width="11.7109375" style="178" customWidth="1"/>
    <col min="5382" max="5382" width="10.5703125" style="178" customWidth="1"/>
    <col min="5383" max="5383" width="10.7109375" style="178" customWidth="1"/>
    <col min="5384" max="5389" width="11.42578125" style="178"/>
    <col min="5390" max="5390" width="13.7109375" style="178" customWidth="1"/>
    <col min="5391" max="5633" width="11.42578125" style="178"/>
    <col min="5634" max="5634" width="37.42578125" style="178" customWidth="1"/>
    <col min="5635" max="5637" width="11.7109375" style="178" customWidth="1"/>
    <col min="5638" max="5638" width="10.5703125" style="178" customWidth="1"/>
    <col min="5639" max="5639" width="10.7109375" style="178" customWidth="1"/>
    <col min="5640" max="5645" width="11.42578125" style="178"/>
    <col min="5646" max="5646" width="13.7109375" style="178" customWidth="1"/>
    <col min="5647" max="5889" width="11.42578125" style="178"/>
    <col min="5890" max="5890" width="37.42578125" style="178" customWidth="1"/>
    <col min="5891" max="5893" width="11.7109375" style="178" customWidth="1"/>
    <col min="5894" max="5894" width="10.5703125" style="178" customWidth="1"/>
    <col min="5895" max="5895" width="10.7109375" style="178" customWidth="1"/>
    <col min="5896" max="5901" width="11.42578125" style="178"/>
    <col min="5902" max="5902" width="13.7109375" style="178" customWidth="1"/>
    <col min="5903" max="6145" width="11.42578125" style="178"/>
    <col min="6146" max="6146" width="37.42578125" style="178" customWidth="1"/>
    <col min="6147" max="6149" width="11.7109375" style="178" customWidth="1"/>
    <col min="6150" max="6150" width="10.5703125" style="178" customWidth="1"/>
    <col min="6151" max="6151" width="10.7109375" style="178" customWidth="1"/>
    <col min="6152" max="6157" width="11.42578125" style="178"/>
    <col min="6158" max="6158" width="13.7109375" style="178" customWidth="1"/>
    <col min="6159" max="6401" width="11.42578125" style="178"/>
    <col min="6402" max="6402" width="37.42578125" style="178" customWidth="1"/>
    <col min="6403" max="6405" width="11.7109375" style="178" customWidth="1"/>
    <col min="6406" max="6406" width="10.5703125" style="178" customWidth="1"/>
    <col min="6407" max="6407" width="10.7109375" style="178" customWidth="1"/>
    <col min="6408" max="6413" width="11.42578125" style="178"/>
    <col min="6414" max="6414" width="13.7109375" style="178" customWidth="1"/>
    <col min="6415" max="6657" width="11.42578125" style="178"/>
    <col min="6658" max="6658" width="37.42578125" style="178" customWidth="1"/>
    <col min="6659" max="6661" width="11.7109375" style="178" customWidth="1"/>
    <col min="6662" max="6662" width="10.5703125" style="178" customWidth="1"/>
    <col min="6663" max="6663" width="10.7109375" style="178" customWidth="1"/>
    <col min="6664" max="6669" width="11.42578125" style="178"/>
    <col min="6670" max="6670" width="13.7109375" style="178" customWidth="1"/>
    <col min="6671" max="6913" width="11.42578125" style="178"/>
    <col min="6914" max="6914" width="37.42578125" style="178" customWidth="1"/>
    <col min="6915" max="6917" width="11.7109375" style="178" customWidth="1"/>
    <col min="6918" max="6918" width="10.5703125" style="178" customWidth="1"/>
    <col min="6919" max="6919" width="10.7109375" style="178" customWidth="1"/>
    <col min="6920" max="6925" width="11.42578125" style="178"/>
    <col min="6926" max="6926" width="13.7109375" style="178" customWidth="1"/>
    <col min="6927" max="7169" width="11.42578125" style="178"/>
    <col min="7170" max="7170" width="37.42578125" style="178" customWidth="1"/>
    <col min="7171" max="7173" width="11.7109375" style="178" customWidth="1"/>
    <col min="7174" max="7174" width="10.5703125" style="178" customWidth="1"/>
    <col min="7175" max="7175" width="10.7109375" style="178" customWidth="1"/>
    <col min="7176" max="7181" width="11.42578125" style="178"/>
    <col min="7182" max="7182" width="13.7109375" style="178" customWidth="1"/>
    <col min="7183" max="7425" width="11.42578125" style="178"/>
    <col min="7426" max="7426" width="37.42578125" style="178" customWidth="1"/>
    <col min="7427" max="7429" width="11.7109375" style="178" customWidth="1"/>
    <col min="7430" max="7430" width="10.5703125" style="178" customWidth="1"/>
    <col min="7431" max="7431" width="10.7109375" style="178" customWidth="1"/>
    <col min="7432" max="7437" width="11.42578125" style="178"/>
    <col min="7438" max="7438" width="13.7109375" style="178" customWidth="1"/>
    <col min="7439" max="7681" width="11.42578125" style="178"/>
    <col min="7682" max="7682" width="37.42578125" style="178" customWidth="1"/>
    <col min="7683" max="7685" width="11.7109375" style="178" customWidth="1"/>
    <col min="7686" max="7686" width="10.5703125" style="178" customWidth="1"/>
    <col min="7687" max="7687" width="10.7109375" style="178" customWidth="1"/>
    <col min="7688" max="7693" width="11.42578125" style="178"/>
    <col min="7694" max="7694" width="13.7109375" style="178" customWidth="1"/>
    <col min="7695" max="7937" width="11.42578125" style="178"/>
    <col min="7938" max="7938" width="37.42578125" style="178" customWidth="1"/>
    <col min="7939" max="7941" width="11.7109375" style="178" customWidth="1"/>
    <col min="7942" max="7942" width="10.5703125" style="178" customWidth="1"/>
    <col min="7943" max="7943" width="10.7109375" style="178" customWidth="1"/>
    <col min="7944" max="7949" width="11.42578125" style="178"/>
    <col min="7950" max="7950" width="13.7109375" style="178" customWidth="1"/>
    <col min="7951" max="8193" width="11.42578125" style="178"/>
    <col min="8194" max="8194" width="37.42578125" style="178" customWidth="1"/>
    <col min="8195" max="8197" width="11.7109375" style="178" customWidth="1"/>
    <col min="8198" max="8198" width="10.5703125" style="178" customWidth="1"/>
    <col min="8199" max="8199" width="10.7109375" style="178" customWidth="1"/>
    <col min="8200" max="8205" width="11.42578125" style="178"/>
    <col min="8206" max="8206" width="13.7109375" style="178" customWidth="1"/>
    <col min="8207" max="8449" width="11.42578125" style="178"/>
    <col min="8450" max="8450" width="37.42578125" style="178" customWidth="1"/>
    <col min="8451" max="8453" width="11.7109375" style="178" customWidth="1"/>
    <col min="8454" max="8454" width="10.5703125" style="178" customWidth="1"/>
    <col min="8455" max="8455" width="10.7109375" style="178" customWidth="1"/>
    <col min="8456" max="8461" width="11.42578125" style="178"/>
    <col min="8462" max="8462" width="13.7109375" style="178" customWidth="1"/>
    <col min="8463" max="8705" width="11.42578125" style="178"/>
    <col min="8706" max="8706" width="37.42578125" style="178" customWidth="1"/>
    <col min="8707" max="8709" width="11.7109375" style="178" customWidth="1"/>
    <col min="8710" max="8710" width="10.5703125" style="178" customWidth="1"/>
    <col min="8711" max="8711" width="10.7109375" style="178" customWidth="1"/>
    <col min="8712" max="8717" width="11.42578125" style="178"/>
    <col min="8718" max="8718" width="13.7109375" style="178" customWidth="1"/>
    <col min="8719" max="8961" width="11.42578125" style="178"/>
    <col min="8962" max="8962" width="37.42578125" style="178" customWidth="1"/>
    <col min="8963" max="8965" width="11.7109375" style="178" customWidth="1"/>
    <col min="8966" max="8966" width="10.5703125" style="178" customWidth="1"/>
    <col min="8967" max="8967" width="10.7109375" style="178" customWidth="1"/>
    <col min="8968" max="8973" width="11.42578125" style="178"/>
    <col min="8974" max="8974" width="13.7109375" style="178" customWidth="1"/>
    <col min="8975" max="9217" width="11.42578125" style="178"/>
    <col min="9218" max="9218" width="37.42578125" style="178" customWidth="1"/>
    <col min="9219" max="9221" width="11.7109375" style="178" customWidth="1"/>
    <col min="9222" max="9222" width="10.5703125" style="178" customWidth="1"/>
    <col min="9223" max="9223" width="10.7109375" style="178" customWidth="1"/>
    <col min="9224" max="9229" width="11.42578125" style="178"/>
    <col min="9230" max="9230" width="13.7109375" style="178" customWidth="1"/>
    <col min="9231" max="9473" width="11.42578125" style="178"/>
    <col min="9474" max="9474" width="37.42578125" style="178" customWidth="1"/>
    <col min="9475" max="9477" width="11.7109375" style="178" customWidth="1"/>
    <col min="9478" max="9478" width="10.5703125" style="178" customWidth="1"/>
    <col min="9479" max="9479" width="10.7109375" style="178" customWidth="1"/>
    <col min="9480" max="9485" width="11.42578125" style="178"/>
    <col min="9486" max="9486" width="13.7109375" style="178" customWidth="1"/>
    <col min="9487" max="9729" width="11.42578125" style="178"/>
    <col min="9730" max="9730" width="37.42578125" style="178" customWidth="1"/>
    <col min="9731" max="9733" width="11.7109375" style="178" customWidth="1"/>
    <col min="9734" max="9734" width="10.5703125" style="178" customWidth="1"/>
    <col min="9735" max="9735" width="10.7109375" style="178" customWidth="1"/>
    <col min="9736" max="9741" width="11.42578125" style="178"/>
    <col min="9742" max="9742" width="13.7109375" style="178" customWidth="1"/>
    <col min="9743" max="9985" width="11.42578125" style="178"/>
    <col min="9986" max="9986" width="37.42578125" style="178" customWidth="1"/>
    <col min="9987" max="9989" width="11.7109375" style="178" customWidth="1"/>
    <col min="9990" max="9990" width="10.5703125" style="178" customWidth="1"/>
    <col min="9991" max="9991" width="10.7109375" style="178" customWidth="1"/>
    <col min="9992" max="9997" width="11.42578125" style="178"/>
    <col min="9998" max="9998" width="13.7109375" style="178" customWidth="1"/>
    <col min="9999" max="10241" width="11.42578125" style="178"/>
    <col min="10242" max="10242" width="37.42578125" style="178" customWidth="1"/>
    <col min="10243" max="10245" width="11.7109375" style="178" customWidth="1"/>
    <col min="10246" max="10246" width="10.5703125" style="178" customWidth="1"/>
    <col min="10247" max="10247" width="10.7109375" style="178" customWidth="1"/>
    <col min="10248" max="10253" width="11.42578125" style="178"/>
    <col min="10254" max="10254" width="13.7109375" style="178" customWidth="1"/>
    <col min="10255" max="10497" width="11.42578125" style="178"/>
    <col min="10498" max="10498" width="37.42578125" style="178" customWidth="1"/>
    <col min="10499" max="10501" width="11.7109375" style="178" customWidth="1"/>
    <col min="10502" max="10502" width="10.5703125" style="178" customWidth="1"/>
    <col min="10503" max="10503" width="10.7109375" style="178" customWidth="1"/>
    <col min="10504" max="10509" width="11.42578125" style="178"/>
    <col min="10510" max="10510" width="13.7109375" style="178" customWidth="1"/>
    <col min="10511" max="10753" width="11.42578125" style="178"/>
    <col min="10754" max="10754" width="37.42578125" style="178" customWidth="1"/>
    <col min="10755" max="10757" width="11.7109375" style="178" customWidth="1"/>
    <col min="10758" max="10758" width="10.5703125" style="178" customWidth="1"/>
    <col min="10759" max="10759" width="10.7109375" style="178" customWidth="1"/>
    <col min="10760" max="10765" width="11.42578125" style="178"/>
    <col min="10766" max="10766" width="13.7109375" style="178" customWidth="1"/>
    <col min="10767" max="11009" width="11.42578125" style="178"/>
    <col min="11010" max="11010" width="37.42578125" style="178" customWidth="1"/>
    <col min="11011" max="11013" width="11.7109375" style="178" customWidth="1"/>
    <col min="11014" max="11014" width="10.5703125" style="178" customWidth="1"/>
    <col min="11015" max="11015" width="10.7109375" style="178" customWidth="1"/>
    <col min="11016" max="11021" width="11.42578125" style="178"/>
    <col min="11022" max="11022" width="13.7109375" style="178" customWidth="1"/>
    <col min="11023" max="11265" width="11.42578125" style="178"/>
    <col min="11266" max="11266" width="37.42578125" style="178" customWidth="1"/>
    <col min="11267" max="11269" width="11.7109375" style="178" customWidth="1"/>
    <col min="11270" max="11270" width="10.5703125" style="178" customWidth="1"/>
    <col min="11271" max="11271" width="10.7109375" style="178" customWidth="1"/>
    <col min="11272" max="11277" width="11.42578125" style="178"/>
    <col min="11278" max="11278" width="13.7109375" style="178" customWidth="1"/>
    <col min="11279" max="11521" width="11.42578125" style="178"/>
    <col min="11522" max="11522" width="37.42578125" style="178" customWidth="1"/>
    <col min="11523" max="11525" width="11.7109375" style="178" customWidth="1"/>
    <col min="11526" max="11526" width="10.5703125" style="178" customWidth="1"/>
    <col min="11527" max="11527" width="10.7109375" style="178" customWidth="1"/>
    <col min="11528" max="11533" width="11.42578125" style="178"/>
    <col min="11534" max="11534" width="13.7109375" style="178" customWidth="1"/>
    <col min="11535" max="11777" width="11.42578125" style="178"/>
    <col min="11778" max="11778" width="37.42578125" style="178" customWidth="1"/>
    <col min="11779" max="11781" width="11.7109375" style="178" customWidth="1"/>
    <col min="11782" max="11782" width="10.5703125" style="178" customWidth="1"/>
    <col min="11783" max="11783" width="10.7109375" style="178" customWidth="1"/>
    <col min="11784" max="11789" width="11.42578125" style="178"/>
    <col min="11790" max="11790" width="13.7109375" style="178" customWidth="1"/>
    <col min="11791" max="12033" width="11.42578125" style="178"/>
    <col min="12034" max="12034" width="37.42578125" style="178" customWidth="1"/>
    <col min="12035" max="12037" width="11.7109375" style="178" customWidth="1"/>
    <col min="12038" max="12038" width="10.5703125" style="178" customWidth="1"/>
    <col min="12039" max="12039" width="10.7109375" style="178" customWidth="1"/>
    <col min="12040" max="12045" width="11.42578125" style="178"/>
    <col min="12046" max="12046" width="13.7109375" style="178" customWidth="1"/>
    <col min="12047" max="12289" width="11.42578125" style="178"/>
    <col min="12290" max="12290" width="37.42578125" style="178" customWidth="1"/>
    <col min="12291" max="12293" width="11.7109375" style="178" customWidth="1"/>
    <col min="12294" max="12294" width="10.5703125" style="178" customWidth="1"/>
    <col min="12295" max="12295" width="10.7109375" style="178" customWidth="1"/>
    <col min="12296" max="12301" width="11.42578125" style="178"/>
    <col min="12302" max="12302" width="13.7109375" style="178" customWidth="1"/>
    <col min="12303" max="12545" width="11.42578125" style="178"/>
    <col min="12546" max="12546" width="37.42578125" style="178" customWidth="1"/>
    <col min="12547" max="12549" width="11.7109375" style="178" customWidth="1"/>
    <col min="12550" max="12550" width="10.5703125" style="178" customWidth="1"/>
    <col min="12551" max="12551" width="10.7109375" style="178" customWidth="1"/>
    <col min="12552" max="12557" width="11.42578125" style="178"/>
    <col min="12558" max="12558" width="13.7109375" style="178" customWidth="1"/>
    <col min="12559" max="12801" width="11.42578125" style="178"/>
    <col min="12802" max="12802" width="37.42578125" style="178" customWidth="1"/>
    <col min="12803" max="12805" width="11.7109375" style="178" customWidth="1"/>
    <col min="12806" max="12806" width="10.5703125" style="178" customWidth="1"/>
    <col min="12807" max="12807" width="10.7109375" style="178" customWidth="1"/>
    <col min="12808" max="12813" width="11.42578125" style="178"/>
    <col min="12814" max="12814" width="13.7109375" style="178" customWidth="1"/>
    <col min="12815" max="13057" width="11.42578125" style="178"/>
    <col min="13058" max="13058" width="37.42578125" style="178" customWidth="1"/>
    <col min="13059" max="13061" width="11.7109375" style="178" customWidth="1"/>
    <col min="13062" max="13062" width="10.5703125" style="178" customWidth="1"/>
    <col min="13063" max="13063" width="10.7109375" style="178" customWidth="1"/>
    <col min="13064" max="13069" width="11.42578125" style="178"/>
    <col min="13070" max="13070" width="13.7109375" style="178" customWidth="1"/>
    <col min="13071" max="13313" width="11.42578125" style="178"/>
    <col min="13314" max="13314" width="37.42578125" style="178" customWidth="1"/>
    <col min="13315" max="13317" width="11.7109375" style="178" customWidth="1"/>
    <col min="13318" max="13318" width="10.5703125" style="178" customWidth="1"/>
    <col min="13319" max="13319" width="10.7109375" style="178" customWidth="1"/>
    <col min="13320" max="13325" width="11.42578125" style="178"/>
    <col min="13326" max="13326" width="13.7109375" style="178" customWidth="1"/>
    <col min="13327" max="13569" width="11.42578125" style="178"/>
    <col min="13570" max="13570" width="37.42578125" style="178" customWidth="1"/>
    <col min="13571" max="13573" width="11.7109375" style="178" customWidth="1"/>
    <col min="13574" max="13574" width="10.5703125" style="178" customWidth="1"/>
    <col min="13575" max="13575" width="10.7109375" style="178" customWidth="1"/>
    <col min="13576" max="13581" width="11.42578125" style="178"/>
    <col min="13582" max="13582" width="13.7109375" style="178" customWidth="1"/>
    <col min="13583" max="13825" width="11.42578125" style="178"/>
    <col min="13826" max="13826" width="37.42578125" style="178" customWidth="1"/>
    <col min="13827" max="13829" width="11.7109375" style="178" customWidth="1"/>
    <col min="13830" max="13830" width="10.5703125" style="178" customWidth="1"/>
    <col min="13831" max="13831" width="10.7109375" style="178" customWidth="1"/>
    <col min="13832" max="13837" width="11.42578125" style="178"/>
    <col min="13838" max="13838" width="13.7109375" style="178" customWidth="1"/>
    <col min="13839" max="14081" width="11.42578125" style="178"/>
    <col min="14082" max="14082" width="37.42578125" style="178" customWidth="1"/>
    <col min="14083" max="14085" width="11.7109375" style="178" customWidth="1"/>
    <col min="14086" max="14086" width="10.5703125" style="178" customWidth="1"/>
    <col min="14087" max="14087" width="10.7109375" style="178" customWidth="1"/>
    <col min="14088" max="14093" width="11.42578125" style="178"/>
    <col min="14094" max="14094" width="13.7109375" style="178" customWidth="1"/>
    <col min="14095" max="14337" width="11.42578125" style="178"/>
    <col min="14338" max="14338" width="37.42578125" style="178" customWidth="1"/>
    <col min="14339" max="14341" width="11.7109375" style="178" customWidth="1"/>
    <col min="14342" max="14342" width="10.5703125" style="178" customWidth="1"/>
    <col min="14343" max="14343" width="10.7109375" style="178" customWidth="1"/>
    <col min="14344" max="14349" width="11.42578125" style="178"/>
    <col min="14350" max="14350" width="13.7109375" style="178" customWidth="1"/>
    <col min="14351" max="14593" width="11.42578125" style="178"/>
    <col min="14594" max="14594" width="37.42578125" style="178" customWidth="1"/>
    <col min="14595" max="14597" width="11.7109375" style="178" customWidth="1"/>
    <col min="14598" max="14598" width="10.5703125" style="178" customWidth="1"/>
    <col min="14599" max="14599" width="10.7109375" style="178" customWidth="1"/>
    <col min="14600" max="14605" width="11.42578125" style="178"/>
    <col min="14606" max="14606" width="13.7109375" style="178" customWidth="1"/>
    <col min="14607" max="14849" width="11.42578125" style="178"/>
    <col min="14850" max="14850" width="37.42578125" style="178" customWidth="1"/>
    <col min="14851" max="14853" width="11.7109375" style="178" customWidth="1"/>
    <col min="14854" max="14854" width="10.5703125" style="178" customWidth="1"/>
    <col min="14855" max="14855" width="10.7109375" style="178" customWidth="1"/>
    <col min="14856" max="14861" width="11.42578125" style="178"/>
    <col min="14862" max="14862" width="13.7109375" style="178" customWidth="1"/>
    <col min="14863" max="15105" width="11.42578125" style="178"/>
    <col min="15106" max="15106" width="37.42578125" style="178" customWidth="1"/>
    <col min="15107" max="15109" width="11.7109375" style="178" customWidth="1"/>
    <col min="15110" max="15110" width="10.5703125" style="178" customWidth="1"/>
    <col min="15111" max="15111" width="10.7109375" style="178" customWidth="1"/>
    <col min="15112" max="15117" width="11.42578125" style="178"/>
    <col min="15118" max="15118" width="13.7109375" style="178" customWidth="1"/>
    <col min="15119" max="15361" width="11.42578125" style="178"/>
    <col min="15362" max="15362" width="37.42578125" style="178" customWidth="1"/>
    <col min="15363" max="15365" width="11.7109375" style="178" customWidth="1"/>
    <col min="15366" max="15366" width="10.5703125" style="178" customWidth="1"/>
    <col min="15367" max="15367" width="10.7109375" style="178" customWidth="1"/>
    <col min="15368" max="15373" width="11.42578125" style="178"/>
    <col min="15374" max="15374" width="13.7109375" style="178" customWidth="1"/>
    <col min="15375" max="15617" width="11.42578125" style="178"/>
    <col min="15618" max="15618" width="37.42578125" style="178" customWidth="1"/>
    <col min="15619" max="15621" width="11.7109375" style="178" customWidth="1"/>
    <col min="15622" max="15622" width="10.5703125" style="178" customWidth="1"/>
    <col min="15623" max="15623" width="10.7109375" style="178" customWidth="1"/>
    <col min="15624" max="15629" width="11.42578125" style="178"/>
    <col min="15630" max="15630" width="13.7109375" style="178" customWidth="1"/>
    <col min="15631" max="15873" width="11.42578125" style="178"/>
    <col min="15874" max="15874" width="37.42578125" style="178" customWidth="1"/>
    <col min="15875" max="15877" width="11.7109375" style="178" customWidth="1"/>
    <col min="15878" max="15878" width="10.5703125" style="178" customWidth="1"/>
    <col min="15879" max="15879" width="10.7109375" style="178" customWidth="1"/>
    <col min="15880" max="15885" width="11.42578125" style="178"/>
    <col min="15886" max="15886" width="13.7109375" style="178" customWidth="1"/>
    <col min="15887" max="16129" width="11.42578125" style="178"/>
    <col min="16130" max="16130" width="37.42578125" style="178" customWidth="1"/>
    <col min="16131" max="16133" width="11.7109375" style="178" customWidth="1"/>
    <col min="16134" max="16134" width="10.5703125" style="178" customWidth="1"/>
    <col min="16135" max="16135" width="10.7109375" style="178" customWidth="1"/>
    <col min="16136" max="16141" width="11.42578125" style="178"/>
    <col min="16142" max="16142" width="13.7109375" style="178" customWidth="1"/>
    <col min="16143" max="16384" width="11.42578125" style="178"/>
  </cols>
  <sheetData>
    <row r="1" spans="2:6" ht="15" customHeight="1" x14ac:dyDescent="0.25">
      <c r="C1" s="299"/>
      <c r="D1" s="298"/>
      <c r="E1" s="298"/>
      <c r="F1" s="298"/>
    </row>
    <row r="2" spans="2:6" ht="15" customHeight="1" x14ac:dyDescent="0.25">
      <c r="C2" s="299"/>
      <c r="D2" s="298"/>
      <c r="E2" s="298"/>
      <c r="F2" s="298"/>
    </row>
    <row r="3" spans="2:6" ht="15" customHeight="1" x14ac:dyDescent="0.25">
      <c r="C3" s="299"/>
      <c r="D3" s="298"/>
      <c r="E3" s="298"/>
      <c r="F3" s="298"/>
    </row>
    <row r="4" spans="2:6" ht="15" customHeight="1" x14ac:dyDescent="0.25">
      <c r="B4" s="299"/>
      <c r="C4" s="298"/>
      <c r="D4" s="298"/>
      <c r="E4" s="298"/>
    </row>
    <row r="5" spans="2:6" ht="54" customHeight="1" x14ac:dyDescent="0.25">
      <c r="B5" s="387" t="s">
        <v>295</v>
      </c>
      <c r="C5" s="387"/>
      <c r="D5" s="387"/>
      <c r="E5" s="387"/>
    </row>
    <row r="6" spans="2:6" ht="30" customHeight="1" x14ac:dyDescent="0.25">
      <c r="B6" s="114" t="s">
        <v>159</v>
      </c>
      <c r="C6" s="42" t="str">
        <f>actualizaciones!A3</f>
        <v>I semestre 2013</v>
      </c>
      <c r="D6" s="42" t="str">
        <f>actualizaciones!A2</f>
        <v xml:space="preserve">I semestre 2014 </v>
      </c>
      <c r="E6" s="280" t="s">
        <v>287</v>
      </c>
    </row>
    <row r="7" spans="2:6" ht="15" customHeight="1" x14ac:dyDescent="0.25">
      <c r="B7" s="284" t="s">
        <v>160</v>
      </c>
      <c r="C7" s="285"/>
      <c r="D7" s="285"/>
      <c r="E7" s="285"/>
    </row>
    <row r="8" spans="2:6" ht="15" customHeight="1" x14ac:dyDescent="0.25">
      <c r="B8" s="231" t="s">
        <v>288</v>
      </c>
      <c r="C8" s="300">
        <v>65.73289627976682</v>
      </c>
      <c r="D8" s="300">
        <v>69.094613185640455</v>
      </c>
      <c r="E8" s="301">
        <f>D8/C8-1</f>
        <v>5.1142077956914944E-2</v>
      </c>
    </row>
    <row r="9" spans="2:6" ht="15" customHeight="1" x14ac:dyDescent="0.25">
      <c r="B9" s="284" t="s">
        <v>162</v>
      </c>
      <c r="C9" s="293"/>
      <c r="D9" s="293"/>
      <c r="E9" s="294"/>
    </row>
    <row r="10" spans="2:6" ht="15" customHeight="1" x14ac:dyDescent="0.25">
      <c r="B10" s="302" t="s">
        <v>163</v>
      </c>
      <c r="C10" s="287">
        <v>78.300354882052901</v>
      </c>
      <c r="D10" s="287">
        <v>80.286268222990671</v>
      </c>
      <c r="E10" s="288">
        <f t="shared" ref="E10:E15" si="0">D10/C10-1</f>
        <v>2.5362762964858065E-2</v>
      </c>
    </row>
    <row r="11" spans="2:6" ht="15" hidden="1" customHeight="1" x14ac:dyDescent="0.25">
      <c r="B11" s="303" t="s">
        <v>173</v>
      </c>
      <c r="C11" s="290">
        <v>75.804178051534208</v>
      </c>
      <c r="D11" s="290">
        <v>85.752356191095217</v>
      </c>
      <c r="E11" s="291">
        <f t="shared" si="0"/>
        <v>0.13123522205857707</v>
      </c>
    </row>
    <row r="12" spans="2:6" ht="15" hidden="1" customHeight="1" x14ac:dyDescent="0.25">
      <c r="B12" s="303" t="s">
        <v>172</v>
      </c>
      <c r="C12" s="290">
        <v>85.404422895646036</v>
      </c>
      <c r="D12" s="290">
        <v>86.606368239699236</v>
      </c>
      <c r="E12" s="291">
        <f t="shared" si="0"/>
        <v>1.4073572577404159E-2</v>
      </c>
    </row>
    <row r="13" spans="2:6" ht="15" customHeight="1" x14ac:dyDescent="0.25">
      <c r="B13" s="303" t="s">
        <v>277</v>
      </c>
      <c r="C13" s="290">
        <v>83.539692021282804</v>
      </c>
      <c r="D13" s="290">
        <v>86.502721327660808</v>
      </c>
      <c r="E13" s="291">
        <f>D13/C13-1</f>
        <v>3.5468520827478534E-2</v>
      </c>
    </row>
    <row r="14" spans="2:6" ht="15" customHeight="1" x14ac:dyDescent="0.25">
      <c r="B14" s="303" t="s">
        <v>165</v>
      </c>
      <c r="C14" s="290">
        <v>64.966775563598929</v>
      </c>
      <c r="D14" s="290">
        <v>69.252691634064035</v>
      </c>
      <c r="E14" s="291">
        <f t="shared" si="0"/>
        <v>6.5970891017508304E-2</v>
      </c>
    </row>
    <row r="15" spans="2:6" ht="15" customHeight="1" x14ac:dyDescent="0.25">
      <c r="B15" s="303" t="s">
        <v>166</v>
      </c>
      <c r="C15" s="290">
        <v>51.326251149038598</v>
      </c>
      <c r="D15" s="290">
        <v>54.333178548752407</v>
      </c>
      <c r="E15" s="291">
        <f t="shared" si="0"/>
        <v>5.8584590387917634E-2</v>
      </c>
    </row>
    <row r="16" spans="2:6" ht="15" customHeight="1" x14ac:dyDescent="0.25">
      <c r="B16" s="284" t="s">
        <v>167</v>
      </c>
      <c r="C16" s="293"/>
      <c r="D16" s="293"/>
      <c r="E16" s="294"/>
    </row>
    <row r="17" spans="2:12" ht="15" customHeight="1" x14ac:dyDescent="0.25">
      <c r="B17" s="302" t="s">
        <v>168</v>
      </c>
      <c r="C17" s="287">
        <v>56.869616939709722</v>
      </c>
      <c r="D17" s="287">
        <v>60.682274486192412</v>
      </c>
      <c r="E17" s="288">
        <f>D17/C17-1</f>
        <v>6.7042082427329897E-2</v>
      </c>
    </row>
    <row r="18" spans="2:12" ht="20.25" customHeight="1" x14ac:dyDescent="0.25">
      <c r="B18" s="372" t="s">
        <v>67</v>
      </c>
      <c r="C18" s="372"/>
      <c r="D18" s="372"/>
      <c r="E18" s="372"/>
    </row>
    <row r="19" spans="2:12" ht="15" customHeight="1" x14ac:dyDescent="0.25"/>
    <row r="20" spans="2:12" ht="30" customHeight="1" x14ac:dyDescent="0.25">
      <c r="E20" s="76" t="s">
        <v>98</v>
      </c>
    </row>
    <row r="28" spans="2:12" x14ac:dyDescent="0.25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</row>
  </sheetData>
  <mergeCells count="2">
    <mergeCell ref="B5:E5"/>
    <mergeCell ref="B18:E18"/>
  </mergeCells>
  <hyperlinks>
    <hyperlink ref="E20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30" spans="2:12" ht="15" customHeight="1" x14ac:dyDescent="0.25"/>
    <row r="31" spans="2:12" ht="30" customHeight="1" x14ac:dyDescent="0.25">
      <c r="I31" s="76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18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66" customWidth="1"/>
    <col min="2" max="2" width="13" style="266" customWidth="1"/>
    <col min="3" max="6" width="10.7109375" style="266" customWidth="1"/>
    <col min="7" max="18" width="11" style="266" customWidth="1"/>
    <col min="19" max="21" width="10.42578125" style="266" customWidth="1"/>
    <col min="22" max="25" width="9.28515625" style="266" customWidth="1"/>
    <col min="26" max="37" width="7.28515625" style="266" customWidth="1"/>
    <col min="38" max="38" width="11.5703125" style="266" bestFit="1" customWidth="1"/>
    <col min="39" max="258" width="11.42578125" style="266"/>
    <col min="259" max="259" width="13.7109375" style="266" customWidth="1"/>
    <col min="260" max="260" width="12.140625" style="266" customWidth="1"/>
    <col min="261" max="274" width="11" style="266" customWidth="1"/>
    <col min="275" max="277" width="10.42578125" style="266" customWidth="1"/>
    <col min="278" max="279" width="7.28515625" style="266" customWidth="1"/>
    <col min="280" max="280" width="7.85546875" style="266" bestFit="1" customWidth="1"/>
    <col min="281" max="293" width="7.28515625" style="266" customWidth="1"/>
    <col min="294" max="294" width="11.5703125" style="266" bestFit="1" customWidth="1"/>
    <col min="295" max="514" width="11.42578125" style="266"/>
    <col min="515" max="515" width="13.7109375" style="266" customWidth="1"/>
    <col min="516" max="516" width="12.140625" style="266" customWidth="1"/>
    <col min="517" max="530" width="11" style="266" customWidth="1"/>
    <col min="531" max="533" width="10.42578125" style="266" customWidth="1"/>
    <col min="534" max="535" width="7.28515625" style="266" customWidth="1"/>
    <col min="536" max="536" width="7.85546875" style="266" bestFit="1" customWidth="1"/>
    <col min="537" max="549" width="7.28515625" style="266" customWidth="1"/>
    <col min="550" max="550" width="11.5703125" style="266" bestFit="1" customWidth="1"/>
    <col min="551" max="770" width="11.42578125" style="266"/>
    <col min="771" max="771" width="13.7109375" style="266" customWidth="1"/>
    <col min="772" max="772" width="12.140625" style="266" customWidth="1"/>
    <col min="773" max="786" width="11" style="266" customWidth="1"/>
    <col min="787" max="789" width="10.42578125" style="266" customWidth="1"/>
    <col min="790" max="791" width="7.28515625" style="266" customWidth="1"/>
    <col min="792" max="792" width="7.85546875" style="266" bestFit="1" customWidth="1"/>
    <col min="793" max="805" width="7.28515625" style="266" customWidth="1"/>
    <col min="806" max="806" width="11.5703125" style="266" bestFit="1" customWidth="1"/>
    <col min="807" max="1026" width="11.42578125" style="266"/>
    <col min="1027" max="1027" width="13.7109375" style="266" customWidth="1"/>
    <col min="1028" max="1028" width="12.140625" style="266" customWidth="1"/>
    <col min="1029" max="1042" width="11" style="266" customWidth="1"/>
    <col min="1043" max="1045" width="10.42578125" style="266" customWidth="1"/>
    <col min="1046" max="1047" width="7.28515625" style="266" customWidth="1"/>
    <col min="1048" max="1048" width="7.85546875" style="266" bestFit="1" customWidth="1"/>
    <col min="1049" max="1061" width="7.28515625" style="266" customWidth="1"/>
    <col min="1062" max="1062" width="11.5703125" style="266" bestFit="1" customWidth="1"/>
    <col min="1063" max="1282" width="11.42578125" style="266"/>
    <col min="1283" max="1283" width="13.7109375" style="266" customWidth="1"/>
    <col min="1284" max="1284" width="12.140625" style="266" customWidth="1"/>
    <col min="1285" max="1298" width="11" style="266" customWidth="1"/>
    <col min="1299" max="1301" width="10.42578125" style="266" customWidth="1"/>
    <col min="1302" max="1303" width="7.28515625" style="266" customWidth="1"/>
    <col min="1304" max="1304" width="7.85546875" style="266" bestFit="1" customWidth="1"/>
    <col min="1305" max="1317" width="7.28515625" style="266" customWidth="1"/>
    <col min="1318" max="1318" width="11.5703125" style="266" bestFit="1" customWidth="1"/>
    <col min="1319" max="1538" width="11.42578125" style="266"/>
    <col min="1539" max="1539" width="13.7109375" style="266" customWidth="1"/>
    <col min="1540" max="1540" width="12.140625" style="266" customWidth="1"/>
    <col min="1541" max="1554" width="11" style="266" customWidth="1"/>
    <col min="1555" max="1557" width="10.42578125" style="266" customWidth="1"/>
    <col min="1558" max="1559" width="7.28515625" style="266" customWidth="1"/>
    <col min="1560" max="1560" width="7.85546875" style="266" bestFit="1" customWidth="1"/>
    <col min="1561" max="1573" width="7.28515625" style="266" customWidth="1"/>
    <col min="1574" max="1574" width="11.5703125" style="266" bestFit="1" customWidth="1"/>
    <col min="1575" max="1794" width="11.42578125" style="266"/>
    <col min="1795" max="1795" width="13.7109375" style="266" customWidth="1"/>
    <col min="1796" max="1796" width="12.140625" style="266" customWidth="1"/>
    <col min="1797" max="1810" width="11" style="266" customWidth="1"/>
    <col min="1811" max="1813" width="10.42578125" style="266" customWidth="1"/>
    <col min="1814" max="1815" width="7.28515625" style="266" customWidth="1"/>
    <col min="1816" max="1816" width="7.85546875" style="266" bestFit="1" customWidth="1"/>
    <col min="1817" max="1829" width="7.28515625" style="266" customWidth="1"/>
    <col min="1830" max="1830" width="11.5703125" style="266" bestFit="1" customWidth="1"/>
    <col min="1831" max="2050" width="11.42578125" style="266"/>
    <col min="2051" max="2051" width="13.7109375" style="266" customWidth="1"/>
    <col min="2052" max="2052" width="12.140625" style="266" customWidth="1"/>
    <col min="2053" max="2066" width="11" style="266" customWidth="1"/>
    <col min="2067" max="2069" width="10.42578125" style="266" customWidth="1"/>
    <col min="2070" max="2071" width="7.28515625" style="266" customWidth="1"/>
    <col min="2072" max="2072" width="7.85546875" style="266" bestFit="1" customWidth="1"/>
    <col min="2073" max="2085" width="7.28515625" style="266" customWidth="1"/>
    <col min="2086" max="2086" width="11.5703125" style="266" bestFit="1" customWidth="1"/>
    <col min="2087" max="2306" width="11.42578125" style="266"/>
    <col min="2307" max="2307" width="13.7109375" style="266" customWidth="1"/>
    <col min="2308" max="2308" width="12.140625" style="266" customWidth="1"/>
    <col min="2309" max="2322" width="11" style="266" customWidth="1"/>
    <col min="2323" max="2325" width="10.42578125" style="266" customWidth="1"/>
    <col min="2326" max="2327" width="7.28515625" style="266" customWidth="1"/>
    <col min="2328" max="2328" width="7.85546875" style="266" bestFit="1" customWidth="1"/>
    <col min="2329" max="2341" width="7.28515625" style="266" customWidth="1"/>
    <col min="2342" max="2342" width="11.5703125" style="266" bestFit="1" customWidth="1"/>
    <col min="2343" max="2562" width="11.42578125" style="266"/>
    <col min="2563" max="2563" width="13.7109375" style="266" customWidth="1"/>
    <col min="2564" max="2564" width="12.140625" style="266" customWidth="1"/>
    <col min="2565" max="2578" width="11" style="266" customWidth="1"/>
    <col min="2579" max="2581" width="10.42578125" style="266" customWidth="1"/>
    <col min="2582" max="2583" width="7.28515625" style="266" customWidth="1"/>
    <col min="2584" max="2584" width="7.85546875" style="266" bestFit="1" customWidth="1"/>
    <col min="2585" max="2597" width="7.28515625" style="266" customWidth="1"/>
    <col min="2598" max="2598" width="11.5703125" style="266" bestFit="1" customWidth="1"/>
    <col min="2599" max="2818" width="11.42578125" style="266"/>
    <col min="2819" max="2819" width="13.7109375" style="266" customWidth="1"/>
    <col min="2820" max="2820" width="12.140625" style="266" customWidth="1"/>
    <col min="2821" max="2834" width="11" style="266" customWidth="1"/>
    <col min="2835" max="2837" width="10.42578125" style="266" customWidth="1"/>
    <col min="2838" max="2839" width="7.28515625" style="266" customWidth="1"/>
    <col min="2840" max="2840" width="7.85546875" style="266" bestFit="1" customWidth="1"/>
    <col min="2841" max="2853" width="7.28515625" style="266" customWidth="1"/>
    <col min="2854" max="2854" width="11.5703125" style="266" bestFit="1" customWidth="1"/>
    <col min="2855" max="3074" width="11.42578125" style="266"/>
    <col min="3075" max="3075" width="13.7109375" style="266" customWidth="1"/>
    <col min="3076" max="3076" width="12.140625" style="266" customWidth="1"/>
    <col min="3077" max="3090" width="11" style="266" customWidth="1"/>
    <col min="3091" max="3093" width="10.42578125" style="266" customWidth="1"/>
    <col min="3094" max="3095" width="7.28515625" style="266" customWidth="1"/>
    <col min="3096" max="3096" width="7.85546875" style="266" bestFit="1" customWidth="1"/>
    <col min="3097" max="3109" width="7.28515625" style="266" customWidth="1"/>
    <col min="3110" max="3110" width="11.5703125" style="266" bestFit="1" customWidth="1"/>
    <col min="3111" max="3330" width="11.42578125" style="266"/>
    <col min="3331" max="3331" width="13.7109375" style="266" customWidth="1"/>
    <col min="3332" max="3332" width="12.140625" style="266" customWidth="1"/>
    <col min="3333" max="3346" width="11" style="266" customWidth="1"/>
    <col min="3347" max="3349" width="10.42578125" style="266" customWidth="1"/>
    <col min="3350" max="3351" width="7.28515625" style="266" customWidth="1"/>
    <col min="3352" max="3352" width="7.85546875" style="266" bestFit="1" customWidth="1"/>
    <col min="3353" max="3365" width="7.28515625" style="266" customWidth="1"/>
    <col min="3366" max="3366" width="11.5703125" style="266" bestFit="1" customWidth="1"/>
    <col min="3367" max="3586" width="11.42578125" style="266"/>
    <col min="3587" max="3587" width="13.7109375" style="266" customWidth="1"/>
    <col min="3588" max="3588" width="12.140625" style="266" customWidth="1"/>
    <col min="3589" max="3602" width="11" style="266" customWidth="1"/>
    <col min="3603" max="3605" width="10.42578125" style="266" customWidth="1"/>
    <col min="3606" max="3607" width="7.28515625" style="266" customWidth="1"/>
    <col min="3608" max="3608" width="7.85546875" style="266" bestFit="1" customWidth="1"/>
    <col min="3609" max="3621" width="7.28515625" style="266" customWidth="1"/>
    <col min="3622" max="3622" width="11.5703125" style="266" bestFit="1" customWidth="1"/>
    <col min="3623" max="3842" width="11.42578125" style="266"/>
    <col min="3843" max="3843" width="13.7109375" style="266" customWidth="1"/>
    <col min="3844" max="3844" width="12.140625" style="266" customWidth="1"/>
    <col min="3845" max="3858" width="11" style="266" customWidth="1"/>
    <col min="3859" max="3861" width="10.42578125" style="266" customWidth="1"/>
    <col min="3862" max="3863" width="7.28515625" style="266" customWidth="1"/>
    <col min="3864" max="3864" width="7.85546875" style="266" bestFit="1" customWidth="1"/>
    <col min="3865" max="3877" width="7.28515625" style="266" customWidth="1"/>
    <col min="3878" max="3878" width="11.5703125" style="266" bestFit="1" customWidth="1"/>
    <col min="3879" max="4098" width="11.42578125" style="266"/>
    <col min="4099" max="4099" width="13.7109375" style="266" customWidth="1"/>
    <col min="4100" max="4100" width="12.140625" style="266" customWidth="1"/>
    <col min="4101" max="4114" width="11" style="266" customWidth="1"/>
    <col min="4115" max="4117" width="10.42578125" style="266" customWidth="1"/>
    <col min="4118" max="4119" width="7.28515625" style="266" customWidth="1"/>
    <col min="4120" max="4120" width="7.85546875" style="266" bestFit="1" customWidth="1"/>
    <col min="4121" max="4133" width="7.28515625" style="266" customWidth="1"/>
    <col min="4134" max="4134" width="11.5703125" style="266" bestFit="1" customWidth="1"/>
    <col min="4135" max="4354" width="11.42578125" style="266"/>
    <col min="4355" max="4355" width="13.7109375" style="266" customWidth="1"/>
    <col min="4356" max="4356" width="12.140625" style="266" customWidth="1"/>
    <col min="4357" max="4370" width="11" style="266" customWidth="1"/>
    <col min="4371" max="4373" width="10.42578125" style="266" customWidth="1"/>
    <col min="4374" max="4375" width="7.28515625" style="266" customWidth="1"/>
    <col min="4376" max="4376" width="7.85546875" style="266" bestFit="1" customWidth="1"/>
    <col min="4377" max="4389" width="7.28515625" style="266" customWidth="1"/>
    <col min="4390" max="4390" width="11.5703125" style="266" bestFit="1" customWidth="1"/>
    <col min="4391" max="4610" width="11.42578125" style="266"/>
    <col min="4611" max="4611" width="13.7109375" style="266" customWidth="1"/>
    <col min="4612" max="4612" width="12.140625" style="266" customWidth="1"/>
    <col min="4613" max="4626" width="11" style="266" customWidth="1"/>
    <col min="4627" max="4629" width="10.42578125" style="266" customWidth="1"/>
    <col min="4630" max="4631" width="7.28515625" style="266" customWidth="1"/>
    <col min="4632" max="4632" width="7.85546875" style="266" bestFit="1" customWidth="1"/>
    <col min="4633" max="4645" width="7.28515625" style="266" customWidth="1"/>
    <col min="4646" max="4646" width="11.5703125" style="266" bestFit="1" customWidth="1"/>
    <col min="4647" max="4866" width="11.42578125" style="266"/>
    <col min="4867" max="4867" width="13.7109375" style="266" customWidth="1"/>
    <col min="4868" max="4868" width="12.140625" style="266" customWidth="1"/>
    <col min="4869" max="4882" width="11" style="266" customWidth="1"/>
    <col min="4883" max="4885" width="10.42578125" style="266" customWidth="1"/>
    <col min="4886" max="4887" width="7.28515625" style="266" customWidth="1"/>
    <col min="4888" max="4888" width="7.85546875" style="266" bestFit="1" customWidth="1"/>
    <col min="4889" max="4901" width="7.28515625" style="266" customWidth="1"/>
    <col min="4902" max="4902" width="11.5703125" style="266" bestFit="1" customWidth="1"/>
    <col min="4903" max="5122" width="11.42578125" style="266"/>
    <col min="5123" max="5123" width="13.7109375" style="266" customWidth="1"/>
    <col min="5124" max="5124" width="12.140625" style="266" customWidth="1"/>
    <col min="5125" max="5138" width="11" style="266" customWidth="1"/>
    <col min="5139" max="5141" width="10.42578125" style="266" customWidth="1"/>
    <col min="5142" max="5143" width="7.28515625" style="266" customWidth="1"/>
    <col min="5144" max="5144" width="7.85546875" style="266" bestFit="1" customWidth="1"/>
    <col min="5145" max="5157" width="7.28515625" style="266" customWidth="1"/>
    <col min="5158" max="5158" width="11.5703125" style="266" bestFit="1" customWidth="1"/>
    <col min="5159" max="5378" width="11.42578125" style="266"/>
    <col min="5379" max="5379" width="13.7109375" style="266" customWidth="1"/>
    <col min="5380" max="5380" width="12.140625" style="266" customWidth="1"/>
    <col min="5381" max="5394" width="11" style="266" customWidth="1"/>
    <col min="5395" max="5397" width="10.42578125" style="266" customWidth="1"/>
    <col min="5398" max="5399" width="7.28515625" style="266" customWidth="1"/>
    <col min="5400" max="5400" width="7.85546875" style="266" bestFit="1" customWidth="1"/>
    <col min="5401" max="5413" width="7.28515625" style="266" customWidth="1"/>
    <col min="5414" max="5414" width="11.5703125" style="266" bestFit="1" customWidth="1"/>
    <col min="5415" max="5634" width="11.42578125" style="266"/>
    <col min="5635" max="5635" width="13.7109375" style="266" customWidth="1"/>
    <col min="5636" max="5636" width="12.140625" style="266" customWidth="1"/>
    <col min="5637" max="5650" width="11" style="266" customWidth="1"/>
    <col min="5651" max="5653" width="10.42578125" style="266" customWidth="1"/>
    <col min="5654" max="5655" width="7.28515625" style="266" customWidth="1"/>
    <col min="5656" max="5656" width="7.85546875" style="266" bestFit="1" customWidth="1"/>
    <col min="5657" max="5669" width="7.28515625" style="266" customWidth="1"/>
    <col min="5670" max="5670" width="11.5703125" style="266" bestFit="1" customWidth="1"/>
    <col min="5671" max="5890" width="11.42578125" style="266"/>
    <col min="5891" max="5891" width="13.7109375" style="266" customWidth="1"/>
    <col min="5892" max="5892" width="12.140625" style="266" customWidth="1"/>
    <col min="5893" max="5906" width="11" style="266" customWidth="1"/>
    <col min="5907" max="5909" width="10.42578125" style="266" customWidth="1"/>
    <col min="5910" max="5911" width="7.28515625" style="266" customWidth="1"/>
    <col min="5912" max="5912" width="7.85546875" style="266" bestFit="1" customWidth="1"/>
    <col min="5913" max="5925" width="7.28515625" style="266" customWidth="1"/>
    <col min="5926" max="5926" width="11.5703125" style="266" bestFit="1" customWidth="1"/>
    <col min="5927" max="6146" width="11.42578125" style="266"/>
    <col min="6147" max="6147" width="13.7109375" style="266" customWidth="1"/>
    <col min="6148" max="6148" width="12.140625" style="266" customWidth="1"/>
    <col min="6149" max="6162" width="11" style="266" customWidth="1"/>
    <col min="6163" max="6165" width="10.42578125" style="266" customWidth="1"/>
    <col min="6166" max="6167" width="7.28515625" style="266" customWidth="1"/>
    <col min="6168" max="6168" width="7.85546875" style="266" bestFit="1" customWidth="1"/>
    <col min="6169" max="6181" width="7.28515625" style="266" customWidth="1"/>
    <col min="6182" max="6182" width="11.5703125" style="266" bestFit="1" customWidth="1"/>
    <col min="6183" max="6402" width="11.42578125" style="266"/>
    <col min="6403" max="6403" width="13.7109375" style="266" customWidth="1"/>
    <col min="6404" max="6404" width="12.140625" style="266" customWidth="1"/>
    <col min="6405" max="6418" width="11" style="266" customWidth="1"/>
    <col min="6419" max="6421" width="10.42578125" style="266" customWidth="1"/>
    <col min="6422" max="6423" width="7.28515625" style="266" customWidth="1"/>
    <col min="6424" max="6424" width="7.85546875" style="266" bestFit="1" customWidth="1"/>
    <col min="6425" max="6437" width="7.28515625" style="266" customWidth="1"/>
    <col min="6438" max="6438" width="11.5703125" style="266" bestFit="1" customWidth="1"/>
    <col min="6439" max="6658" width="11.42578125" style="266"/>
    <col min="6659" max="6659" width="13.7109375" style="266" customWidth="1"/>
    <col min="6660" max="6660" width="12.140625" style="266" customWidth="1"/>
    <col min="6661" max="6674" width="11" style="266" customWidth="1"/>
    <col min="6675" max="6677" width="10.42578125" style="266" customWidth="1"/>
    <col min="6678" max="6679" width="7.28515625" style="266" customWidth="1"/>
    <col min="6680" max="6680" width="7.85546875" style="266" bestFit="1" customWidth="1"/>
    <col min="6681" max="6693" width="7.28515625" style="266" customWidth="1"/>
    <col min="6694" max="6694" width="11.5703125" style="266" bestFit="1" customWidth="1"/>
    <col min="6695" max="6914" width="11.42578125" style="266"/>
    <col min="6915" max="6915" width="13.7109375" style="266" customWidth="1"/>
    <col min="6916" max="6916" width="12.140625" style="266" customWidth="1"/>
    <col min="6917" max="6930" width="11" style="266" customWidth="1"/>
    <col min="6931" max="6933" width="10.42578125" style="266" customWidth="1"/>
    <col min="6934" max="6935" width="7.28515625" style="266" customWidth="1"/>
    <col min="6936" max="6936" width="7.85546875" style="266" bestFit="1" customWidth="1"/>
    <col min="6937" max="6949" width="7.28515625" style="266" customWidth="1"/>
    <col min="6950" max="6950" width="11.5703125" style="266" bestFit="1" customWidth="1"/>
    <col min="6951" max="7170" width="11.42578125" style="266"/>
    <col min="7171" max="7171" width="13.7109375" style="266" customWidth="1"/>
    <col min="7172" max="7172" width="12.140625" style="266" customWidth="1"/>
    <col min="7173" max="7186" width="11" style="266" customWidth="1"/>
    <col min="7187" max="7189" width="10.42578125" style="266" customWidth="1"/>
    <col min="7190" max="7191" width="7.28515625" style="266" customWidth="1"/>
    <col min="7192" max="7192" width="7.85546875" style="266" bestFit="1" customWidth="1"/>
    <col min="7193" max="7205" width="7.28515625" style="266" customWidth="1"/>
    <col min="7206" max="7206" width="11.5703125" style="266" bestFit="1" customWidth="1"/>
    <col min="7207" max="7426" width="11.42578125" style="266"/>
    <col min="7427" max="7427" width="13.7109375" style="266" customWidth="1"/>
    <col min="7428" max="7428" width="12.140625" style="266" customWidth="1"/>
    <col min="7429" max="7442" width="11" style="266" customWidth="1"/>
    <col min="7443" max="7445" width="10.42578125" style="266" customWidth="1"/>
    <col min="7446" max="7447" width="7.28515625" style="266" customWidth="1"/>
    <col min="7448" max="7448" width="7.85546875" style="266" bestFit="1" customWidth="1"/>
    <col min="7449" max="7461" width="7.28515625" style="266" customWidth="1"/>
    <col min="7462" max="7462" width="11.5703125" style="266" bestFit="1" customWidth="1"/>
    <col min="7463" max="7682" width="11.42578125" style="266"/>
    <col min="7683" max="7683" width="13.7109375" style="266" customWidth="1"/>
    <col min="7684" max="7684" width="12.140625" style="266" customWidth="1"/>
    <col min="7685" max="7698" width="11" style="266" customWidth="1"/>
    <col min="7699" max="7701" width="10.42578125" style="266" customWidth="1"/>
    <col min="7702" max="7703" width="7.28515625" style="266" customWidth="1"/>
    <col min="7704" max="7704" width="7.85546875" style="266" bestFit="1" customWidth="1"/>
    <col min="7705" max="7717" width="7.28515625" style="266" customWidth="1"/>
    <col min="7718" max="7718" width="11.5703125" style="266" bestFit="1" customWidth="1"/>
    <col min="7719" max="7938" width="11.42578125" style="266"/>
    <col min="7939" max="7939" width="13.7109375" style="266" customWidth="1"/>
    <col min="7940" max="7940" width="12.140625" style="266" customWidth="1"/>
    <col min="7941" max="7954" width="11" style="266" customWidth="1"/>
    <col min="7955" max="7957" width="10.42578125" style="266" customWidth="1"/>
    <col min="7958" max="7959" width="7.28515625" style="266" customWidth="1"/>
    <col min="7960" max="7960" width="7.85546875" style="266" bestFit="1" customWidth="1"/>
    <col min="7961" max="7973" width="7.28515625" style="266" customWidth="1"/>
    <col min="7974" max="7974" width="11.5703125" style="266" bestFit="1" customWidth="1"/>
    <col min="7975" max="8194" width="11.42578125" style="266"/>
    <col min="8195" max="8195" width="13.7109375" style="266" customWidth="1"/>
    <col min="8196" max="8196" width="12.140625" style="266" customWidth="1"/>
    <col min="8197" max="8210" width="11" style="266" customWidth="1"/>
    <col min="8211" max="8213" width="10.42578125" style="266" customWidth="1"/>
    <col min="8214" max="8215" width="7.28515625" style="266" customWidth="1"/>
    <col min="8216" max="8216" width="7.85546875" style="266" bestFit="1" customWidth="1"/>
    <col min="8217" max="8229" width="7.28515625" style="266" customWidth="1"/>
    <col min="8230" max="8230" width="11.5703125" style="266" bestFit="1" customWidth="1"/>
    <col min="8231" max="8450" width="11.42578125" style="266"/>
    <col min="8451" max="8451" width="13.7109375" style="266" customWidth="1"/>
    <col min="8452" max="8452" width="12.140625" style="266" customWidth="1"/>
    <col min="8453" max="8466" width="11" style="266" customWidth="1"/>
    <col min="8467" max="8469" width="10.42578125" style="266" customWidth="1"/>
    <col min="8470" max="8471" width="7.28515625" style="266" customWidth="1"/>
    <col min="8472" max="8472" width="7.85546875" style="266" bestFit="1" customWidth="1"/>
    <col min="8473" max="8485" width="7.28515625" style="266" customWidth="1"/>
    <col min="8486" max="8486" width="11.5703125" style="266" bestFit="1" customWidth="1"/>
    <col min="8487" max="8706" width="11.42578125" style="266"/>
    <col min="8707" max="8707" width="13.7109375" style="266" customWidth="1"/>
    <col min="8708" max="8708" width="12.140625" style="266" customWidth="1"/>
    <col min="8709" max="8722" width="11" style="266" customWidth="1"/>
    <col min="8723" max="8725" width="10.42578125" style="266" customWidth="1"/>
    <col min="8726" max="8727" width="7.28515625" style="266" customWidth="1"/>
    <col min="8728" max="8728" width="7.85546875" style="266" bestFit="1" customWidth="1"/>
    <col min="8729" max="8741" width="7.28515625" style="266" customWidth="1"/>
    <col min="8742" max="8742" width="11.5703125" style="266" bestFit="1" customWidth="1"/>
    <col min="8743" max="8962" width="11.42578125" style="266"/>
    <col min="8963" max="8963" width="13.7109375" style="266" customWidth="1"/>
    <col min="8964" max="8964" width="12.140625" style="266" customWidth="1"/>
    <col min="8965" max="8978" width="11" style="266" customWidth="1"/>
    <col min="8979" max="8981" width="10.42578125" style="266" customWidth="1"/>
    <col min="8982" max="8983" width="7.28515625" style="266" customWidth="1"/>
    <col min="8984" max="8984" width="7.85546875" style="266" bestFit="1" customWidth="1"/>
    <col min="8985" max="8997" width="7.28515625" style="266" customWidth="1"/>
    <col min="8998" max="8998" width="11.5703125" style="266" bestFit="1" customWidth="1"/>
    <col min="8999" max="9218" width="11.42578125" style="266"/>
    <col min="9219" max="9219" width="13.7109375" style="266" customWidth="1"/>
    <col min="9220" max="9220" width="12.140625" style="266" customWidth="1"/>
    <col min="9221" max="9234" width="11" style="266" customWidth="1"/>
    <col min="9235" max="9237" width="10.42578125" style="266" customWidth="1"/>
    <col min="9238" max="9239" width="7.28515625" style="266" customWidth="1"/>
    <col min="9240" max="9240" width="7.85546875" style="266" bestFit="1" customWidth="1"/>
    <col min="9241" max="9253" width="7.28515625" style="266" customWidth="1"/>
    <col min="9254" max="9254" width="11.5703125" style="266" bestFit="1" customWidth="1"/>
    <col min="9255" max="9474" width="11.42578125" style="266"/>
    <col min="9475" max="9475" width="13.7109375" style="266" customWidth="1"/>
    <col min="9476" max="9476" width="12.140625" style="266" customWidth="1"/>
    <col min="9477" max="9490" width="11" style="266" customWidth="1"/>
    <col min="9491" max="9493" width="10.42578125" style="266" customWidth="1"/>
    <col min="9494" max="9495" width="7.28515625" style="266" customWidth="1"/>
    <col min="9496" max="9496" width="7.85546875" style="266" bestFit="1" customWidth="1"/>
    <col min="9497" max="9509" width="7.28515625" style="266" customWidth="1"/>
    <col min="9510" max="9510" width="11.5703125" style="266" bestFit="1" customWidth="1"/>
    <col min="9511" max="9730" width="11.42578125" style="266"/>
    <col min="9731" max="9731" width="13.7109375" style="266" customWidth="1"/>
    <col min="9732" max="9732" width="12.140625" style="266" customWidth="1"/>
    <col min="9733" max="9746" width="11" style="266" customWidth="1"/>
    <col min="9747" max="9749" width="10.42578125" style="266" customWidth="1"/>
    <col min="9750" max="9751" width="7.28515625" style="266" customWidth="1"/>
    <col min="9752" max="9752" width="7.85546875" style="266" bestFit="1" customWidth="1"/>
    <col min="9753" max="9765" width="7.28515625" style="266" customWidth="1"/>
    <col min="9766" max="9766" width="11.5703125" style="266" bestFit="1" customWidth="1"/>
    <col min="9767" max="9986" width="11.42578125" style="266"/>
    <col min="9987" max="9987" width="13.7109375" style="266" customWidth="1"/>
    <col min="9988" max="9988" width="12.140625" style="266" customWidth="1"/>
    <col min="9989" max="10002" width="11" style="266" customWidth="1"/>
    <col min="10003" max="10005" width="10.42578125" style="266" customWidth="1"/>
    <col min="10006" max="10007" width="7.28515625" style="266" customWidth="1"/>
    <col min="10008" max="10008" width="7.85546875" style="266" bestFit="1" customWidth="1"/>
    <col min="10009" max="10021" width="7.28515625" style="266" customWidth="1"/>
    <col min="10022" max="10022" width="11.5703125" style="266" bestFit="1" customWidth="1"/>
    <col min="10023" max="10242" width="11.42578125" style="266"/>
    <col min="10243" max="10243" width="13.7109375" style="266" customWidth="1"/>
    <col min="10244" max="10244" width="12.140625" style="266" customWidth="1"/>
    <col min="10245" max="10258" width="11" style="266" customWidth="1"/>
    <col min="10259" max="10261" width="10.42578125" style="266" customWidth="1"/>
    <col min="10262" max="10263" width="7.28515625" style="266" customWidth="1"/>
    <col min="10264" max="10264" width="7.85546875" style="266" bestFit="1" customWidth="1"/>
    <col min="10265" max="10277" width="7.28515625" style="266" customWidth="1"/>
    <col min="10278" max="10278" width="11.5703125" style="266" bestFit="1" customWidth="1"/>
    <col min="10279" max="10498" width="11.42578125" style="266"/>
    <col min="10499" max="10499" width="13.7109375" style="266" customWidth="1"/>
    <col min="10500" max="10500" width="12.140625" style="266" customWidth="1"/>
    <col min="10501" max="10514" width="11" style="266" customWidth="1"/>
    <col min="10515" max="10517" width="10.42578125" style="266" customWidth="1"/>
    <col min="10518" max="10519" width="7.28515625" style="266" customWidth="1"/>
    <col min="10520" max="10520" width="7.85546875" style="266" bestFit="1" customWidth="1"/>
    <col min="10521" max="10533" width="7.28515625" style="266" customWidth="1"/>
    <col min="10534" max="10534" width="11.5703125" style="266" bestFit="1" customWidth="1"/>
    <col min="10535" max="10754" width="11.42578125" style="266"/>
    <col min="10755" max="10755" width="13.7109375" style="266" customWidth="1"/>
    <col min="10756" max="10756" width="12.140625" style="266" customWidth="1"/>
    <col min="10757" max="10770" width="11" style="266" customWidth="1"/>
    <col min="10771" max="10773" width="10.42578125" style="266" customWidth="1"/>
    <col min="10774" max="10775" width="7.28515625" style="266" customWidth="1"/>
    <col min="10776" max="10776" width="7.85546875" style="266" bestFit="1" customWidth="1"/>
    <col min="10777" max="10789" width="7.28515625" style="266" customWidth="1"/>
    <col min="10790" max="10790" width="11.5703125" style="266" bestFit="1" customWidth="1"/>
    <col min="10791" max="11010" width="11.42578125" style="266"/>
    <col min="11011" max="11011" width="13.7109375" style="266" customWidth="1"/>
    <col min="11012" max="11012" width="12.140625" style="266" customWidth="1"/>
    <col min="11013" max="11026" width="11" style="266" customWidth="1"/>
    <col min="11027" max="11029" width="10.42578125" style="266" customWidth="1"/>
    <col min="11030" max="11031" width="7.28515625" style="266" customWidth="1"/>
    <col min="11032" max="11032" width="7.85546875" style="266" bestFit="1" customWidth="1"/>
    <col min="11033" max="11045" width="7.28515625" style="266" customWidth="1"/>
    <col min="11046" max="11046" width="11.5703125" style="266" bestFit="1" customWidth="1"/>
    <col min="11047" max="11266" width="11.42578125" style="266"/>
    <col min="11267" max="11267" width="13.7109375" style="266" customWidth="1"/>
    <col min="11268" max="11268" width="12.140625" style="266" customWidth="1"/>
    <col min="11269" max="11282" width="11" style="266" customWidth="1"/>
    <col min="11283" max="11285" width="10.42578125" style="266" customWidth="1"/>
    <col min="11286" max="11287" width="7.28515625" style="266" customWidth="1"/>
    <col min="11288" max="11288" width="7.85546875" style="266" bestFit="1" customWidth="1"/>
    <col min="11289" max="11301" width="7.28515625" style="266" customWidth="1"/>
    <col min="11302" max="11302" width="11.5703125" style="266" bestFit="1" customWidth="1"/>
    <col min="11303" max="11522" width="11.42578125" style="266"/>
    <col min="11523" max="11523" width="13.7109375" style="266" customWidth="1"/>
    <col min="11524" max="11524" width="12.140625" style="266" customWidth="1"/>
    <col min="11525" max="11538" width="11" style="266" customWidth="1"/>
    <col min="11539" max="11541" width="10.42578125" style="266" customWidth="1"/>
    <col min="11542" max="11543" width="7.28515625" style="266" customWidth="1"/>
    <col min="11544" max="11544" width="7.85546875" style="266" bestFit="1" customWidth="1"/>
    <col min="11545" max="11557" width="7.28515625" style="266" customWidth="1"/>
    <col min="11558" max="11558" width="11.5703125" style="266" bestFit="1" customWidth="1"/>
    <col min="11559" max="11778" width="11.42578125" style="266"/>
    <col min="11779" max="11779" width="13.7109375" style="266" customWidth="1"/>
    <col min="11780" max="11780" width="12.140625" style="266" customWidth="1"/>
    <col min="11781" max="11794" width="11" style="266" customWidth="1"/>
    <col min="11795" max="11797" width="10.42578125" style="266" customWidth="1"/>
    <col min="11798" max="11799" width="7.28515625" style="266" customWidth="1"/>
    <col min="11800" max="11800" width="7.85546875" style="266" bestFit="1" customWidth="1"/>
    <col min="11801" max="11813" width="7.28515625" style="266" customWidth="1"/>
    <col min="11814" max="11814" width="11.5703125" style="266" bestFit="1" customWidth="1"/>
    <col min="11815" max="12034" width="11.42578125" style="266"/>
    <col min="12035" max="12035" width="13.7109375" style="266" customWidth="1"/>
    <col min="12036" max="12036" width="12.140625" style="266" customWidth="1"/>
    <col min="12037" max="12050" width="11" style="266" customWidth="1"/>
    <col min="12051" max="12053" width="10.42578125" style="266" customWidth="1"/>
    <col min="12054" max="12055" width="7.28515625" style="266" customWidth="1"/>
    <col min="12056" max="12056" width="7.85546875" style="266" bestFit="1" customWidth="1"/>
    <col min="12057" max="12069" width="7.28515625" style="266" customWidth="1"/>
    <col min="12070" max="12070" width="11.5703125" style="266" bestFit="1" customWidth="1"/>
    <col min="12071" max="12290" width="11.42578125" style="266"/>
    <col min="12291" max="12291" width="13.7109375" style="266" customWidth="1"/>
    <col min="12292" max="12292" width="12.140625" style="266" customWidth="1"/>
    <col min="12293" max="12306" width="11" style="266" customWidth="1"/>
    <col min="12307" max="12309" width="10.42578125" style="266" customWidth="1"/>
    <col min="12310" max="12311" width="7.28515625" style="266" customWidth="1"/>
    <col min="12312" max="12312" width="7.85546875" style="266" bestFit="1" customWidth="1"/>
    <col min="12313" max="12325" width="7.28515625" style="266" customWidth="1"/>
    <col min="12326" max="12326" width="11.5703125" style="266" bestFit="1" customWidth="1"/>
    <col min="12327" max="12546" width="11.42578125" style="266"/>
    <col min="12547" max="12547" width="13.7109375" style="266" customWidth="1"/>
    <col min="12548" max="12548" width="12.140625" style="266" customWidth="1"/>
    <col min="12549" max="12562" width="11" style="266" customWidth="1"/>
    <col min="12563" max="12565" width="10.42578125" style="266" customWidth="1"/>
    <col min="12566" max="12567" width="7.28515625" style="266" customWidth="1"/>
    <col min="12568" max="12568" width="7.85546875" style="266" bestFit="1" customWidth="1"/>
    <col min="12569" max="12581" width="7.28515625" style="266" customWidth="1"/>
    <col min="12582" max="12582" width="11.5703125" style="266" bestFit="1" customWidth="1"/>
    <col min="12583" max="12802" width="11.42578125" style="266"/>
    <col min="12803" max="12803" width="13.7109375" style="266" customWidth="1"/>
    <col min="12804" max="12804" width="12.140625" style="266" customWidth="1"/>
    <col min="12805" max="12818" width="11" style="266" customWidth="1"/>
    <col min="12819" max="12821" width="10.42578125" style="266" customWidth="1"/>
    <col min="12822" max="12823" width="7.28515625" style="266" customWidth="1"/>
    <col min="12824" max="12824" width="7.85546875" style="266" bestFit="1" customWidth="1"/>
    <col min="12825" max="12837" width="7.28515625" style="266" customWidth="1"/>
    <col min="12838" max="12838" width="11.5703125" style="266" bestFit="1" customWidth="1"/>
    <col min="12839" max="13058" width="11.42578125" style="266"/>
    <col min="13059" max="13059" width="13.7109375" style="266" customWidth="1"/>
    <col min="13060" max="13060" width="12.140625" style="266" customWidth="1"/>
    <col min="13061" max="13074" width="11" style="266" customWidth="1"/>
    <col min="13075" max="13077" width="10.42578125" style="266" customWidth="1"/>
    <col min="13078" max="13079" width="7.28515625" style="266" customWidth="1"/>
    <col min="13080" max="13080" width="7.85546875" style="266" bestFit="1" customWidth="1"/>
    <col min="13081" max="13093" width="7.28515625" style="266" customWidth="1"/>
    <col min="13094" max="13094" width="11.5703125" style="266" bestFit="1" customWidth="1"/>
    <col min="13095" max="13314" width="11.42578125" style="266"/>
    <col min="13315" max="13315" width="13.7109375" style="266" customWidth="1"/>
    <col min="13316" max="13316" width="12.140625" style="266" customWidth="1"/>
    <col min="13317" max="13330" width="11" style="266" customWidth="1"/>
    <col min="13331" max="13333" width="10.42578125" style="266" customWidth="1"/>
    <col min="13334" max="13335" width="7.28515625" style="266" customWidth="1"/>
    <col min="13336" max="13336" width="7.85546875" style="266" bestFit="1" customWidth="1"/>
    <col min="13337" max="13349" width="7.28515625" style="266" customWidth="1"/>
    <col min="13350" max="13350" width="11.5703125" style="266" bestFit="1" customWidth="1"/>
    <col min="13351" max="13570" width="11.42578125" style="266"/>
    <col min="13571" max="13571" width="13.7109375" style="266" customWidth="1"/>
    <col min="13572" max="13572" width="12.140625" style="266" customWidth="1"/>
    <col min="13573" max="13586" width="11" style="266" customWidth="1"/>
    <col min="13587" max="13589" width="10.42578125" style="266" customWidth="1"/>
    <col min="13590" max="13591" width="7.28515625" style="266" customWidth="1"/>
    <col min="13592" max="13592" width="7.85546875" style="266" bestFit="1" customWidth="1"/>
    <col min="13593" max="13605" width="7.28515625" style="266" customWidth="1"/>
    <col min="13606" max="13606" width="11.5703125" style="266" bestFit="1" customWidth="1"/>
    <col min="13607" max="13826" width="11.42578125" style="266"/>
    <col min="13827" max="13827" width="13.7109375" style="266" customWidth="1"/>
    <col min="13828" max="13828" width="12.140625" style="266" customWidth="1"/>
    <col min="13829" max="13842" width="11" style="266" customWidth="1"/>
    <col min="13843" max="13845" width="10.42578125" style="266" customWidth="1"/>
    <col min="13846" max="13847" width="7.28515625" style="266" customWidth="1"/>
    <col min="13848" max="13848" width="7.85546875" style="266" bestFit="1" customWidth="1"/>
    <col min="13849" max="13861" width="7.28515625" style="266" customWidth="1"/>
    <col min="13862" max="13862" width="11.5703125" style="266" bestFit="1" customWidth="1"/>
    <col min="13863" max="14082" width="11.42578125" style="266"/>
    <col min="14083" max="14083" width="13.7109375" style="266" customWidth="1"/>
    <col min="14084" max="14084" width="12.140625" style="266" customWidth="1"/>
    <col min="14085" max="14098" width="11" style="266" customWidth="1"/>
    <col min="14099" max="14101" width="10.42578125" style="266" customWidth="1"/>
    <col min="14102" max="14103" width="7.28515625" style="266" customWidth="1"/>
    <col min="14104" max="14104" width="7.85546875" style="266" bestFit="1" customWidth="1"/>
    <col min="14105" max="14117" width="7.28515625" style="266" customWidth="1"/>
    <col min="14118" max="14118" width="11.5703125" style="266" bestFit="1" customWidth="1"/>
    <col min="14119" max="14338" width="11.42578125" style="266"/>
    <col min="14339" max="14339" width="13.7109375" style="266" customWidth="1"/>
    <col min="14340" max="14340" width="12.140625" style="266" customWidth="1"/>
    <col min="14341" max="14354" width="11" style="266" customWidth="1"/>
    <col min="14355" max="14357" width="10.42578125" style="266" customWidth="1"/>
    <col min="14358" max="14359" width="7.28515625" style="266" customWidth="1"/>
    <col min="14360" max="14360" width="7.85546875" style="266" bestFit="1" customWidth="1"/>
    <col min="14361" max="14373" width="7.28515625" style="266" customWidth="1"/>
    <col min="14374" max="14374" width="11.5703125" style="266" bestFit="1" customWidth="1"/>
    <col min="14375" max="14594" width="11.42578125" style="266"/>
    <col min="14595" max="14595" width="13.7109375" style="266" customWidth="1"/>
    <col min="14596" max="14596" width="12.140625" style="266" customWidth="1"/>
    <col min="14597" max="14610" width="11" style="266" customWidth="1"/>
    <col min="14611" max="14613" width="10.42578125" style="266" customWidth="1"/>
    <col min="14614" max="14615" width="7.28515625" style="266" customWidth="1"/>
    <col min="14616" max="14616" width="7.85546875" style="266" bestFit="1" customWidth="1"/>
    <col min="14617" max="14629" width="7.28515625" style="266" customWidth="1"/>
    <col min="14630" max="14630" width="11.5703125" style="266" bestFit="1" customWidth="1"/>
    <col min="14631" max="14850" width="11.42578125" style="266"/>
    <col min="14851" max="14851" width="13.7109375" style="266" customWidth="1"/>
    <col min="14852" max="14852" width="12.140625" style="266" customWidth="1"/>
    <col min="14853" max="14866" width="11" style="266" customWidth="1"/>
    <col min="14867" max="14869" width="10.42578125" style="266" customWidth="1"/>
    <col min="14870" max="14871" width="7.28515625" style="266" customWidth="1"/>
    <col min="14872" max="14872" width="7.85546875" style="266" bestFit="1" customWidth="1"/>
    <col min="14873" max="14885" width="7.28515625" style="266" customWidth="1"/>
    <col min="14886" max="14886" width="11.5703125" style="266" bestFit="1" customWidth="1"/>
    <col min="14887" max="15106" width="11.42578125" style="266"/>
    <col min="15107" max="15107" width="13.7109375" style="266" customWidth="1"/>
    <col min="15108" max="15108" width="12.140625" style="266" customWidth="1"/>
    <col min="15109" max="15122" width="11" style="266" customWidth="1"/>
    <col min="15123" max="15125" width="10.42578125" style="266" customWidth="1"/>
    <col min="15126" max="15127" width="7.28515625" style="266" customWidth="1"/>
    <col min="15128" max="15128" width="7.85546875" style="266" bestFit="1" customWidth="1"/>
    <col min="15129" max="15141" width="7.28515625" style="266" customWidth="1"/>
    <col min="15142" max="15142" width="11.5703125" style="266" bestFit="1" customWidth="1"/>
    <col min="15143" max="15362" width="11.42578125" style="266"/>
    <col min="15363" max="15363" width="13.7109375" style="266" customWidth="1"/>
    <col min="15364" max="15364" width="12.140625" style="266" customWidth="1"/>
    <col min="15365" max="15378" width="11" style="266" customWidth="1"/>
    <col min="15379" max="15381" width="10.42578125" style="266" customWidth="1"/>
    <col min="15382" max="15383" width="7.28515625" style="266" customWidth="1"/>
    <col min="15384" max="15384" width="7.85546875" style="266" bestFit="1" customWidth="1"/>
    <col min="15385" max="15397" width="7.28515625" style="266" customWidth="1"/>
    <col min="15398" max="15398" width="11.5703125" style="266" bestFit="1" customWidth="1"/>
    <col min="15399" max="15618" width="11.42578125" style="266"/>
    <col min="15619" max="15619" width="13.7109375" style="266" customWidth="1"/>
    <col min="15620" max="15620" width="12.140625" style="266" customWidth="1"/>
    <col min="15621" max="15634" width="11" style="266" customWidth="1"/>
    <col min="15635" max="15637" width="10.42578125" style="266" customWidth="1"/>
    <col min="15638" max="15639" width="7.28515625" style="266" customWidth="1"/>
    <col min="15640" max="15640" width="7.85546875" style="266" bestFit="1" customWidth="1"/>
    <col min="15641" max="15653" width="7.28515625" style="266" customWidth="1"/>
    <col min="15654" max="15654" width="11.5703125" style="266" bestFit="1" customWidth="1"/>
    <col min="15655" max="15874" width="11.42578125" style="266"/>
    <col min="15875" max="15875" width="13.7109375" style="266" customWidth="1"/>
    <col min="15876" max="15876" width="12.140625" style="266" customWidth="1"/>
    <col min="15877" max="15890" width="11" style="266" customWidth="1"/>
    <col min="15891" max="15893" width="10.42578125" style="266" customWidth="1"/>
    <col min="15894" max="15895" width="7.28515625" style="266" customWidth="1"/>
    <col min="15896" max="15896" width="7.85546875" style="266" bestFit="1" customWidth="1"/>
    <col min="15897" max="15909" width="7.28515625" style="266" customWidth="1"/>
    <col min="15910" max="15910" width="11.5703125" style="266" bestFit="1" customWidth="1"/>
    <col min="15911" max="16130" width="11.42578125" style="266"/>
    <col min="16131" max="16131" width="13.7109375" style="266" customWidth="1"/>
    <col min="16132" max="16132" width="12.140625" style="266" customWidth="1"/>
    <col min="16133" max="16146" width="11" style="266" customWidth="1"/>
    <col min="16147" max="16149" width="10.42578125" style="266" customWidth="1"/>
    <col min="16150" max="16151" width="7.28515625" style="266" customWidth="1"/>
    <col min="16152" max="16152" width="7.85546875" style="266" bestFit="1" customWidth="1"/>
    <col min="16153" max="16165" width="7.28515625" style="266" customWidth="1"/>
    <col min="16166" max="16166" width="11.5703125" style="266" bestFit="1" customWidth="1"/>
    <col min="16167" max="16384" width="11.42578125" style="266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67"/>
    </row>
    <row r="4" spans="2:12" ht="15" customHeight="1" x14ac:dyDescent="0.25">
      <c r="B4" s="267"/>
    </row>
    <row r="5" spans="2:12" ht="36" customHeight="1" x14ac:dyDescent="0.25">
      <c r="B5" s="387" t="s">
        <v>296</v>
      </c>
      <c r="C5" s="387"/>
      <c r="D5" s="387"/>
      <c r="E5" s="387"/>
      <c r="F5" s="387"/>
      <c r="H5" s="76" t="s">
        <v>98</v>
      </c>
    </row>
    <row r="6" spans="2:12" ht="45" customHeight="1" x14ac:dyDescent="0.25">
      <c r="B6" s="41"/>
      <c r="C6" s="250" t="s">
        <v>297</v>
      </c>
      <c r="D6" s="250" t="s">
        <v>251</v>
      </c>
      <c r="E6" s="251" t="s">
        <v>252</v>
      </c>
      <c r="F6" s="250" t="s">
        <v>253</v>
      </c>
    </row>
    <row r="7" spans="2:12" ht="15" customHeight="1" x14ac:dyDescent="0.2">
      <c r="B7" s="252" t="s">
        <v>260</v>
      </c>
      <c r="C7" s="304">
        <v>65.608318147711444</v>
      </c>
      <c r="D7" s="50">
        <f t="shared" ref="D7:D11" si="0">IFERROR((C7-C8)/C8,"-")</f>
        <v>0.13371899339401153</v>
      </c>
      <c r="E7" s="51">
        <f t="shared" ref="E7:E12" si="1">C7/C20-1</f>
        <v>8.6247893085944494E-2</v>
      </c>
      <c r="F7" s="269">
        <f>((SUM(C7:C12,C14:C19)/SUM(C20:C25,C27:C32))-1)</f>
        <v>3.8229728317030309E-2</v>
      </c>
      <c r="G7" s="23"/>
      <c r="H7" s="23"/>
      <c r="I7" s="23"/>
      <c r="J7" s="23"/>
      <c r="K7" s="23"/>
      <c r="L7" s="23"/>
    </row>
    <row r="8" spans="2:12" ht="15" customHeight="1" x14ac:dyDescent="0.2">
      <c r="B8" s="252" t="s">
        <v>261</v>
      </c>
      <c r="C8" s="304">
        <v>57.87</v>
      </c>
      <c r="D8" s="50">
        <f t="shared" si="0"/>
        <v>-0.16911323420471031</v>
      </c>
      <c r="E8" s="51">
        <f t="shared" si="1"/>
        <v>4.5095687500541048E-2</v>
      </c>
      <c r="F8" s="269">
        <f>((SUM(C8:C12,C14:C20)/SUM(C21:C25,C27:C33))-1)</f>
        <v>3.219359595471305E-2</v>
      </c>
      <c r="G8" s="23"/>
      <c r="H8" s="23"/>
      <c r="I8" s="23"/>
      <c r="J8" s="23"/>
      <c r="K8" s="23"/>
      <c r="L8" s="23"/>
    </row>
    <row r="9" spans="2:12" ht="15" customHeight="1" x14ac:dyDescent="0.2">
      <c r="B9" s="252" t="s">
        <v>262</v>
      </c>
      <c r="C9" s="304">
        <v>69.648479651266655</v>
      </c>
      <c r="D9" s="50">
        <f t="shared" si="0"/>
        <v>-4.4719055437673898E-2</v>
      </c>
      <c r="E9" s="51">
        <f t="shared" si="1"/>
        <v>0.11384412396158483</v>
      </c>
      <c r="F9" s="269">
        <f>((SUM(C9:C12,C14:C21)/SUM(C22:C25,C27:C34))-1)</f>
        <v>3.4148889926629789E-2</v>
      </c>
      <c r="G9" s="23"/>
      <c r="H9" s="23"/>
      <c r="I9" s="23"/>
      <c r="J9" s="23"/>
      <c r="K9" s="23"/>
      <c r="L9" s="23"/>
    </row>
    <row r="10" spans="2:12" ht="15" customHeight="1" x14ac:dyDescent="0.2">
      <c r="B10" s="252" t="s">
        <v>263</v>
      </c>
      <c r="C10" s="304">
        <v>72.908896642104565</v>
      </c>
      <c r="D10" s="50">
        <f t="shared" si="0"/>
        <v>-3.7887349668717811E-2</v>
      </c>
      <c r="E10" s="51">
        <f t="shared" si="1"/>
        <v>1.1200082838144887E-2</v>
      </c>
      <c r="F10" s="269">
        <f>((SUM(C10:C12,C14:C22)/SUM(C23:C25,C27:C35))-1)</f>
        <v>2.4956910179215752E-2</v>
      </c>
      <c r="G10" s="23"/>
      <c r="I10" s="23"/>
      <c r="J10" s="23"/>
      <c r="K10" s="23"/>
      <c r="L10" s="23"/>
    </row>
    <row r="11" spans="2:12" ht="15" customHeight="1" x14ac:dyDescent="0.2">
      <c r="B11" s="252" t="s">
        <v>264</v>
      </c>
      <c r="C11" s="304">
        <v>75.78</v>
      </c>
      <c r="D11" s="50">
        <f t="shared" si="0"/>
        <v>3.3692538534988388E-2</v>
      </c>
      <c r="E11" s="51">
        <f t="shared" si="1"/>
        <v>3.8973110150402279E-2</v>
      </c>
      <c r="F11" s="269">
        <f>((SUM(C11:C12,C14:C23)/SUM(C24:C25,C27:C36))-1)</f>
        <v>2.8616569729606578E-2</v>
      </c>
    </row>
    <row r="12" spans="2:12" ht="15" customHeight="1" x14ac:dyDescent="0.2">
      <c r="B12" s="252" t="s">
        <v>265</v>
      </c>
      <c r="C12" s="304">
        <v>73.31</v>
      </c>
      <c r="D12" s="50">
        <f>C12/C14-1</f>
        <v>5.8017029874440684E-2</v>
      </c>
      <c r="E12" s="51">
        <f t="shared" si="1"/>
        <v>2.5620660993127986E-2</v>
      </c>
      <c r="F12" s="269">
        <f>((SUM(C12,C14:C24)/SUM(C25,C27:C37))-1)</f>
        <v>2.200550864084061E-2</v>
      </c>
    </row>
    <row r="13" spans="2:12" ht="30" customHeight="1" x14ac:dyDescent="0.25">
      <c r="B13" s="64" t="str">
        <f>actualizaciones!$A$2</f>
        <v xml:space="preserve">I semestre 2014 </v>
      </c>
      <c r="C13" s="305">
        <v>69.094613185640455</v>
      </c>
      <c r="D13" s="306"/>
      <c r="E13" s="307">
        <v>5.1142077956914944E-2</v>
      </c>
      <c r="F13" s="255" t="s">
        <v>64</v>
      </c>
    </row>
    <row r="14" spans="2:12" ht="15" customHeight="1" outlineLevel="1" x14ac:dyDescent="0.2">
      <c r="B14" s="252" t="s">
        <v>254</v>
      </c>
      <c r="C14" s="304">
        <v>69.290000000000006</v>
      </c>
      <c r="D14" s="50">
        <f t="shared" ref="D14:D24" si="2">IFERROR((C14-C15)/C15,"-")</f>
        <v>-4.6380401871731224E-2</v>
      </c>
      <c r="E14" s="51">
        <f>C14/C27-1</f>
        <v>6.597486415417686E-2</v>
      </c>
      <c r="F14" s="269">
        <f>((SUM(C14:C25)/SUM(C27:C38))-1)</f>
        <v>1.9199825408553473E-2</v>
      </c>
    </row>
    <row r="15" spans="2:12" ht="15" customHeight="1" outlineLevel="1" x14ac:dyDescent="0.2">
      <c r="B15" s="252" t="s">
        <v>255</v>
      </c>
      <c r="C15" s="304">
        <v>72.66</v>
      </c>
      <c r="D15" s="50">
        <f t="shared" si="2"/>
        <v>5.5337690631808316E-2</v>
      </c>
      <c r="E15" s="51">
        <f t="shared" ref="E15:E26" si="3">C15/C28-1</f>
        <v>4.5819157315834635E-2</v>
      </c>
      <c r="F15" s="269">
        <f>((SUM(C15:C25,C27)/SUM(C28:C38,C40))-1)</f>
        <v>1.4226168054886745E-2</v>
      </c>
    </row>
    <row r="16" spans="2:12" ht="15" customHeight="1" outlineLevel="1" x14ac:dyDescent="0.2">
      <c r="B16" s="252" t="s">
        <v>256</v>
      </c>
      <c r="C16" s="304">
        <v>68.849999999999994</v>
      </c>
      <c r="D16" s="50">
        <f t="shared" si="2"/>
        <v>4.2117807760927058E-3</v>
      </c>
      <c r="E16" s="51">
        <f t="shared" si="3"/>
        <v>8.719588579677362E-3</v>
      </c>
      <c r="F16" s="269">
        <f>((SUM(C16:C25,C27:C28)/SUM(C29:C38,C40:C41))-1)</f>
        <v>8.4152260233378851E-3</v>
      </c>
    </row>
    <row r="17" spans="2:12" ht="15" customHeight="1" outlineLevel="1" x14ac:dyDescent="0.2">
      <c r="B17" s="252" t="s">
        <v>257</v>
      </c>
      <c r="C17" s="304">
        <v>68.561235107987002</v>
      </c>
      <c r="D17" s="50">
        <f t="shared" si="2"/>
        <v>-0.12327511444925075</v>
      </c>
      <c r="E17" s="51">
        <f t="shared" si="3"/>
        <v>4.3926629775310255E-2</v>
      </c>
      <c r="F17" s="269">
        <f>((SUM(C17:C25,C27:C29)/SUM(C30:C38,C40:C42))-1)</f>
        <v>8.8925001923076952E-3</v>
      </c>
      <c r="H17" s="23"/>
    </row>
    <row r="18" spans="2:12" ht="15" customHeight="1" outlineLevel="1" x14ac:dyDescent="0.2">
      <c r="B18" s="252" t="s">
        <v>258</v>
      </c>
      <c r="C18" s="304">
        <v>78.201538747149357</v>
      </c>
      <c r="D18" s="50">
        <f t="shared" si="2"/>
        <v>3.3829952753081552E-2</v>
      </c>
      <c r="E18" s="51">
        <f t="shared" si="3"/>
        <v>7.5901465387135936E-3</v>
      </c>
      <c r="F18" s="269">
        <f>((SUM(C18:C25,C27:C30)/SUM(C31:C38,C40:C43))-1)</f>
        <v>5.3587274100073135E-3</v>
      </c>
      <c r="G18" s="23"/>
      <c r="H18" s="23"/>
      <c r="I18" s="23"/>
      <c r="J18" s="23"/>
      <c r="K18" s="23"/>
      <c r="L18" s="23"/>
    </row>
    <row r="19" spans="2:12" ht="15" customHeight="1" outlineLevel="1" x14ac:dyDescent="0.2">
      <c r="B19" s="252" t="s">
        <v>259</v>
      </c>
      <c r="C19" s="304">
        <v>75.642554695672374</v>
      </c>
      <c r="D19" s="50">
        <f t="shared" si="2"/>
        <v>0.25238030764363639</v>
      </c>
      <c r="E19" s="51">
        <f t="shared" si="3"/>
        <v>-8.002726510546565E-3</v>
      </c>
      <c r="F19" s="269">
        <f>((SUM(C19:C25,C27:C31)/SUM(C32:C38,C40:C44))-1)</f>
        <v>6.234082349023673E-3</v>
      </c>
      <c r="G19" s="23"/>
      <c r="H19" s="23"/>
      <c r="I19" s="23"/>
      <c r="J19" s="23"/>
      <c r="K19" s="23"/>
      <c r="L19" s="23"/>
    </row>
    <row r="20" spans="2:12" ht="15" customHeight="1" outlineLevel="1" x14ac:dyDescent="0.2">
      <c r="B20" s="252" t="s">
        <v>260</v>
      </c>
      <c r="C20" s="304">
        <v>60.399029139953861</v>
      </c>
      <c r="D20" s="50">
        <f t="shared" si="2"/>
        <v>9.0768358102389646E-2</v>
      </c>
      <c r="E20" s="51">
        <f t="shared" si="3"/>
        <v>4.466240586482817E-3</v>
      </c>
      <c r="F20" s="269">
        <f>((SUM(C20:C25,C27:C32)/SUM(C33:C38,C40:C45))-1)</f>
        <v>1.2730815962720854E-2</v>
      </c>
      <c r="G20" s="23"/>
      <c r="H20" s="23"/>
      <c r="I20" s="23"/>
      <c r="J20" s="23"/>
      <c r="K20" s="23"/>
      <c r="L20" s="23"/>
    </row>
    <row r="21" spans="2:12" ht="15" customHeight="1" outlineLevel="1" x14ac:dyDescent="0.2">
      <c r="B21" s="252" t="s">
        <v>261</v>
      </c>
      <c r="C21" s="304">
        <v>55.372920099213445</v>
      </c>
      <c r="D21" s="50">
        <f t="shared" si="2"/>
        <v>-0.11445587918182855</v>
      </c>
      <c r="E21" s="51">
        <f t="shared" si="3"/>
        <v>7.7002853583319375E-2</v>
      </c>
      <c r="F21" s="269">
        <f>((SUM(C21:C25,C27:C33)/SUM(C34:C38,C40:C46))-1)</f>
        <v>1.315198956602881E-2</v>
      </c>
      <c r="G21" s="23"/>
      <c r="H21" s="23"/>
      <c r="I21" s="23"/>
      <c r="J21" s="23"/>
      <c r="K21" s="23"/>
      <c r="L21" s="23"/>
    </row>
    <row r="22" spans="2:12" ht="15" customHeight="1" outlineLevel="1" x14ac:dyDescent="0.2">
      <c r="B22" s="252" t="s">
        <v>262</v>
      </c>
      <c r="C22" s="304">
        <v>62.529826349085042</v>
      </c>
      <c r="D22" s="50">
        <f t="shared" si="2"/>
        <v>-0.13275102907627229</v>
      </c>
      <c r="E22" s="51">
        <f t="shared" si="3"/>
        <v>-5.4807036458219827E-3</v>
      </c>
      <c r="F22" s="269">
        <f>((SUM(C22:C25,C27:C34)/SUM(C35:C38,C40:C47))-1)</f>
        <v>1.009321754070247E-2</v>
      </c>
      <c r="G22" s="23"/>
      <c r="H22" s="23"/>
      <c r="I22" s="23"/>
      <c r="J22" s="23"/>
      <c r="K22" s="23"/>
      <c r="L22" s="23"/>
    </row>
    <row r="23" spans="2:12" ht="15" customHeight="1" outlineLevel="1" x14ac:dyDescent="0.2">
      <c r="B23" s="252" t="s">
        <v>263</v>
      </c>
      <c r="C23" s="304">
        <v>72.101355487897578</v>
      </c>
      <c r="D23" s="50">
        <f t="shared" si="2"/>
        <v>-1.1462528934801835E-2</v>
      </c>
      <c r="E23" s="51">
        <f t="shared" si="3"/>
        <v>5.3759024994078253E-2</v>
      </c>
      <c r="F23" s="269">
        <f>((SUM(C23:C25,C27:C35)/SUM(C36:C38,C40:C48))-1)</f>
        <v>5.1381099076606151E-3</v>
      </c>
      <c r="G23" s="23"/>
      <c r="I23" s="23"/>
      <c r="J23" s="23"/>
      <c r="K23" s="23"/>
      <c r="L23" s="23"/>
    </row>
    <row r="24" spans="2:12" ht="15" customHeight="1" outlineLevel="1" x14ac:dyDescent="0.2">
      <c r="B24" s="252" t="s">
        <v>264</v>
      </c>
      <c r="C24" s="304">
        <v>72.937402575346781</v>
      </c>
      <c r="D24" s="50">
        <f t="shared" si="2"/>
        <v>2.040795308210383E-2</v>
      </c>
      <c r="E24" s="51">
        <f t="shared" si="3"/>
        <v>-3.2566068130712056E-2</v>
      </c>
      <c r="F24" s="269">
        <f>((SUM(C24:C25,C27:C36)/SUM(C37:C38,C40:C49))-1)</f>
        <v>-2.2935980252660748E-3</v>
      </c>
    </row>
    <row r="25" spans="2:12" ht="15" customHeight="1" outlineLevel="1" x14ac:dyDescent="0.2">
      <c r="B25" s="252" t="s">
        <v>265</v>
      </c>
      <c r="C25" s="304">
        <v>71.478669246983131</v>
      </c>
      <c r="D25" s="50">
        <f>C25/C27-1</f>
        <v>9.9645904755003345E-2</v>
      </c>
      <c r="E25" s="51">
        <f t="shared" si="3"/>
        <v>-6.0963469899978362E-3</v>
      </c>
      <c r="F25" s="269">
        <f>((SUM(C25,C27:C37)/SUM(C38,C40:C50))-1)</f>
        <v>1.0700347864900372E-4</v>
      </c>
    </row>
    <row r="26" spans="2:12" ht="15" customHeight="1" x14ac:dyDescent="0.2">
      <c r="B26" s="308">
        <v>2013</v>
      </c>
      <c r="C26" s="278">
        <v>69.001409028977648</v>
      </c>
      <c r="D26" s="309"/>
      <c r="E26" s="47">
        <f t="shared" si="3"/>
        <v>1.9968403316671823E-2</v>
      </c>
      <c r="F26" s="213">
        <f>C26/C39-1</f>
        <v>1.9968403316671823E-2</v>
      </c>
    </row>
    <row r="27" spans="2:12" ht="15" hidden="1" customHeight="1" outlineLevel="1" x14ac:dyDescent="0.2">
      <c r="B27" s="252" t="s">
        <v>254</v>
      </c>
      <c r="C27" s="304">
        <v>65.001532709666478</v>
      </c>
      <c r="D27" s="50">
        <f t="shared" ref="D27:D37" si="4">IFERROR((C27-C28)/C28,"-")</f>
        <v>-6.4411668556825508E-2</v>
      </c>
      <c r="E27" s="51">
        <f>C27/C40-1</f>
        <v>3.7719834838934041E-3</v>
      </c>
      <c r="F27" s="269">
        <f>((SUM(C27:C38)/SUM(C40:C51))-1)</f>
        <v>5.3239482331726151E-3</v>
      </c>
    </row>
    <row r="28" spans="2:12" ht="15" hidden="1" customHeight="1" outlineLevel="1" x14ac:dyDescent="0.2">
      <c r="B28" s="252" t="s">
        <v>255</v>
      </c>
      <c r="C28" s="304">
        <v>69.476638950166858</v>
      </c>
      <c r="D28" s="50">
        <f t="shared" si="4"/>
        <v>1.7900459806987807E-2</v>
      </c>
      <c r="E28" s="51">
        <f t="shared" ref="E28:E39" si="5">C28/C41-1</f>
        <v>-2.1455789434269623E-2</v>
      </c>
      <c r="F28" s="269">
        <f>((SUM(C28:C38,C40)/SUM(C41:C51,C53))-1)</f>
        <v>1.2069106470626423E-2</v>
      </c>
    </row>
    <row r="29" spans="2:12" ht="15" hidden="1" customHeight="1" outlineLevel="1" x14ac:dyDescent="0.2">
      <c r="B29" s="252" t="s">
        <v>256</v>
      </c>
      <c r="C29" s="304">
        <v>68.254845825829449</v>
      </c>
      <c r="D29" s="50">
        <f t="shared" si="4"/>
        <v>3.9261487290373355E-2</v>
      </c>
      <c r="E29" s="51">
        <f t="shared" si="5"/>
        <v>1.4489385045027392E-2</v>
      </c>
      <c r="F29" s="269">
        <f>((SUM(C29:C38,C40:C41)/SUM(C42:C51,C53:C54))-1)</f>
        <v>2.156711366739783E-2</v>
      </c>
    </row>
    <row r="30" spans="2:12" ht="15" hidden="1" customHeight="1" outlineLevel="1" x14ac:dyDescent="0.2">
      <c r="B30" s="252" t="s">
        <v>257</v>
      </c>
      <c r="C30" s="304">
        <v>65.676296736240744</v>
      </c>
      <c r="D30" s="50">
        <f t="shared" si="4"/>
        <v>-0.15379172184126513</v>
      </c>
      <c r="E30" s="51">
        <f t="shared" si="5"/>
        <v>1.9592429759840435E-4</v>
      </c>
      <c r="F30" s="269">
        <f>((SUM(C30:C38,C40:C42)/SUM(C43:C51,C53:C55))-1)</f>
        <v>2.4626850976998904E-2</v>
      </c>
      <c r="H30" s="23"/>
    </row>
    <row r="31" spans="2:12" ht="15" hidden="1" customHeight="1" outlineLevel="1" x14ac:dyDescent="0.2">
      <c r="B31" s="252" t="s">
        <v>258</v>
      </c>
      <c r="C31" s="304">
        <v>77.612448886869601</v>
      </c>
      <c r="D31" s="50">
        <f t="shared" si="4"/>
        <v>1.7831007881321664E-2</v>
      </c>
      <c r="E31" s="51">
        <f t="shared" si="5"/>
        <v>1.6934602815377398E-2</v>
      </c>
      <c r="F31" s="269">
        <f>((SUM(C31:C38,C40:C43)/SUM(C44:C51,C53:C56))-1)</f>
        <v>3.6976367434808255E-2</v>
      </c>
      <c r="G31" s="23"/>
      <c r="H31" s="23"/>
      <c r="I31" s="23"/>
      <c r="J31" s="23"/>
      <c r="K31" s="23"/>
      <c r="L31" s="23"/>
    </row>
    <row r="32" spans="2:12" ht="15" hidden="1" customHeight="1" outlineLevel="1" x14ac:dyDescent="0.2">
      <c r="B32" s="252" t="s">
        <v>259</v>
      </c>
      <c r="C32" s="304">
        <v>76.252784878724341</v>
      </c>
      <c r="D32" s="50">
        <f t="shared" si="4"/>
        <v>0.26812217434660179</v>
      </c>
      <c r="E32" s="51">
        <f t="shared" si="5"/>
        <v>6.423984478331235E-2</v>
      </c>
      <c r="F32" s="269">
        <f>((SUM(C32:C38,C40:C44)/SUM(C45:C51,C53:C57))-1)</f>
        <v>4.2601475028176905E-2</v>
      </c>
      <c r="G32" s="23"/>
      <c r="H32" s="23"/>
      <c r="I32" s="23"/>
      <c r="J32" s="23"/>
      <c r="K32" s="23"/>
      <c r="L32" s="23"/>
    </row>
    <row r="33" spans="2:12" ht="15" hidden="1" customHeight="1" outlineLevel="1" x14ac:dyDescent="0.2">
      <c r="B33" s="252" t="s">
        <v>260</v>
      </c>
      <c r="C33" s="304">
        <v>60.130471985487901</v>
      </c>
      <c r="D33" s="50">
        <f t="shared" si="4"/>
        <v>0.16953719976567069</v>
      </c>
      <c r="E33" s="51">
        <f t="shared" si="5"/>
        <v>1.008688032064331E-2</v>
      </c>
      <c r="F33" s="269">
        <f>((SUM(C33:C38,C40:C45)/SUM(C46:C51,C53:C58))-1)</f>
        <v>4.488535186663789E-2</v>
      </c>
      <c r="G33" s="23"/>
      <c r="H33" s="23"/>
      <c r="I33" s="23"/>
      <c r="J33" s="23"/>
      <c r="K33" s="23"/>
      <c r="L33" s="23"/>
    </row>
    <row r="34" spans="2:12" ht="15" hidden="1" customHeight="1" outlineLevel="1" x14ac:dyDescent="0.2">
      <c r="B34" s="252" t="s">
        <v>261</v>
      </c>
      <c r="C34" s="304">
        <v>51.413902864770513</v>
      </c>
      <c r="D34" s="50">
        <f t="shared" si="4"/>
        <v>-0.18227633938340834</v>
      </c>
      <c r="E34" s="51">
        <f t="shared" si="5"/>
        <v>2.9598980883504877E-2</v>
      </c>
      <c r="F34" s="269">
        <f>((SUM(C34:C38,C40:C46)/SUM(C47:C51,C53:C59))-1)</f>
        <v>5.403695854636581E-2</v>
      </c>
      <c r="G34" s="23"/>
      <c r="H34" s="23"/>
      <c r="I34" s="23"/>
      <c r="J34" s="23"/>
      <c r="K34" s="23"/>
      <c r="L34" s="23"/>
    </row>
    <row r="35" spans="2:12" ht="15" hidden="1" customHeight="1" outlineLevel="1" x14ac:dyDescent="0.2">
      <c r="B35" s="252" t="s">
        <v>262</v>
      </c>
      <c r="C35" s="304">
        <v>62.874422425300338</v>
      </c>
      <c r="D35" s="50">
        <f t="shared" si="4"/>
        <v>-8.1092309241380348E-2</v>
      </c>
      <c r="E35" s="51">
        <f t="shared" si="5"/>
        <v>-6.4152365917303888E-2</v>
      </c>
      <c r="F35" s="269">
        <f>((SUM(C35:C38,C40:C47)/SUM(C48:C51,C53:C60))-1)</f>
        <v>5.8181934199519336E-2</v>
      </c>
      <c r="G35" s="23"/>
      <c r="H35" s="23"/>
      <c r="I35" s="23"/>
      <c r="J35" s="23"/>
      <c r="K35" s="23"/>
      <c r="L35" s="23"/>
    </row>
    <row r="36" spans="2:12" ht="15" hidden="1" customHeight="1" outlineLevel="1" x14ac:dyDescent="0.2">
      <c r="B36" s="252" t="s">
        <v>263</v>
      </c>
      <c r="C36" s="304">
        <v>68.423001632942373</v>
      </c>
      <c r="D36" s="50">
        <f t="shared" si="4"/>
        <v>-9.2444600948398584E-2</v>
      </c>
      <c r="E36" s="51">
        <f t="shared" si="5"/>
        <v>-3.3063532432460963E-2</v>
      </c>
      <c r="F36" s="269">
        <f>((SUM(C36:C38,C40:C48)/SUM(C49:C51,C53:C61))-1)</f>
        <v>8.6939467223059896E-2</v>
      </c>
      <c r="G36" s="23"/>
      <c r="I36" s="23"/>
      <c r="J36" s="23"/>
      <c r="K36" s="23"/>
      <c r="L36" s="23"/>
    </row>
    <row r="37" spans="2:12" ht="15" hidden="1" customHeight="1" outlineLevel="1" x14ac:dyDescent="0.2">
      <c r="B37" s="252" t="s">
        <v>264</v>
      </c>
      <c r="C37" s="304">
        <v>75.392644575135193</v>
      </c>
      <c r="D37" s="50">
        <f t="shared" si="4"/>
        <v>4.8327083348355108E-2</v>
      </c>
      <c r="E37" s="51">
        <f t="shared" si="5"/>
        <v>-6.6845247017761622E-3</v>
      </c>
      <c r="F37" s="269">
        <f>((SUM(C37:C38,C40:C49)/SUM(C50:C51,C53:C62))-1)</f>
        <v>0.10478381065015752</v>
      </c>
    </row>
    <row r="38" spans="2:12" ht="15" hidden="1" customHeight="1" outlineLevel="1" x14ac:dyDescent="0.2">
      <c r="B38" s="252" t="s">
        <v>265</v>
      </c>
      <c r="C38" s="304">
        <v>71.917100848268845</v>
      </c>
      <c r="D38" s="50">
        <f>C38/C40-1</f>
        <v>0.11056413526911757</v>
      </c>
      <c r="E38" s="51">
        <f t="shared" si="5"/>
        <v>5.5431477080552405E-2</v>
      </c>
      <c r="F38" s="269">
        <f>((SUM(C38,C40:C50)/SUM(C51,C53:C63))-1)</f>
        <v>0.12589423898123986</v>
      </c>
    </row>
    <row r="39" spans="2:12" ht="15" customHeight="1" collapsed="1" x14ac:dyDescent="0.25">
      <c r="B39" s="257">
        <v>2012</v>
      </c>
      <c r="C39" s="310">
        <v>67.65053584464286</v>
      </c>
      <c r="D39" s="311"/>
      <c r="E39" s="259">
        <f t="shared" si="5"/>
        <v>5.7628359113788274E-3</v>
      </c>
      <c r="F39" s="260">
        <f>C39/C52-1</f>
        <v>5.7628359113788274E-3</v>
      </c>
    </row>
    <row r="40" spans="2:12" ht="15" hidden="1" customHeight="1" outlineLevel="1" x14ac:dyDescent="0.2">
      <c r="B40" s="252" t="s">
        <v>254</v>
      </c>
      <c r="C40" s="304">
        <v>64.757269359181606</v>
      </c>
      <c r="D40" s="50">
        <f t="shared" ref="D40:D50" si="6">IFERROR((C40-C41)/C41,"-")</f>
        <v>-8.79257836734985E-2</v>
      </c>
      <c r="E40" s="51">
        <f>C40/C53-1</f>
        <v>9.5167755102005813E-2</v>
      </c>
      <c r="F40" s="269">
        <f>((SUM(C40:C51)/SUM(C53:C64))-1)</f>
        <v>0.1311820549497138</v>
      </c>
    </row>
    <row r="41" spans="2:12" ht="15" hidden="1" customHeight="1" outlineLevel="1" x14ac:dyDescent="0.2">
      <c r="B41" s="252" t="s">
        <v>255</v>
      </c>
      <c r="C41" s="304">
        <v>71</v>
      </c>
      <c r="D41" s="50">
        <f t="shared" si="6"/>
        <v>5.5291319857312705E-2</v>
      </c>
      <c r="E41" s="51">
        <f t="shared" ref="E41:E52" si="7">C41/C54-1</f>
        <v>9.1803782869444905E-2</v>
      </c>
      <c r="F41" s="269">
        <f>((SUM(C41:C51,C53)/SUM(C54:C64,C66))-1)</f>
        <v>0.1308450030666144</v>
      </c>
    </row>
    <row r="42" spans="2:12" ht="15" hidden="1" customHeight="1" outlineLevel="1" x14ac:dyDescent="0.2">
      <c r="B42" s="252" t="s">
        <v>256</v>
      </c>
      <c r="C42" s="304">
        <v>67.28</v>
      </c>
      <c r="D42" s="50">
        <f t="shared" si="6"/>
        <v>2.4619004585401196E-2</v>
      </c>
      <c r="E42" s="51">
        <f t="shared" si="7"/>
        <v>5.2071931196246979E-2</v>
      </c>
      <c r="F42" s="269">
        <f>((SUM(C42:C51,C53:C54)/SUM(C55:C64,C66:C67))-1)</f>
        <v>0.13916983819164463</v>
      </c>
    </row>
    <row r="43" spans="2:12" ht="15" hidden="1" customHeight="1" outlineLevel="1" x14ac:dyDescent="0.2">
      <c r="B43" s="252" t="s">
        <v>257</v>
      </c>
      <c r="C43" s="304">
        <v>65.663431674512012</v>
      </c>
      <c r="D43" s="50">
        <f t="shared" si="6"/>
        <v>-0.139630088122222</v>
      </c>
      <c r="E43" s="51">
        <f t="shared" si="7"/>
        <v>0.16829027928631768</v>
      </c>
      <c r="F43" s="269">
        <f>((SUM(C43:C51,C53:C55)/SUM(C56:C64,C66:C68))-1)</f>
        <v>0.14848441375849042</v>
      </c>
      <c r="H43" s="23"/>
    </row>
    <row r="44" spans="2:12" ht="15" hidden="1" customHeight="1" outlineLevel="1" x14ac:dyDescent="0.2">
      <c r="B44" s="252" t="s">
        <v>258</v>
      </c>
      <c r="C44" s="304">
        <v>76.319999999999993</v>
      </c>
      <c r="D44" s="50">
        <f t="shared" si="6"/>
        <v>6.517794836008356E-2</v>
      </c>
      <c r="E44" s="51">
        <f t="shared" si="7"/>
        <v>7.7176603153649159E-2</v>
      </c>
      <c r="F44" s="269">
        <f>((SUM(C44:C51,C53:C56)/SUM(C57:C64,C66:C69))-1)</f>
        <v>0.14178989436726619</v>
      </c>
      <c r="G44" s="23"/>
      <c r="H44" s="23"/>
      <c r="I44" s="23"/>
      <c r="J44" s="23"/>
      <c r="K44" s="23"/>
      <c r="L44" s="23"/>
    </row>
    <row r="45" spans="2:12" ht="15" hidden="1" customHeight="1" outlineLevel="1" x14ac:dyDescent="0.2">
      <c r="B45" s="252" t="s">
        <v>259</v>
      </c>
      <c r="C45" s="304">
        <v>71.650000000000006</v>
      </c>
      <c r="D45" s="50">
        <f t="shared" si="6"/>
        <v>0.20359482613808172</v>
      </c>
      <c r="E45" s="51">
        <f t="shared" si="7"/>
        <v>9.3161776208295022E-2</v>
      </c>
      <c r="F45" s="269">
        <f>((SUM(C45:C51,C53:C57)/SUM(C58:C64,C66:C70))-1)</f>
        <v>0.14385874834356804</v>
      </c>
      <c r="G45" s="23"/>
      <c r="H45" s="23"/>
      <c r="I45" s="23"/>
      <c r="J45" s="23"/>
      <c r="K45" s="23"/>
      <c r="L45" s="23"/>
    </row>
    <row r="46" spans="2:12" ht="15" hidden="1" customHeight="1" outlineLevel="1" x14ac:dyDescent="0.2">
      <c r="B46" s="252" t="s">
        <v>260</v>
      </c>
      <c r="C46" s="304">
        <v>59.53</v>
      </c>
      <c r="D46" s="50">
        <f t="shared" si="6"/>
        <v>0.19212944197615373</v>
      </c>
      <c r="E46" s="51">
        <f t="shared" si="7"/>
        <v>0.13919814848692913</v>
      </c>
      <c r="F46" s="269">
        <f>((SUM(C46:C51,C53:C58)/SUM(C59:C64,C66:C71))-1)</f>
        <v>0.14364798276640034</v>
      </c>
      <c r="G46" s="23"/>
      <c r="H46" s="23"/>
      <c r="I46" s="23"/>
      <c r="J46" s="23"/>
      <c r="K46" s="23"/>
      <c r="L46" s="23"/>
    </row>
    <row r="47" spans="2:12" ht="15" hidden="1" customHeight="1" outlineLevel="1" x14ac:dyDescent="0.2">
      <c r="B47" s="252" t="s">
        <v>261</v>
      </c>
      <c r="C47" s="304">
        <v>49.935852520611419</v>
      </c>
      <c r="D47" s="50">
        <f t="shared" si="6"/>
        <v>-0.2567351295697663</v>
      </c>
      <c r="E47" s="51">
        <f t="shared" si="7"/>
        <v>9.6456451057660653E-2</v>
      </c>
      <c r="F47" s="269">
        <f>((SUM(C47:C51,C53:C59)/SUM(C60:C64,C66:C72))-1)</f>
        <v>0.13895608197284726</v>
      </c>
      <c r="G47" s="23"/>
      <c r="H47" s="23"/>
      <c r="I47" s="23"/>
      <c r="J47" s="23"/>
      <c r="K47" s="23"/>
      <c r="L47" s="23"/>
    </row>
    <row r="48" spans="2:12" ht="15" hidden="1" customHeight="1" outlineLevel="1" x14ac:dyDescent="0.2">
      <c r="B48" s="252" t="s">
        <v>262</v>
      </c>
      <c r="C48" s="304">
        <v>67.184464794772822</v>
      </c>
      <c r="D48" s="50">
        <f t="shared" si="6"/>
        <v>-5.0566220222693088E-2</v>
      </c>
      <c r="E48" s="51">
        <f t="shared" si="7"/>
        <v>0.31659261662012539</v>
      </c>
      <c r="F48" s="269">
        <f>((SUM(C48:C51,C53:C60)/SUM(C61:C64,C66:C73))-1)</f>
        <v>0.13588715668819895</v>
      </c>
      <c r="G48" s="23"/>
      <c r="H48" s="23"/>
      <c r="I48" s="23"/>
      <c r="J48" s="23"/>
      <c r="K48" s="23"/>
      <c r="L48" s="23"/>
    </row>
    <row r="49" spans="2:12" ht="15" hidden="1" customHeight="1" outlineLevel="1" x14ac:dyDescent="0.2">
      <c r="B49" s="252" t="s">
        <v>263</v>
      </c>
      <c r="C49" s="304">
        <v>70.762665312509924</v>
      </c>
      <c r="D49" s="50">
        <f t="shared" si="6"/>
        <v>-6.7685569005139418E-2</v>
      </c>
      <c r="E49" s="51">
        <f t="shared" si="7"/>
        <v>0.1627521780163883</v>
      </c>
      <c r="F49" s="269">
        <f>((SUM(C49:C51,C53:C61)/SUM(C62:C64,C66:C74))-1)</f>
        <v>0.10687856285967312</v>
      </c>
      <c r="G49" s="23"/>
      <c r="I49" s="23"/>
      <c r="J49" s="23"/>
      <c r="K49" s="23"/>
      <c r="L49" s="23"/>
    </row>
    <row r="50" spans="2:12" ht="15" hidden="1" customHeight="1" outlineLevel="1" x14ac:dyDescent="0.2">
      <c r="B50" s="252" t="s">
        <v>264</v>
      </c>
      <c r="C50" s="304">
        <v>75.900000000000006</v>
      </c>
      <c r="D50" s="50">
        <f t="shared" si="6"/>
        <v>0.11388318168476673</v>
      </c>
      <c r="E50" s="51">
        <f t="shared" si="7"/>
        <v>0.21284755512943443</v>
      </c>
      <c r="F50" s="269">
        <f>((SUM(C50:C51,C53:C62)/SUM(C63:C64,C66:C75))-1)</f>
        <v>9.317034559633397E-2</v>
      </c>
    </row>
    <row r="51" spans="2:12" ht="15" hidden="1" customHeight="1" outlineLevel="1" x14ac:dyDescent="0.2">
      <c r="B51" s="252" t="s">
        <v>265</v>
      </c>
      <c r="C51" s="304">
        <v>68.14</v>
      </c>
      <c r="D51" s="50">
        <f>C51/C53-1</f>
        <v>0.15237612041265014</v>
      </c>
      <c r="E51" s="51">
        <f t="shared" si="7"/>
        <v>0.10923001790656039</v>
      </c>
      <c r="F51" s="269">
        <f>((SUM(C51,C53:C63)/SUM(C64,C66:C76))-1)</f>
        <v>7.0333193022102058E-2</v>
      </c>
    </row>
    <row r="52" spans="2:12" ht="15" customHeight="1" collapsed="1" x14ac:dyDescent="0.25">
      <c r="B52" s="257">
        <v>2011</v>
      </c>
      <c r="C52" s="310">
        <v>67.262910727200278</v>
      </c>
      <c r="D52" s="311"/>
      <c r="E52" s="259">
        <f t="shared" si="7"/>
        <v>0.13004998387293454</v>
      </c>
      <c r="F52" s="260">
        <f>C52/C65-1</f>
        <v>0.13004998387293454</v>
      </c>
    </row>
    <row r="53" spans="2:12" ht="15" hidden="1" customHeight="1" outlineLevel="1" x14ac:dyDescent="0.2">
      <c r="B53" s="252" t="s">
        <v>254</v>
      </c>
      <c r="C53" s="304">
        <v>59.13</v>
      </c>
      <c r="D53" s="50">
        <f t="shared" ref="D53:D63" si="8">IFERROR((C53-C54)/C54,"-")</f>
        <v>-9.0727356604643983E-2</v>
      </c>
      <c r="E53" s="51">
        <f>C53/C66-1</f>
        <v>8.7612937132006019E-2</v>
      </c>
      <c r="F53" s="269">
        <f>((SUM(C53:C64)/SUM(C66:C77))-1)</f>
        <v>5.7955471781230061E-2</v>
      </c>
    </row>
    <row r="54" spans="2:12" ht="15" hidden="1" customHeight="1" outlineLevel="1" x14ac:dyDescent="0.2">
      <c r="B54" s="252" t="s">
        <v>255</v>
      </c>
      <c r="C54" s="304">
        <v>65.03</v>
      </c>
      <c r="D54" s="50">
        <f t="shared" si="8"/>
        <v>1.6888193901485507E-2</v>
      </c>
      <c r="E54" s="51">
        <f t="shared" ref="E54:E104" si="9">C54/C67-1</f>
        <v>0.19095136466173446</v>
      </c>
      <c r="F54" s="269">
        <f>((SUM(C54:C64,C66)/SUM(C67:C77,C79))-1)</f>
        <v>4.1289810814655992E-2</v>
      </c>
    </row>
    <row r="55" spans="2:12" ht="15" hidden="1" customHeight="1" outlineLevel="1" x14ac:dyDescent="0.2">
      <c r="B55" s="252" t="s">
        <v>256</v>
      </c>
      <c r="C55" s="304">
        <v>63.95</v>
      </c>
      <c r="D55" s="50">
        <f t="shared" si="8"/>
        <v>0.1378047332448567</v>
      </c>
      <c r="E55" s="51">
        <f t="shared" si="9"/>
        <v>0.15475616110037338</v>
      </c>
      <c r="F55" s="269">
        <f>((SUM(C55:C64,C66:C67)/SUM(C68:C77,C79:C80))-1)</f>
        <v>1.2095032347932522E-2</v>
      </c>
    </row>
    <row r="56" spans="2:12" ht="15" hidden="1" customHeight="1" outlineLevel="1" x14ac:dyDescent="0.2">
      <c r="B56" s="252" t="s">
        <v>257</v>
      </c>
      <c r="C56" s="304">
        <v>56.204723122941957</v>
      </c>
      <c r="D56" s="50">
        <f t="shared" si="8"/>
        <v>-0.2067293928883388</v>
      </c>
      <c r="E56" s="51">
        <f t="shared" si="9"/>
        <v>8.148399312953547E-2</v>
      </c>
      <c r="F56" s="269">
        <f>((SUM(C56:C64,C66:C68)/SUM(C69:C77,C79:C81))-1)</f>
        <v>-6.8944823724321758E-3</v>
      </c>
      <c r="H56" s="23"/>
    </row>
    <row r="57" spans="2:12" ht="15" hidden="1" customHeight="1" outlineLevel="1" x14ac:dyDescent="0.2">
      <c r="B57" s="252" t="s">
        <v>258</v>
      </c>
      <c r="C57" s="304">
        <v>70.851891673619704</v>
      </c>
      <c r="D57" s="50">
        <f t="shared" si="8"/>
        <v>8.0985062800444138E-2</v>
      </c>
      <c r="E57" s="51">
        <f t="shared" si="9"/>
        <v>9.2887423625169108E-2</v>
      </c>
      <c r="F57" s="269">
        <f>((SUM(C57:C64,C66:C69)/SUM(C70:C77,C79:C82))-1)</f>
        <v>-1.9497486410656073E-2</v>
      </c>
      <c r="G57" s="23"/>
      <c r="H57" s="23"/>
      <c r="I57" s="23"/>
      <c r="J57" s="23"/>
      <c r="K57" s="23"/>
      <c r="L57" s="23"/>
    </row>
    <row r="58" spans="2:12" ht="15" hidden="1" customHeight="1" outlineLevel="1" x14ac:dyDescent="0.2">
      <c r="B58" s="252" t="s">
        <v>259</v>
      </c>
      <c r="C58" s="304">
        <v>65.543821197739675</v>
      </c>
      <c r="D58" s="50">
        <f t="shared" si="8"/>
        <v>0.25428187053961659</v>
      </c>
      <c r="E58" s="51">
        <f t="shared" si="9"/>
        <v>8.6421700608978469E-2</v>
      </c>
      <c r="F58" s="269">
        <f>((SUM(C58:C64,C66:C70)/SUM(C71:C77,C79:C83))-1)</f>
        <v>-3.777582403605162E-2</v>
      </c>
      <c r="G58" s="23"/>
      <c r="H58" s="23"/>
      <c r="I58" s="23"/>
      <c r="J58" s="23"/>
      <c r="K58" s="23"/>
      <c r="L58" s="23"/>
    </row>
    <row r="59" spans="2:12" ht="15" hidden="1" customHeight="1" outlineLevel="1" x14ac:dyDescent="0.2">
      <c r="B59" s="252" t="s">
        <v>260</v>
      </c>
      <c r="C59" s="304">
        <v>52.256054031572219</v>
      </c>
      <c r="D59" s="50">
        <f t="shared" si="8"/>
        <v>0.14740180967342967</v>
      </c>
      <c r="E59" s="51">
        <f t="shared" si="9"/>
        <v>7.410205102281453E-2</v>
      </c>
      <c r="F59" s="269">
        <f>((SUM(C59:C64,C66:C71)/SUM(C72:C77,C79:C84))-1)</f>
        <v>-5.573904567568122E-2</v>
      </c>
      <c r="G59" s="23"/>
      <c r="H59" s="23"/>
      <c r="I59" s="23"/>
      <c r="J59" s="23"/>
      <c r="K59" s="23"/>
      <c r="L59" s="23"/>
    </row>
    <row r="60" spans="2:12" ht="15" hidden="1" customHeight="1" outlineLevel="1" x14ac:dyDescent="0.2">
      <c r="B60" s="252" t="s">
        <v>261</v>
      </c>
      <c r="C60" s="304">
        <v>45.54294196768366</v>
      </c>
      <c r="D60" s="50">
        <f t="shared" si="8"/>
        <v>-0.1075094321734277</v>
      </c>
      <c r="E60" s="51">
        <f t="shared" si="9"/>
        <v>4.7204919928343525E-2</v>
      </c>
      <c r="F60" s="269">
        <f>((SUM(C60:C64,C66:C72)/SUM(C73:C77,C79:C85))-1)</f>
        <v>-7.4627414044231788E-2</v>
      </c>
      <c r="G60" s="23"/>
      <c r="H60" s="23"/>
      <c r="I60" s="23"/>
      <c r="J60" s="23"/>
      <c r="K60" s="23"/>
      <c r="L60" s="23"/>
    </row>
    <row r="61" spans="2:12" ht="15" hidden="1" customHeight="1" outlineLevel="1" x14ac:dyDescent="0.2">
      <c r="B61" s="252" t="s">
        <v>262</v>
      </c>
      <c r="C61" s="304">
        <v>51.02904569466947</v>
      </c>
      <c r="D61" s="50">
        <f t="shared" si="8"/>
        <v>-0.16150509931279788</v>
      </c>
      <c r="E61" s="51">
        <f t="shared" si="9"/>
        <v>-5.466754919100647E-2</v>
      </c>
      <c r="F61" s="269">
        <f>((SUM(C61:C64,C66:C73)/SUM(C74:C77,C79:C86))-1)</f>
        <v>-8.7042060628627516E-2</v>
      </c>
      <c r="G61" s="23"/>
      <c r="H61" s="23"/>
      <c r="I61" s="23"/>
      <c r="J61" s="23"/>
      <c r="K61" s="23"/>
      <c r="L61" s="23"/>
    </row>
    <row r="62" spans="2:12" ht="15" hidden="1" customHeight="1" outlineLevel="1" x14ac:dyDescent="0.2">
      <c r="B62" s="252" t="s">
        <v>263</v>
      </c>
      <c r="C62" s="304">
        <v>60.857908202957212</v>
      </c>
      <c r="D62" s="50">
        <f t="shared" si="8"/>
        <v>-2.7518245398574406E-2</v>
      </c>
      <c r="E62" s="51">
        <f t="shared" si="9"/>
        <v>1.0425173550675959E-2</v>
      </c>
      <c r="F62" s="269">
        <f>((SUM(C62:C64,C66:C74)/SUM(C75:C77,C79:C87))-1)</f>
        <v>-8.9042726709121611E-2</v>
      </c>
      <c r="G62" s="23"/>
      <c r="I62" s="23"/>
      <c r="J62" s="23"/>
      <c r="K62" s="23"/>
      <c r="L62" s="23"/>
    </row>
    <row r="63" spans="2:12" ht="15" hidden="1" customHeight="1" outlineLevel="1" x14ac:dyDescent="0.2">
      <c r="B63" s="252" t="s">
        <v>264</v>
      </c>
      <c r="C63" s="304">
        <v>62.58</v>
      </c>
      <c r="D63" s="50">
        <f t="shared" si="8"/>
        <v>1.8720494872212251E-2</v>
      </c>
      <c r="E63" s="51">
        <f t="shared" si="9"/>
        <v>-2.931596091205213E-2</v>
      </c>
      <c r="F63" s="269">
        <f>((SUM(C63:C64,C66:C75)/SUM(C76:C77,C79:C88))-1)</f>
        <v>-0.10392558826775344</v>
      </c>
    </row>
    <row r="64" spans="2:12" ht="15" hidden="1" customHeight="1" outlineLevel="1" x14ac:dyDescent="0.2">
      <c r="B64" s="252" t="s">
        <v>265</v>
      </c>
      <c r="C64" s="304">
        <v>61.43</v>
      </c>
      <c r="D64" s="50">
        <f>C64/C66-1</f>
        <v>0.12991819259291604</v>
      </c>
      <c r="E64" s="51">
        <f t="shared" si="9"/>
        <v>-2.4456090201683378E-2</v>
      </c>
      <c r="F64" s="269">
        <f>((SUM(C64,C66:C76)/SUM(C77,C79:C89))-1)</f>
        <v>-0.11331383211985679</v>
      </c>
    </row>
    <row r="65" spans="2:6" ht="15" customHeight="1" collapsed="1" x14ac:dyDescent="0.25">
      <c r="B65" s="257">
        <v>2010</v>
      </c>
      <c r="C65" s="310">
        <v>59.522066888293921</v>
      </c>
      <c r="D65" s="311"/>
      <c r="E65" s="259">
        <f t="shared" si="9"/>
        <v>5.8326171297294671E-2</v>
      </c>
      <c r="F65" s="260">
        <f>C65/C78-1</f>
        <v>5.8326171297294671E-2</v>
      </c>
    </row>
    <row r="66" spans="2:6" ht="15" hidden="1" customHeight="1" outlineLevel="1" x14ac:dyDescent="0.2">
      <c r="B66" s="252" t="s">
        <v>254</v>
      </c>
      <c r="C66" s="304">
        <v>54.36676779141996</v>
      </c>
      <c r="D66" s="50">
        <f t="shared" ref="D66:D76" si="10">IFERROR((C66-C67)/C67,"-")</f>
        <v>-4.3337491397934854E-3</v>
      </c>
      <c r="E66" s="51">
        <f t="shared" si="9"/>
        <v>-0.10285861730330104</v>
      </c>
      <c r="F66" s="269">
        <f>((SUM(C66:C77)/SUM(C79:C90))-1)</f>
        <v>-0.11968666770041025</v>
      </c>
    </row>
    <row r="67" spans="2:6" ht="15" hidden="1" customHeight="1" outlineLevel="1" x14ac:dyDescent="0.2">
      <c r="B67" s="252" t="s">
        <v>255</v>
      </c>
      <c r="C67" s="304">
        <v>54.603405251960439</v>
      </c>
      <c r="D67" s="50">
        <f t="shared" si="10"/>
        <v>-1.4016909589338563E-2</v>
      </c>
      <c r="E67" s="51">
        <f t="shared" si="9"/>
        <v>-0.14628822307754163</v>
      </c>
      <c r="F67" s="269">
        <f>((SUM(C67:C77,C79)/SUM(C80:C90,C92))-1)</f>
        <v>-0.11854728238792833</v>
      </c>
    </row>
    <row r="68" spans="2:6" ht="15" hidden="1" customHeight="1" outlineLevel="1" x14ac:dyDescent="0.2">
      <c r="B68" s="252" t="s">
        <v>256</v>
      </c>
      <c r="C68" s="304">
        <v>55.379656895756852</v>
      </c>
      <c r="D68" s="50">
        <f t="shared" si="10"/>
        <v>6.5608175789048553E-2</v>
      </c>
      <c r="E68" s="51">
        <f t="shared" si="9"/>
        <v>-7.6389978389645563E-2</v>
      </c>
      <c r="F68" s="269">
        <f>((SUM(C68:C77,C79:C80)/SUM(C81:C90,C92:C93))-1)</f>
        <v>-0.11214134336993142</v>
      </c>
    </row>
    <row r="69" spans="2:6" ht="15" hidden="1" customHeight="1" outlineLevel="1" x14ac:dyDescent="0.2">
      <c r="B69" s="252" t="s">
        <v>257</v>
      </c>
      <c r="C69" s="304">
        <v>51.97</v>
      </c>
      <c r="D69" s="50">
        <f t="shared" si="10"/>
        <v>-0.19836495449637512</v>
      </c>
      <c r="E69" s="51">
        <f t="shared" si="9"/>
        <v>-8.1639865700653846E-2</v>
      </c>
      <c r="F69" s="269">
        <f>((SUM(C69:C77,C79:C81)/SUM(C82:C90,C92:C94))-1)</f>
        <v>-0.10776849917731679</v>
      </c>
    </row>
    <row r="70" spans="2:6" ht="15" hidden="1" customHeight="1" outlineLevel="1" x14ac:dyDescent="0.2">
      <c r="B70" s="252" t="s">
        <v>258</v>
      </c>
      <c r="C70" s="304">
        <v>64.83</v>
      </c>
      <c r="D70" s="50">
        <f t="shared" si="10"/>
        <v>7.4589756340129293E-2</v>
      </c>
      <c r="E70" s="51">
        <f t="shared" si="9"/>
        <v>-9.7954640322805098E-2</v>
      </c>
      <c r="F70" s="269">
        <f>((SUM(C70:C77,C79:C82)/SUM(C83:C90,C92:C95))-1)</f>
        <v>-0.10327925168603147</v>
      </c>
    </row>
    <row r="71" spans="2:6" ht="15" hidden="1" customHeight="1" outlineLevel="1" x14ac:dyDescent="0.2">
      <c r="B71" s="252" t="s">
        <v>259</v>
      </c>
      <c r="C71" s="304">
        <v>60.33</v>
      </c>
      <c r="D71" s="50">
        <f t="shared" si="10"/>
        <v>0.24005874418024353</v>
      </c>
      <c r="E71" s="51">
        <f t="shared" si="9"/>
        <v>-0.11617345443891014</v>
      </c>
      <c r="F71" s="269">
        <f>((SUM(C71:C77,C79:C83)/SUM(C84:C90,C92:C96))-1)</f>
        <v>-9.4331193081995335E-2</v>
      </c>
    </row>
    <row r="72" spans="2:6" ht="15" hidden="1" customHeight="1" outlineLevel="1" x14ac:dyDescent="0.2">
      <c r="B72" s="252" t="s">
        <v>260</v>
      </c>
      <c r="C72" s="304">
        <v>48.650921001232007</v>
      </c>
      <c r="D72" s="50">
        <f t="shared" si="10"/>
        <v>0.11866914235989894</v>
      </c>
      <c r="E72" s="51">
        <f t="shared" si="9"/>
        <v>-0.18027091826062336</v>
      </c>
      <c r="F72" s="269">
        <f>((SUM(C72:C77,C79:C84)/SUM(C85:C90,C92:C97))-1)</f>
        <v>-8.080715653725834E-2</v>
      </c>
    </row>
    <row r="73" spans="2:6" ht="15" hidden="1" customHeight="1" outlineLevel="1" x14ac:dyDescent="0.2">
      <c r="B73" s="252" t="s">
        <v>261</v>
      </c>
      <c r="C73" s="304">
        <v>43.49</v>
      </c>
      <c r="D73" s="50">
        <f t="shared" si="10"/>
        <v>-0.19433123379029263</v>
      </c>
      <c r="E73" s="51">
        <f t="shared" si="9"/>
        <v>-0.14909019761299158</v>
      </c>
      <c r="F73" s="269">
        <f>((SUM(C73:C77,C79:C85)/SUM(C86:C90,C92:C98))-1)</f>
        <v>-5.9594153319856957E-2</v>
      </c>
    </row>
    <row r="74" spans="2:6" ht="15" hidden="1" customHeight="1" outlineLevel="1" x14ac:dyDescent="0.2">
      <c r="B74" s="252" t="s">
        <v>262</v>
      </c>
      <c r="C74" s="304">
        <v>53.98</v>
      </c>
      <c r="D74" s="50">
        <f t="shared" si="10"/>
        <v>-0.10376888593724058</v>
      </c>
      <c r="E74" s="51">
        <f t="shared" si="9"/>
        <v>-8.2440931497535286E-2</v>
      </c>
      <c r="F74" s="269">
        <f>((SUM(C74:C77,C79:C86)/SUM(C87:C90,C92:C99))-1)</f>
        <v>-4.8166030682968541E-2</v>
      </c>
    </row>
    <row r="75" spans="2:6" ht="15" hidden="1" customHeight="1" outlineLevel="1" x14ac:dyDescent="0.2">
      <c r="B75" s="252" t="s">
        <v>263</v>
      </c>
      <c r="C75" s="304">
        <v>60.23</v>
      </c>
      <c r="D75" s="50">
        <f t="shared" si="10"/>
        <v>-6.5767023421746576E-2</v>
      </c>
      <c r="E75" s="51">
        <f t="shared" si="9"/>
        <v>-0.16102521242512902</v>
      </c>
      <c r="F75" s="269">
        <f>((SUM(C75:C77,C79:C87)/SUM(C88:C90,C92:C100))-1)</f>
        <v>-3.8664392035317463E-2</v>
      </c>
    </row>
    <row r="76" spans="2:6" ht="15" hidden="1" customHeight="1" outlineLevel="1" x14ac:dyDescent="0.2">
      <c r="B76" s="252" t="s">
        <v>264</v>
      </c>
      <c r="C76" s="304">
        <v>64.47</v>
      </c>
      <c r="D76" s="50">
        <f t="shared" si="10"/>
        <v>2.3820867079561697E-2</v>
      </c>
      <c r="E76" s="51">
        <f t="shared" si="9"/>
        <v>-0.13509525087201513</v>
      </c>
      <c r="F76" s="269">
        <f>((SUM(C76:C77,C79:C88)/SUM(C89:C90,C92:C101))-1)</f>
        <v>-1.9575536463850018E-2</v>
      </c>
    </row>
    <row r="77" spans="2:6" ht="15" hidden="1" customHeight="1" outlineLevel="1" x14ac:dyDescent="0.2">
      <c r="B77" s="252" t="s">
        <v>265</v>
      </c>
      <c r="C77" s="304">
        <v>62.97</v>
      </c>
      <c r="D77" s="50">
        <f>C77/C79-1</f>
        <v>3.9108910891089144E-2</v>
      </c>
      <c r="E77" s="51">
        <f t="shared" si="9"/>
        <v>-0.10324693819424668</v>
      </c>
      <c r="F77" s="269">
        <f>((SUM(C77,C79:C89)/SUM(C90,C92:C102))-1)</f>
        <v>-1.9702362970065446E-3</v>
      </c>
    </row>
    <row r="78" spans="2:6" ht="15" customHeight="1" collapsed="1" x14ac:dyDescent="0.25">
      <c r="B78" s="257">
        <v>2009</v>
      </c>
      <c r="C78" s="310">
        <v>56.241703647309272</v>
      </c>
      <c r="D78" s="311"/>
      <c r="E78" s="259">
        <f t="shared" si="9"/>
        <v>-0.12002217254634506</v>
      </c>
      <c r="F78" s="260">
        <f>C78/C91-1</f>
        <v>-0.12002217254634506</v>
      </c>
    </row>
    <row r="79" spans="2:6" ht="15" hidden="1" customHeight="1" outlineLevel="1" x14ac:dyDescent="0.2">
      <c r="B79" s="252" t="s">
        <v>254</v>
      </c>
      <c r="C79" s="304">
        <v>60.6</v>
      </c>
      <c r="D79" s="50">
        <f t="shared" ref="D79:D89" si="11">IFERROR((C79-C80)/C80,"-")</f>
        <v>-5.2532833020637888E-2</v>
      </c>
      <c r="E79" s="51">
        <f t="shared" si="9"/>
        <v>-9.1181763647270597E-2</v>
      </c>
      <c r="F79" s="269">
        <f>((SUM(C79:C90)/SUM(C92:C103))-1)</f>
        <v>1.1658577759020794E-2</v>
      </c>
    </row>
    <row r="80" spans="2:6" ht="15" hidden="1" customHeight="1" outlineLevel="1" x14ac:dyDescent="0.2">
      <c r="B80" s="252" t="s">
        <v>255</v>
      </c>
      <c r="C80" s="304">
        <v>63.96</v>
      </c>
      <c r="D80" s="50">
        <f t="shared" si="11"/>
        <v>6.6711140760507007E-2</v>
      </c>
      <c r="E80" s="51">
        <f t="shared" si="9"/>
        <v>-7.1967498549042386E-2</v>
      </c>
      <c r="F80" s="269">
        <f>((SUM(C80:C90,C92)/SUM(C93:C103,C105))-1)</f>
        <v>2.0444256734462485E-2</v>
      </c>
    </row>
    <row r="81" spans="2:6" ht="15" hidden="1" customHeight="1" outlineLevel="1" x14ac:dyDescent="0.2">
      <c r="B81" s="252" t="s">
        <v>256</v>
      </c>
      <c r="C81" s="304">
        <v>59.96</v>
      </c>
      <c r="D81" s="50">
        <f t="shared" si="11"/>
        <v>5.9551157448312374E-2</v>
      </c>
      <c r="E81" s="51">
        <f t="shared" si="9"/>
        <v>-2.1540469973890364E-2</v>
      </c>
      <c r="F81" s="269">
        <f>((SUM(C81:C90,C92:C93)/SUM(C94:C103,C105:C106))-1)</f>
        <v>2.981775830807698E-2</v>
      </c>
    </row>
    <row r="82" spans="2:6" ht="15" hidden="1" customHeight="1" outlineLevel="1" x14ac:dyDescent="0.2">
      <c r="B82" s="252" t="s">
        <v>257</v>
      </c>
      <c r="C82" s="304">
        <v>56.59</v>
      </c>
      <c r="D82" s="50">
        <f t="shared" si="11"/>
        <v>-0.21260609433699737</v>
      </c>
      <c r="E82" s="51">
        <f t="shared" si="9"/>
        <v>-2.1611341632088554E-2</v>
      </c>
      <c r="F82" s="269">
        <f>((SUM(C82:C90,C92:C94)/SUM(C95:C103,C105:C107))-1)</f>
        <v>2.1573304673778937E-2</v>
      </c>
    </row>
    <row r="83" spans="2:6" ht="15" hidden="1" customHeight="1" outlineLevel="1" x14ac:dyDescent="0.2">
      <c r="B83" s="252" t="s">
        <v>258</v>
      </c>
      <c r="C83" s="304">
        <v>71.87</v>
      </c>
      <c r="D83" s="50">
        <f t="shared" si="11"/>
        <v>5.2886024025783754E-2</v>
      </c>
      <c r="E83" s="51">
        <f t="shared" si="9"/>
        <v>-8.3414430696515662E-4</v>
      </c>
      <c r="F83" s="269">
        <f>((SUM(C83:C90,C92:C95)/SUM(C96:C103,C105:C108))-1)</f>
        <v>1.5505287667312739E-2</v>
      </c>
    </row>
    <row r="84" spans="2:6" ht="15" hidden="1" customHeight="1" outlineLevel="1" x14ac:dyDescent="0.2">
      <c r="B84" s="252" t="s">
        <v>259</v>
      </c>
      <c r="C84" s="304">
        <v>68.260000000000005</v>
      </c>
      <c r="D84" s="50">
        <f t="shared" si="11"/>
        <v>0.15012636899747267</v>
      </c>
      <c r="E84" s="51">
        <f t="shared" si="9"/>
        <v>4.3730886850152917E-2</v>
      </c>
      <c r="F84" s="269">
        <f>((SUM(C84:C90,C92:C96)/SUM(C97:C103,C105:C109))-1)</f>
        <v>5.1367217673414789E-3</v>
      </c>
    </row>
    <row r="85" spans="2:6" ht="15" hidden="1" customHeight="1" outlineLevel="1" x14ac:dyDescent="0.2">
      <c r="B85" s="252" t="s">
        <v>260</v>
      </c>
      <c r="C85" s="304">
        <v>59.35</v>
      </c>
      <c r="D85" s="50">
        <f t="shared" si="11"/>
        <v>0.16122089610643714</v>
      </c>
      <c r="E85" s="51">
        <f t="shared" si="9"/>
        <v>0.11602106054907857</v>
      </c>
      <c r="F85" s="269">
        <f>((SUM(C85:C90,C92:C97)/SUM(C98:C103,C105:C110))-1)</f>
        <v>-5.9929975210201158E-3</v>
      </c>
    </row>
    <row r="86" spans="2:6" ht="15" hidden="1" customHeight="1" outlineLevel="1" x14ac:dyDescent="0.2">
      <c r="B86" s="252" t="s">
        <v>261</v>
      </c>
      <c r="C86" s="304">
        <v>51.11</v>
      </c>
      <c r="D86" s="50">
        <f t="shared" si="11"/>
        <v>-0.13122556518782932</v>
      </c>
      <c r="E86" s="51">
        <f t="shared" si="9"/>
        <v>2.5275827482447388E-2</v>
      </c>
      <c r="F86" s="269">
        <f>((SUM(C86:C90,C92:C98)/SUM(C99:C103,C105:C111))-1)</f>
        <v>-2.0920820593496647E-2</v>
      </c>
    </row>
    <row r="87" spans="2:6" ht="15" hidden="1" customHeight="1" outlineLevel="1" x14ac:dyDescent="0.2">
      <c r="B87" s="252" t="s">
        <v>262</v>
      </c>
      <c r="C87" s="304">
        <v>58.83</v>
      </c>
      <c r="D87" s="50">
        <f t="shared" si="11"/>
        <v>-0.18052653572921029</v>
      </c>
      <c r="E87" s="51">
        <f t="shared" si="9"/>
        <v>4.5680767863490956E-2</v>
      </c>
      <c r="F87" s="269">
        <f>((SUM(C87:C90,C92:C99)/SUM(C100:C103,C105:C112))-1)</f>
        <v>-2.6164113453663207E-2</v>
      </c>
    </row>
    <row r="88" spans="2:6" ht="15" hidden="1" customHeight="1" outlineLevel="1" x14ac:dyDescent="0.2">
      <c r="B88" s="252" t="s">
        <v>263</v>
      </c>
      <c r="C88" s="304">
        <v>71.790000000000006</v>
      </c>
      <c r="D88" s="50">
        <f t="shared" si="11"/>
        <v>-3.6892943386101419E-2</v>
      </c>
      <c r="E88" s="51">
        <f t="shared" si="9"/>
        <v>4.6044004079848655E-2</v>
      </c>
      <c r="F88" s="269">
        <f>((SUM(C88:C90,C92:C100)/SUM(C101:C103,C105:C113))-1)</f>
        <v>-3.9164654212390126E-2</v>
      </c>
    </row>
    <row r="89" spans="2:6" ht="15" hidden="1" customHeight="1" outlineLevel="1" x14ac:dyDescent="0.2">
      <c r="B89" s="252" t="s">
        <v>264</v>
      </c>
      <c r="C89" s="304">
        <v>74.540000000000006</v>
      </c>
      <c r="D89" s="50">
        <f t="shared" si="11"/>
        <v>6.1520934206778802E-2</v>
      </c>
      <c r="E89" s="51">
        <f t="shared" si="9"/>
        <v>4.779308405960081E-2</v>
      </c>
      <c r="F89" s="269">
        <f>((SUM(C89:C90,C92:C101)/SUM(C102:C103,C105:C114))-1)</f>
        <v>-4.3979947744121173E-2</v>
      </c>
    </row>
    <row r="90" spans="2:6" ht="15" hidden="1" customHeight="1" outlineLevel="1" x14ac:dyDescent="0.2">
      <c r="B90" s="252" t="s">
        <v>265</v>
      </c>
      <c r="C90" s="304">
        <v>70.22</v>
      </c>
      <c r="D90" s="50">
        <f>C90/C92-1</f>
        <v>5.3089382123575168E-2</v>
      </c>
      <c r="E90" s="51">
        <f t="shared" si="9"/>
        <v>4.6030090868464324E-2</v>
      </c>
      <c r="F90" s="269">
        <f>((SUM(C90,C92:C102)/SUM(C103,C105:C115))-1)</f>
        <v>-4.8373186005524538E-2</v>
      </c>
    </row>
    <row r="91" spans="2:6" ht="15" customHeight="1" collapsed="1" x14ac:dyDescent="0.25">
      <c r="B91" s="257">
        <v>2008</v>
      </c>
      <c r="C91" s="310">
        <v>63.912637219568246</v>
      </c>
      <c r="D91" s="311"/>
      <c r="E91" s="259">
        <f t="shared" si="9"/>
        <v>1.1812566476002706E-2</v>
      </c>
      <c r="F91" s="260">
        <f>C91/C104-1</f>
        <v>1.1812566476002706E-2</v>
      </c>
    </row>
    <row r="92" spans="2:6" ht="15" hidden="1" customHeight="1" outlineLevel="1" x14ac:dyDescent="0.2">
      <c r="B92" s="252" t="s">
        <v>254</v>
      </c>
      <c r="C92" s="304">
        <v>66.680000000000007</v>
      </c>
      <c r="D92" s="50">
        <f t="shared" ref="D92:D102" si="12">IFERROR((C92-C93)/C93,"-")</f>
        <v>-3.2501450957631961E-2</v>
      </c>
      <c r="E92" s="51">
        <f t="shared" si="9"/>
        <v>8.621993646952264E-3</v>
      </c>
      <c r="F92" s="269">
        <f>((SUM(C92:C103)/SUM(C105:C116))-1)</f>
        <v>-5.3678627145085644E-2</v>
      </c>
    </row>
    <row r="93" spans="2:6" ht="15" hidden="1" customHeight="1" outlineLevel="1" x14ac:dyDescent="0.2">
      <c r="B93" s="252" t="s">
        <v>255</v>
      </c>
      <c r="C93" s="304">
        <v>68.92</v>
      </c>
      <c r="D93" s="50">
        <f t="shared" si="12"/>
        <v>0.12467362924281986</v>
      </c>
      <c r="E93" s="51">
        <f t="shared" si="9"/>
        <v>3.1119090365050894E-2</v>
      </c>
      <c r="F93" s="269"/>
    </row>
    <row r="94" spans="2:6" ht="15" hidden="1" customHeight="1" outlineLevel="1" x14ac:dyDescent="0.2">
      <c r="B94" s="252" t="s">
        <v>256</v>
      </c>
      <c r="C94" s="304">
        <v>61.28</v>
      </c>
      <c r="D94" s="50">
        <f t="shared" si="12"/>
        <v>5.9474412171507562E-2</v>
      </c>
      <c r="E94" s="51">
        <f t="shared" si="9"/>
        <v>-0.10761613513907098</v>
      </c>
      <c r="F94" s="269"/>
    </row>
    <row r="95" spans="2:6" ht="15" hidden="1" customHeight="1" outlineLevel="1" x14ac:dyDescent="0.2">
      <c r="B95" s="252" t="s">
        <v>257</v>
      </c>
      <c r="C95" s="304">
        <v>57.84</v>
      </c>
      <c r="D95" s="50">
        <f t="shared" si="12"/>
        <v>-0.19588488808563884</v>
      </c>
      <c r="E95" s="51">
        <f t="shared" si="9"/>
        <v>-9.0994813767090954E-2</v>
      </c>
      <c r="F95" s="269"/>
    </row>
    <row r="96" spans="2:6" ht="15" hidden="1" customHeight="1" outlineLevel="1" x14ac:dyDescent="0.2">
      <c r="B96" s="252" t="s">
        <v>258</v>
      </c>
      <c r="C96" s="304">
        <v>71.930000000000007</v>
      </c>
      <c r="D96" s="50">
        <f t="shared" si="12"/>
        <v>9.9847094801223252E-2</v>
      </c>
      <c r="E96" s="51">
        <f t="shared" si="9"/>
        <v>-9.9974974974974873E-2</v>
      </c>
      <c r="F96" s="269"/>
    </row>
    <row r="97" spans="2:6" ht="15" hidden="1" customHeight="1" outlineLevel="1" x14ac:dyDescent="0.2">
      <c r="B97" s="252" t="s">
        <v>259</v>
      </c>
      <c r="C97" s="304">
        <v>65.400000000000006</v>
      </c>
      <c r="D97" s="50">
        <f t="shared" si="12"/>
        <v>0.22978563369687863</v>
      </c>
      <c r="E97" s="51">
        <f t="shared" si="9"/>
        <v>-8.1718618365627549E-2</v>
      </c>
      <c r="F97" s="269"/>
    </row>
    <row r="98" spans="2:6" ht="15" hidden="1" customHeight="1" outlineLevel="1" x14ac:dyDescent="0.2">
      <c r="B98" s="252" t="s">
        <v>260</v>
      </c>
      <c r="C98" s="304">
        <v>53.18</v>
      </c>
      <c r="D98" s="50">
        <f t="shared" si="12"/>
        <v>6.680040120361079E-2</v>
      </c>
      <c r="E98" s="51">
        <f t="shared" si="9"/>
        <v>-9.5732018364223848E-2</v>
      </c>
      <c r="F98" s="269"/>
    </row>
    <row r="99" spans="2:6" ht="15" hidden="1" customHeight="1" outlineLevel="1" x14ac:dyDescent="0.2">
      <c r="B99" s="252" t="s">
        <v>261</v>
      </c>
      <c r="C99" s="304">
        <v>49.85</v>
      </c>
      <c r="D99" s="50">
        <f t="shared" si="12"/>
        <v>-0.11393530039104154</v>
      </c>
      <c r="E99" s="51">
        <f t="shared" si="9"/>
        <v>-5.5871212121212044E-2</v>
      </c>
      <c r="F99" s="269"/>
    </row>
    <row r="100" spans="2:6" ht="15" hidden="1" customHeight="1" outlineLevel="1" x14ac:dyDescent="0.2">
      <c r="B100" s="252" t="s">
        <v>262</v>
      </c>
      <c r="C100" s="304">
        <v>56.26</v>
      </c>
      <c r="D100" s="50">
        <f t="shared" si="12"/>
        <v>-0.18024187673029285</v>
      </c>
      <c r="E100" s="51">
        <f t="shared" si="9"/>
        <v>-0.12490278425882728</v>
      </c>
      <c r="F100" s="269"/>
    </row>
    <row r="101" spans="2:6" ht="15" hidden="1" customHeight="1" outlineLevel="1" x14ac:dyDescent="0.2">
      <c r="B101" s="252" t="s">
        <v>263</v>
      </c>
      <c r="C101" s="304">
        <v>68.63</v>
      </c>
      <c r="D101" s="50">
        <f t="shared" si="12"/>
        <v>-3.5282541467528891E-2</v>
      </c>
      <c r="E101" s="51">
        <f t="shared" si="9"/>
        <v>-1.0382119682768587E-2</v>
      </c>
      <c r="F101" s="269"/>
    </row>
    <row r="102" spans="2:6" ht="15" hidden="1" customHeight="1" outlineLevel="1" x14ac:dyDescent="0.2">
      <c r="B102" s="252" t="s">
        <v>264</v>
      </c>
      <c r="C102" s="304">
        <v>71.14</v>
      </c>
      <c r="D102" s="50">
        <f t="shared" si="12"/>
        <v>5.973484284224647E-2</v>
      </c>
      <c r="E102" s="51">
        <f t="shared" si="9"/>
        <v>-1.6839741790626306E-3</v>
      </c>
      <c r="F102" s="269"/>
    </row>
    <row r="103" spans="2:6" ht="15" hidden="1" customHeight="1" outlineLevel="1" x14ac:dyDescent="0.2">
      <c r="B103" s="252" t="s">
        <v>265</v>
      </c>
      <c r="C103" s="304">
        <v>67.13</v>
      </c>
      <c r="D103" s="50">
        <f>C103/C105-1</f>
        <v>1.5428830736651022E-2</v>
      </c>
      <c r="E103" s="51">
        <f t="shared" si="9"/>
        <v>-1.7849305047549335E-2</v>
      </c>
      <c r="F103" s="269"/>
    </row>
    <row r="104" spans="2:6" ht="15" customHeight="1" collapsed="1" x14ac:dyDescent="0.25">
      <c r="B104" s="257">
        <v>2007</v>
      </c>
      <c r="C104" s="310">
        <v>63.166478987473681</v>
      </c>
      <c r="D104" s="311"/>
      <c r="E104" s="259">
        <f t="shared" si="9"/>
        <v>-5.3994960589662244E-2</v>
      </c>
      <c r="F104" s="260">
        <f>C104/C117-1</f>
        <v>-5.3994960589662244E-2</v>
      </c>
    </row>
    <row r="105" spans="2:6" ht="15" hidden="1" customHeight="1" outlineLevel="1" x14ac:dyDescent="0.2">
      <c r="B105" s="252" t="s">
        <v>254</v>
      </c>
      <c r="C105" s="304">
        <v>66.11</v>
      </c>
      <c r="D105" s="50">
        <f t="shared" ref="D105:D115" si="13">IFERROR((C105-C106)/C106,"-")</f>
        <v>-1.092160383004195E-2</v>
      </c>
      <c r="E105" s="51"/>
      <c r="F105" s="269"/>
    </row>
    <row r="106" spans="2:6" ht="15" hidden="1" customHeight="1" outlineLevel="1" x14ac:dyDescent="0.2">
      <c r="B106" s="252" t="s">
        <v>255</v>
      </c>
      <c r="C106" s="304">
        <v>66.84</v>
      </c>
      <c r="D106" s="50">
        <f t="shared" si="13"/>
        <v>-2.6649191786806439E-2</v>
      </c>
      <c r="E106" s="51"/>
      <c r="F106" s="269"/>
    </row>
    <row r="107" spans="2:6" ht="15" hidden="1" customHeight="1" outlineLevel="1" x14ac:dyDescent="0.2">
      <c r="B107" s="252" t="s">
        <v>256</v>
      </c>
      <c r="C107" s="304">
        <v>68.67</v>
      </c>
      <c r="D107" s="50">
        <f t="shared" si="13"/>
        <v>7.9207920792079195E-2</v>
      </c>
      <c r="E107" s="51"/>
      <c r="F107" s="269"/>
    </row>
    <row r="108" spans="2:6" ht="15" hidden="1" customHeight="1" outlineLevel="1" x14ac:dyDescent="0.2">
      <c r="B108" s="252" t="s">
        <v>257</v>
      </c>
      <c r="C108" s="304">
        <v>63.63</v>
      </c>
      <c r="D108" s="50">
        <f t="shared" si="13"/>
        <v>-0.2038288288288288</v>
      </c>
      <c r="E108" s="51"/>
      <c r="F108" s="269"/>
    </row>
    <row r="109" spans="2:6" ht="15" hidden="1" customHeight="1" outlineLevel="1" x14ac:dyDescent="0.2">
      <c r="B109" s="252" t="s">
        <v>258</v>
      </c>
      <c r="C109" s="304">
        <v>79.92</v>
      </c>
      <c r="D109" s="50">
        <f t="shared" si="13"/>
        <v>0.12215669755686609</v>
      </c>
      <c r="E109" s="51"/>
      <c r="F109" s="269"/>
    </row>
    <row r="110" spans="2:6" ht="15" hidden="1" customHeight="1" outlineLevel="1" x14ac:dyDescent="0.2">
      <c r="B110" s="252" t="s">
        <v>259</v>
      </c>
      <c r="C110" s="304">
        <v>71.22</v>
      </c>
      <c r="D110" s="50">
        <f t="shared" si="13"/>
        <v>0.21101853426288039</v>
      </c>
      <c r="E110" s="51"/>
      <c r="F110" s="269"/>
    </row>
    <row r="111" spans="2:6" ht="15" hidden="1" customHeight="1" outlineLevel="1" x14ac:dyDescent="0.2">
      <c r="B111" s="252" t="s">
        <v>260</v>
      </c>
      <c r="C111" s="304">
        <v>58.81</v>
      </c>
      <c r="D111" s="50">
        <f t="shared" si="13"/>
        <v>0.11382575757575768</v>
      </c>
      <c r="E111" s="51"/>
      <c r="F111" s="269"/>
    </row>
    <row r="112" spans="2:6" ht="15" hidden="1" customHeight="1" outlineLevel="1" x14ac:dyDescent="0.2">
      <c r="B112" s="252" t="s">
        <v>261</v>
      </c>
      <c r="C112" s="304">
        <v>52.8</v>
      </c>
      <c r="D112" s="50">
        <f t="shared" si="13"/>
        <v>-0.17872141857209531</v>
      </c>
      <c r="E112" s="51"/>
      <c r="F112" s="269"/>
    </row>
    <row r="113" spans="2:6" ht="15" hidden="1" customHeight="1" outlineLevel="1" x14ac:dyDescent="0.2">
      <c r="B113" s="252" t="s">
        <v>262</v>
      </c>
      <c r="C113" s="304">
        <v>64.290000000000006</v>
      </c>
      <c r="D113" s="50">
        <f t="shared" si="13"/>
        <v>-7.2963229992790035E-2</v>
      </c>
      <c r="E113" s="51"/>
      <c r="F113" s="269"/>
    </row>
    <row r="114" spans="2:6" ht="15" hidden="1" customHeight="1" outlineLevel="1" x14ac:dyDescent="0.2">
      <c r="B114" s="252" t="s">
        <v>263</v>
      </c>
      <c r="C114" s="304">
        <v>69.349999999999994</v>
      </c>
      <c r="D114" s="50">
        <f t="shared" si="13"/>
        <v>-2.6803255683413005E-2</v>
      </c>
      <c r="E114" s="51"/>
      <c r="F114" s="269"/>
    </row>
    <row r="115" spans="2:6" ht="15" hidden="1" customHeight="1" outlineLevel="1" x14ac:dyDescent="0.2">
      <c r="B115" s="252" t="s">
        <v>264</v>
      </c>
      <c r="C115" s="304">
        <v>71.260000000000005</v>
      </c>
      <c r="D115" s="50">
        <f t="shared" si="13"/>
        <v>4.2574981711777773E-2</v>
      </c>
      <c r="E115" s="51"/>
      <c r="F115" s="269"/>
    </row>
    <row r="116" spans="2:6" ht="15" hidden="1" customHeight="1" outlineLevel="1" x14ac:dyDescent="0.2">
      <c r="B116" s="252" t="s">
        <v>265</v>
      </c>
      <c r="C116" s="304">
        <v>68.349999999999994</v>
      </c>
      <c r="D116" s="50"/>
      <c r="E116" s="51"/>
      <c r="F116" s="269"/>
    </row>
    <row r="117" spans="2:6" ht="15" customHeight="1" collapsed="1" x14ac:dyDescent="0.25">
      <c r="B117" s="257">
        <v>2006</v>
      </c>
      <c r="C117" s="310">
        <v>66.771820821215186</v>
      </c>
      <c r="D117" s="311"/>
      <c r="E117" s="259"/>
      <c r="F117" s="260"/>
    </row>
    <row r="118" spans="2:6" ht="21.75" customHeight="1" x14ac:dyDescent="0.25">
      <c r="B118" s="395" t="s">
        <v>266</v>
      </c>
      <c r="C118" s="395"/>
      <c r="D118" s="395"/>
      <c r="E118" s="395"/>
      <c r="F118" s="395"/>
    </row>
  </sheetData>
  <mergeCells count="2">
    <mergeCell ref="B5:F5"/>
    <mergeCell ref="B118:F118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 x14ac:dyDescent="0.25"/>
    <row r="2" spans="8:8" ht="15" customHeight="1" x14ac:dyDescent="0.25"/>
    <row r="3" spans="8:8" ht="15" customHeight="1" x14ac:dyDescent="0.25">
      <c r="H3" s="22"/>
    </row>
    <row r="4" spans="8:8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J28" s="23"/>
      <c r="K28" s="23"/>
      <c r="L28" s="23"/>
    </row>
    <row r="30" spans="2:12" x14ac:dyDescent="0.25">
      <c r="I30" s="23"/>
    </row>
    <row r="32" spans="2:12" ht="15" customHeight="1" x14ac:dyDescent="0.25"/>
    <row r="33" spans="9:9" ht="30" customHeight="1" x14ac:dyDescent="0.25">
      <c r="I33" s="76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2:T11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20" width="9.7109375" style="112" customWidth="1"/>
    <col min="21" max="16384" width="11.42578125" style="112"/>
  </cols>
  <sheetData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4" t="s">
        <v>298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  <c r="S5" s="374"/>
      <c r="T5" s="374"/>
    </row>
    <row r="6" spans="2:20" ht="15" customHeight="1" x14ac:dyDescent="0.25">
      <c r="B6" s="375"/>
      <c r="C6" s="376" t="s">
        <v>71</v>
      </c>
      <c r="D6" s="376"/>
      <c r="E6" s="376"/>
      <c r="F6" s="376"/>
      <c r="G6" s="376"/>
      <c r="H6" s="376"/>
      <c r="I6" s="377" t="s">
        <v>137</v>
      </c>
      <c r="J6" s="377"/>
      <c r="K6" s="377"/>
      <c r="L6" s="377"/>
      <c r="M6" s="377"/>
      <c r="N6" s="377"/>
      <c r="O6" s="376" t="s">
        <v>138</v>
      </c>
      <c r="P6" s="376"/>
      <c r="Q6" s="376"/>
      <c r="R6" s="376"/>
      <c r="S6" s="376"/>
      <c r="T6" s="376"/>
    </row>
    <row r="7" spans="2:20" ht="30" customHeight="1" x14ac:dyDescent="0.25">
      <c r="B7" s="375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0" x14ac:dyDescent="0.25">
      <c r="B8" s="58" t="s">
        <v>92</v>
      </c>
      <c r="C8" s="312">
        <v>8.1320293813296232</v>
      </c>
      <c r="D8" s="313">
        <f t="shared" ref="D8:D12" si="0">C8-C21</f>
        <v>0.24994499284298044</v>
      </c>
      <c r="E8" s="312">
        <v>7.996263556001094</v>
      </c>
      <c r="F8" s="313">
        <f t="shared" ref="F8:F13" si="1">E8-E21</f>
        <v>0.3935185159153809</v>
      </c>
      <c r="G8" s="312">
        <v>8.0665823185196892</v>
      </c>
      <c r="H8" s="313">
        <f t="shared" ref="H8:H13" si="2">G8-G21</f>
        <v>0.32170898808995663</v>
      </c>
      <c r="I8" s="314">
        <v>7.7118603407517732</v>
      </c>
      <c r="J8" s="313">
        <f t="shared" ref="J8:J13" si="3">I8-I21</f>
        <v>0.20186034075177339</v>
      </c>
      <c r="K8" s="314">
        <v>8.2530515861302582</v>
      </c>
      <c r="L8" s="313">
        <f t="shared" ref="L8:L13" si="4">K8-K21</f>
        <v>0.46305158613025821</v>
      </c>
      <c r="M8" s="314">
        <v>7.9095862950522244</v>
      </c>
      <c r="N8" s="313">
        <f t="shared" ref="N8:N13" si="5">M8-M21</f>
        <v>0.28958629505222433</v>
      </c>
      <c r="O8" s="312">
        <v>7.1306647297159262</v>
      </c>
      <c r="P8" s="313">
        <f t="shared" ref="P8:P13" si="6">O8-O21</f>
        <v>0.20066472971592653</v>
      </c>
      <c r="Q8" s="312">
        <v>7.8842919909895848</v>
      </c>
      <c r="R8" s="313">
        <f t="shared" ref="R8:R13" si="7">Q8-Q21</f>
        <v>0.40429199098958435</v>
      </c>
      <c r="S8" s="312">
        <v>7.3848271504648437</v>
      </c>
      <c r="T8" s="313">
        <f t="shared" ref="T8:T13" si="8">S8-S21</f>
        <v>0.26482715046484362</v>
      </c>
    </row>
    <row r="9" spans="2:20" x14ac:dyDescent="0.25">
      <c r="B9" s="58" t="s">
        <v>93</v>
      </c>
      <c r="C9" s="312">
        <v>7.74</v>
      </c>
      <c r="D9" s="313">
        <f t="shared" si="0"/>
        <v>9.9755544674755114E-2</v>
      </c>
      <c r="E9" s="312">
        <v>7.26</v>
      </c>
      <c r="F9" s="313">
        <f t="shared" si="1"/>
        <v>-0.364557051736357</v>
      </c>
      <c r="G9" s="312">
        <v>7.51</v>
      </c>
      <c r="H9" s="313">
        <f t="shared" si="2"/>
        <v>-0.12272260451769412</v>
      </c>
      <c r="I9" s="314">
        <v>7.29</v>
      </c>
      <c r="J9" s="313">
        <f t="shared" si="3"/>
        <v>-0.20999999999999996</v>
      </c>
      <c r="K9" s="314">
        <v>7.54</v>
      </c>
      <c r="L9" s="313">
        <f t="shared" si="4"/>
        <v>-0.25999999999999979</v>
      </c>
      <c r="M9" s="314">
        <v>7.38</v>
      </c>
      <c r="N9" s="313">
        <f t="shared" si="5"/>
        <v>-0.23000000000000043</v>
      </c>
      <c r="O9" s="312">
        <v>6.84</v>
      </c>
      <c r="P9" s="313">
        <f t="shared" si="6"/>
        <v>-0.21999999999999975</v>
      </c>
      <c r="Q9" s="312">
        <v>7.31</v>
      </c>
      <c r="R9" s="313">
        <f t="shared" si="7"/>
        <v>-0.27000000000000046</v>
      </c>
      <c r="S9" s="312">
        <v>7</v>
      </c>
      <c r="T9" s="313">
        <f t="shared" si="8"/>
        <v>-0.23000000000000043</v>
      </c>
    </row>
    <row r="10" spans="2:20" x14ac:dyDescent="0.25">
      <c r="B10" s="58" t="s">
        <v>94</v>
      </c>
      <c r="C10" s="312">
        <v>7.21</v>
      </c>
      <c r="D10" s="313">
        <f t="shared" si="0"/>
        <v>-0.76480885747259109</v>
      </c>
      <c r="E10" s="312">
        <v>7.64</v>
      </c>
      <c r="F10" s="313">
        <f t="shared" si="1"/>
        <v>-0.40652095448165237</v>
      </c>
      <c r="G10" s="312">
        <v>7.42</v>
      </c>
      <c r="H10" s="313">
        <f t="shared" si="2"/>
        <v>-0.5904702075004753</v>
      </c>
      <c r="I10" s="314">
        <v>7.2068527633054291</v>
      </c>
      <c r="J10" s="313">
        <f t="shared" si="3"/>
        <v>-0.29314723669457088</v>
      </c>
      <c r="K10" s="314">
        <v>8.0360925822988083</v>
      </c>
      <c r="L10" s="313">
        <f t="shared" si="4"/>
        <v>-0.24390741770119106</v>
      </c>
      <c r="M10" s="314">
        <v>7.5123421852735648</v>
      </c>
      <c r="N10" s="313">
        <f t="shared" si="5"/>
        <v>-0.27765781472643525</v>
      </c>
      <c r="O10" s="312">
        <v>6.860488689160344</v>
      </c>
      <c r="P10" s="313">
        <f t="shared" si="6"/>
        <v>-0.18951131083965578</v>
      </c>
      <c r="Q10" s="312">
        <v>7.9156155911791029</v>
      </c>
      <c r="R10" s="313">
        <f t="shared" si="7"/>
        <v>-0.22438440882089772</v>
      </c>
      <c r="S10" s="312">
        <v>7.2169327441372468</v>
      </c>
      <c r="T10" s="313">
        <f t="shared" si="8"/>
        <v>-0.20306725586275309</v>
      </c>
    </row>
    <row r="11" spans="2:20" x14ac:dyDescent="0.25">
      <c r="B11" s="58" t="s">
        <v>95</v>
      </c>
      <c r="C11" s="312">
        <v>8.1199999999999992</v>
      </c>
      <c r="D11" s="313">
        <f t="shared" si="0"/>
        <v>0.34329512097147941</v>
      </c>
      <c r="E11" s="312">
        <v>8.32</v>
      </c>
      <c r="F11" s="313">
        <f t="shared" si="1"/>
        <v>0.47011784872509121</v>
      </c>
      <c r="G11" s="312">
        <v>8.2200000000000006</v>
      </c>
      <c r="H11" s="313">
        <f t="shared" si="2"/>
        <v>0.40527287706615489</v>
      </c>
      <c r="I11" s="314">
        <v>7.82</v>
      </c>
      <c r="J11" s="313">
        <f t="shared" si="3"/>
        <v>0.52562778312336356</v>
      </c>
      <c r="K11" s="314">
        <v>8.69</v>
      </c>
      <c r="L11" s="313">
        <f t="shared" si="4"/>
        <v>0.77398934398934305</v>
      </c>
      <c r="M11" s="314">
        <v>8.15</v>
      </c>
      <c r="N11" s="313">
        <f t="shared" si="5"/>
        <v>0.60578768452468612</v>
      </c>
      <c r="O11" s="312">
        <v>7.34</v>
      </c>
      <c r="P11" s="313">
        <f t="shared" si="6"/>
        <v>0.29441450999879137</v>
      </c>
      <c r="Q11" s="312">
        <v>8.74</v>
      </c>
      <c r="R11" s="313">
        <f t="shared" si="7"/>
        <v>0.74543336262796611</v>
      </c>
      <c r="S11" s="312">
        <v>7.82</v>
      </c>
      <c r="T11" s="313">
        <f t="shared" si="8"/>
        <v>0.4316463623884701</v>
      </c>
    </row>
    <row r="12" spans="2:20" x14ac:dyDescent="0.25">
      <c r="B12" s="58" t="s">
        <v>96</v>
      </c>
      <c r="C12" s="312">
        <v>8.23</v>
      </c>
      <c r="D12" s="313">
        <f t="shared" si="0"/>
        <v>-0.61370022221785092</v>
      </c>
      <c r="E12" s="312">
        <v>8.98</v>
      </c>
      <c r="F12" s="313">
        <f t="shared" si="1"/>
        <v>-0.24399668713202871</v>
      </c>
      <c r="G12" s="312">
        <v>8.61</v>
      </c>
      <c r="H12" s="313">
        <f t="shared" si="2"/>
        <v>-0.43223061884352276</v>
      </c>
      <c r="I12" s="314">
        <v>8.09</v>
      </c>
      <c r="J12" s="313">
        <f t="shared" si="3"/>
        <v>0.13999999999999968</v>
      </c>
      <c r="K12" s="314">
        <v>9.35</v>
      </c>
      <c r="L12" s="313">
        <f t="shared" si="4"/>
        <v>0.11999999999999922</v>
      </c>
      <c r="M12" s="314">
        <v>8.56</v>
      </c>
      <c r="N12" s="313">
        <f t="shared" si="5"/>
        <v>8.9999999999999858E-2</v>
      </c>
      <c r="O12" s="312">
        <v>7.64</v>
      </c>
      <c r="P12" s="313">
        <f t="shared" si="6"/>
        <v>-1.0000000000000675E-2</v>
      </c>
      <c r="Q12" s="312">
        <v>9.58</v>
      </c>
      <c r="R12" s="313">
        <f t="shared" si="7"/>
        <v>0.11999999999999922</v>
      </c>
      <c r="S12" s="312">
        <v>8.27</v>
      </c>
      <c r="T12" s="313">
        <f t="shared" si="8"/>
        <v>-1.9999999999999574E-2</v>
      </c>
    </row>
    <row r="13" spans="2:20" x14ac:dyDescent="0.25">
      <c r="B13" s="58" t="s">
        <v>97</v>
      </c>
      <c r="C13" s="312">
        <v>9.3391075439048628</v>
      </c>
      <c r="D13" s="313">
        <f>C13-C26</f>
        <v>-4.5946062879103522E-2</v>
      </c>
      <c r="E13" s="312">
        <v>9.5400096658381663</v>
      </c>
      <c r="F13" s="313">
        <f t="shared" si="1"/>
        <v>-0.25987809462093026</v>
      </c>
      <c r="G13" s="312">
        <v>9.4427924958577556</v>
      </c>
      <c r="H13" s="313">
        <f t="shared" si="2"/>
        <v>-0.15292167165927495</v>
      </c>
      <c r="I13" s="314">
        <v>8.94</v>
      </c>
      <c r="J13" s="313">
        <f t="shared" si="3"/>
        <v>0.1257087088064015</v>
      </c>
      <c r="K13" s="314">
        <v>9.6300000000000008</v>
      </c>
      <c r="L13" s="313">
        <f t="shared" si="4"/>
        <v>-0.44356130383514802</v>
      </c>
      <c r="M13" s="314">
        <v>9.2100000000000009</v>
      </c>
      <c r="N13" s="313">
        <f t="shared" si="5"/>
        <v>-0.10383972234852301</v>
      </c>
      <c r="O13" s="312">
        <v>8.42</v>
      </c>
      <c r="P13" s="313">
        <f t="shared" si="6"/>
        <v>8.7151516117591754E-2</v>
      </c>
      <c r="Q13" s="312">
        <v>9.82</v>
      </c>
      <c r="R13" s="313">
        <f t="shared" si="7"/>
        <v>-0.34439445912215838</v>
      </c>
      <c r="S13" s="312">
        <v>8.91</v>
      </c>
      <c r="T13" s="313">
        <f t="shared" si="8"/>
        <v>-6.97141421041092E-2</v>
      </c>
    </row>
    <row r="14" spans="2:20" ht="30" customHeight="1" x14ac:dyDescent="0.25">
      <c r="B14" s="119" t="str">
        <f>actualizaciones!$A$2</f>
        <v xml:space="preserve">I semestre 2014 </v>
      </c>
      <c r="C14" s="315">
        <v>8.0908137578058721</v>
      </c>
      <c r="D14" s="315">
        <v>-0.13181480545427959</v>
      </c>
      <c r="E14" s="315">
        <v>8.2946289558240913</v>
      </c>
      <c r="F14" s="315">
        <v>-5.44103075328497E-2</v>
      </c>
      <c r="G14" s="315">
        <v>8.1917350776135418</v>
      </c>
      <c r="H14" s="315">
        <v>-9.4545897015354541E-2</v>
      </c>
      <c r="I14" s="315">
        <v>7.8191782473109264</v>
      </c>
      <c r="J14" s="316">
        <v>7.8664156624804527E-2</v>
      </c>
      <c r="K14" s="315">
        <v>8.5935791188023565</v>
      </c>
      <c r="L14" s="316">
        <v>8.7253836404286744E-2</v>
      </c>
      <c r="M14" s="315">
        <v>8.1091528701620526</v>
      </c>
      <c r="N14" s="316">
        <v>7.0857223569060324E-2</v>
      </c>
      <c r="O14" s="315">
        <v>7.3621905978227815</v>
      </c>
      <c r="P14" s="316">
        <v>2.9189283750443273E-2</v>
      </c>
      <c r="Q14" s="315">
        <v>8.5490207545841148</v>
      </c>
      <c r="R14" s="316">
        <v>8.2201249559423317E-2</v>
      </c>
      <c r="S14" s="315">
        <v>7.7628017609005777</v>
      </c>
      <c r="T14" s="316">
        <v>3.3077209921855477E-2</v>
      </c>
    </row>
    <row r="15" spans="2:20" outlineLevel="1" x14ac:dyDescent="0.25">
      <c r="B15" s="58" t="s">
        <v>86</v>
      </c>
      <c r="C15" s="312">
        <v>8.28126217374367</v>
      </c>
      <c r="D15" s="313">
        <f>C15-C28</f>
        <v>-0.3431203904598128</v>
      </c>
      <c r="E15" s="312">
        <v>8.2660028881963967</v>
      </c>
      <c r="F15" s="313">
        <f>E15-E28</f>
        <v>-0.48653704954519661</v>
      </c>
      <c r="G15" s="312">
        <v>8.2730514726932167</v>
      </c>
      <c r="H15" s="313">
        <f t="shared" ref="H15:H65" si="9">G15-G28</f>
        <v>-0.41989606622022713</v>
      </c>
      <c r="I15" s="314">
        <v>7.9786038831115542</v>
      </c>
      <c r="J15" s="313">
        <f t="shared" ref="J15:J78" si="10">I15-I28</f>
        <v>-0.12898131491629439</v>
      </c>
      <c r="K15" s="314">
        <v>8.9549434091603395</v>
      </c>
      <c r="L15" s="313">
        <f t="shared" ref="L15:L78" si="11">K15-K28</f>
        <v>0.16811586559832215</v>
      </c>
      <c r="M15" s="314">
        <v>8.3737259821245491</v>
      </c>
      <c r="N15" s="313">
        <f t="shared" ref="N15:N78" si="12">M15-M28</f>
        <v>-9.6161482083640948E-3</v>
      </c>
      <c r="O15" s="312">
        <v>7.4919216565549984</v>
      </c>
      <c r="P15" s="313">
        <f t="shared" ref="P15:P78" si="13">O15-O28</f>
        <v>-0.15907303519543348</v>
      </c>
      <c r="Q15" s="312">
        <v>8.962077629015436</v>
      </c>
      <c r="R15" s="313">
        <f>Q15-Q28</f>
        <v>0.1690194403031704</v>
      </c>
      <c r="S15" s="312">
        <v>8.0187613864760987</v>
      </c>
      <c r="T15" s="313">
        <f t="shared" ref="T15:T78" si="14">S15-S28</f>
        <v>-5.185122397571007E-2</v>
      </c>
    </row>
    <row r="16" spans="2:20" outlineLevel="1" x14ac:dyDescent="0.25">
      <c r="B16" s="58" t="s">
        <v>87</v>
      </c>
      <c r="C16" s="312">
        <v>7.99</v>
      </c>
      <c r="D16" s="313">
        <f t="shared" ref="D16:D25" si="15">C16-C29</f>
        <v>-0.78602196683153913</v>
      </c>
      <c r="E16" s="312">
        <v>8.57</v>
      </c>
      <c r="F16" s="313">
        <f t="shared" ref="F16:F27" si="16">E16-E29</f>
        <v>0.13626241840538356</v>
      </c>
      <c r="G16" s="312">
        <v>8.2899999999999991</v>
      </c>
      <c r="H16" s="313">
        <f t="shared" si="9"/>
        <v>-0.30844765879995606</v>
      </c>
      <c r="I16" s="314">
        <v>7.7766837091962513</v>
      </c>
      <c r="J16" s="313">
        <f t="shared" si="10"/>
        <v>-0.37773278269376132</v>
      </c>
      <c r="K16" s="314">
        <v>8.8092217052883086</v>
      </c>
      <c r="L16" s="313">
        <f t="shared" si="11"/>
        <v>0.10280169201898026</v>
      </c>
      <c r="M16" s="314">
        <v>8.1820652728051346</v>
      </c>
      <c r="N16" s="313">
        <f t="shared" si="12"/>
        <v>-0.19482419212041968</v>
      </c>
      <c r="O16" s="312">
        <v>7.1936415291916296</v>
      </c>
      <c r="P16" s="313">
        <f t="shared" si="13"/>
        <v>-0.38173017145965993</v>
      </c>
      <c r="Q16" s="312">
        <v>8.7499614296734372</v>
      </c>
      <c r="R16" s="313">
        <f t="shared" ref="R16:R27" si="17">Q16-Q29</f>
        <v>3.8166715132847528E-2</v>
      </c>
      <c r="S16" s="312">
        <v>7.7354669053880158</v>
      </c>
      <c r="T16" s="313">
        <f t="shared" si="14"/>
        <v>-0.2506585149679168</v>
      </c>
    </row>
    <row r="17" spans="2:20" outlineLevel="1" x14ac:dyDescent="0.25">
      <c r="B17" s="58" t="s">
        <v>88</v>
      </c>
      <c r="C17" s="312">
        <v>8.3699999999999992</v>
      </c>
      <c r="D17" s="313">
        <f t="shared" si="15"/>
        <v>0.44783498601576355</v>
      </c>
      <c r="E17" s="312">
        <v>7.94</v>
      </c>
      <c r="F17" s="313">
        <f t="shared" si="16"/>
        <v>-4.9016970861351261E-2</v>
      </c>
      <c r="G17" s="312">
        <v>8.15</v>
      </c>
      <c r="H17" s="313">
        <f t="shared" si="9"/>
        <v>0.19453376718665272</v>
      </c>
      <c r="I17" s="314">
        <v>7.93</v>
      </c>
      <c r="J17" s="313">
        <f t="shared" si="10"/>
        <v>0.33450833151894432</v>
      </c>
      <c r="K17" s="314">
        <v>8.34</v>
      </c>
      <c r="L17" s="313">
        <f t="shared" si="11"/>
        <v>-0.12676083080556744</v>
      </c>
      <c r="M17" s="314">
        <v>8.09</v>
      </c>
      <c r="N17" s="313">
        <f t="shared" si="12"/>
        <v>0.16771807728383337</v>
      </c>
      <c r="O17" s="312">
        <v>7.29</v>
      </c>
      <c r="P17" s="313">
        <f t="shared" si="13"/>
        <v>0.17191240315913614</v>
      </c>
      <c r="Q17" s="312">
        <v>8.1</v>
      </c>
      <c r="R17" s="313">
        <f t="shared" si="17"/>
        <v>-0.18487743454279304</v>
      </c>
      <c r="S17" s="312">
        <v>7.57</v>
      </c>
      <c r="T17" s="313">
        <f t="shared" si="14"/>
        <v>5.0799316807156103E-2</v>
      </c>
    </row>
    <row r="18" spans="2:20" outlineLevel="1" x14ac:dyDescent="0.25">
      <c r="B18" s="58" t="s">
        <v>89</v>
      </c>
      <c r="C18" s="312">
        <v>8.8140034674564767</v>
      </c>
      <c r="D18" s="313">
        <f t="shared" si="15"/>
        <v>0.31613745722041031</v>
      </c>
      <c r="E18" s="312">
        <v>8.2465760477808665</v>
      </c>
      <c r="F18" s="313">
        <f t="shared" si="16"/>
        <v>4.7620491413777444E-2</v>
      </c>
      <c r="G18" s="312">
        <v>8.5230644678716629</v>
      </c>
      <c r="H18" s="313">
        <f t="shared" si="9"/>
        <v>0.17236818169759616</v>
      </c>
      <c r="I18" s="314">
        <v>8.0526413394796794</v>
      </c>
      <c r="J18" s="313">
        <f t="shared" si="10"/>
        <v>0.31602540116038558</v>
      </c>
      <c r="K18" s="314">
        <v>8.6512114110367389</v>
      </c>
      <c r="L18" s="313">
        <f t="shared" si="11"/>
        <v>6.5670895041023414E-3</v>
      </c>
      <c r="M18" s="314">
        <v>8.2836584762747592</v>
      </c>
      <c r="N18" s="313">
        <f t="shared" si="12"/>
        <v>0.20911844660030177</v>
      </c>
      <c r="O18" s="312">
        <v>7.4235338984383601</v>
      </c>
      <c r="P18" s="313">
        <f t="shared" si="13"/>
        <v>0.21720972634940239</v>
      </c>
      <c r="Q18" s="312">
        <v>8.3005594118853061</v>
      </c>
      <c r="R18" s="313">
        <f t="shared" si="17"/>
        <v>-8.1022769374294867E-2</v>
      </c>
      <c r="S18" s="312">
        <v>7.7299319553872916</v>
      </c>
      <c r="T18" s="313">
        <f t="shared" si="14"/>
        <v>0.12884843394259615</v>
      </c>
    </row>
    <row r="19" spans="2:20" outlineLevel="1" x14ac:dyDescent="0.25">
      <c r="B19" s="58" t="s">
        <v>90</v>
      </c>
      <c r="C19" s="312">
        <v>8.4240292497801637</v>
      </c>
      <c r="D19" s="313">
        <f t="shared" si="15"/>
        <v>6.7541498949189815E-2</v>
      </c>
      <c r="E19" s="312">
        <v>8.5394708539470852</v>
      </c>
      <c r="F19" s="313">
        <f t="shared" si="16"/>
        <v>7.3471455347489112E-2</v>
      </c>
      <c r="G19" s="312">
        <v>8.4838580219388202</v>
      </c>
      <c r="H19" s="313">
        <f t="shared" si="9"/>
        <v>7.0643463375985149E-2</v>
      </c>
      <c r="I19" s="314">
        <v>8.19</v>
      </c>
      <c r="J19" s="313">
        <f t="shared" si="10"/>
        <v>0.39999999999999947</v>
      </c>
      <c r="K19" s="314">
        <v>8.7200000000000006</v>
      </c>
      <c r="L19" s="313">
        <f t="shared" si="11"/>
        <v>-3.9999999999999147E-2</v>
      </c>
      <c r="M19" s="314">
        <v>8.4</v>
      </c>
      <c r="N19" s="313">
        <f t="shared" si="12"/>
        <v>0.22000000000000064</v>
      </c>
      <c r="O19" s="312">
        <v>7.54</v>
      </c>
      <c r="P19" s="313">
        <f t="shared" si="13"/>
        <v>0.20999999999999996</v>
      </c>
      <c r="Q19" s="312">
        <v>8.35</v>
      </c>
      <c r="R19" s="313">
        <f t="shared" si="17"/>
        <v>-0.22000000000000064</v>
      </c>
      <c r="S19" s="312">
        <v>7.84</v>
      </c>
      <c r="T19" s="313">
        <f t="shared" si="14"/>
        <v>5.9999999999999609E-2</v>
      </c>
    </row>
    <row r="20" spans="2:20" outlineLevel="1" x14ac:dyDescent="0.25">
      <c r="B20" s="58" t="s">
        <v>91</v>
      </c>
      <c r="C20" s="312">
        <v>8.619604730534169</v>
      </c>
      <c r="D20" s="313">
        <f t="shared" si="15"/>
        <v>1.7197923783827562E-2</v>
      </c>
      <c r="E20" s="312">
        <v>8.88041964681309</v>
      </c>
      <c r="F20" s="313">
        <f t="shared" si="16"/>
        <v>0.17818948967089199</v>
      </c>
      <c r="G20" s="312">
        <v>8.7502199047475653</v>
      </c>
      <c r="H20" s="313">
        <f t="shared" si="9"/>
        <v>9.7454205014662065E-2</v>
      </c>
      <c r="I20" s="314">
        <v>8.3429265752473523</v>
      </c>
      <c r="J20" s="313">
        <f t="shared" si="10"/>
        <v>0.24736327567067562</v>
      </c>
      <c r="K20" s="314">
        <v>8.9439080563245028</v>
      </c>
      <c r="L20" s="313">
        <f t="shared" si="11"/>
        <v>0.24168244525255567</v>
      </c>
      <c r="M20" s="314">
        <v>8.5821087139555861</v>
      </c>
      <c r="N20" s="313">
        <f t="shared" si="12"/>
        <v>0.24749704682123586</v>
      </c>
      <c r="O20" s="312">
        <v>7.5954863226935814</v>
      </c>
      <c r="P20" s="313">
        <f t="shared" si="13"/>
        <v>0.15487735328205332</v>
      </c>
      <c r="Q20" s="312">
        <v>8.6062125418363902</v>
      </c>
      <c r="R20" s="313">
        <f t="shared" si="17"/>
        <v>0.22082930663889755</v>
      </c>
      <c r="S20" s="312">
        <v>7.9621789908906715</v>
      </c>
      <c r="T20" s="313">
        <f t="shared" si="14"/>
        <v>0.17925201087679987</v>
      </c>
    </row>
    <row r="21" spans="2:20" outlineLevel="1" x14ac:dyDescent="0.25">
      <c r="B21" s="58" t="s">
        <v>92</v>
      </c>
      <c r="C21" s="312">
        <v>7.8820843884866427</v>
      </c>
      <c r="D21" s="313">
        <f t="shared" si="15"/>
        <v>-5.9393430005655112E-2</v>
      </c>
      <c r="E21" s="312">
        <v>7.6027450400857131</v>
      </c>
      <c r="F21" s="313">
        <f t="shared" si="16"/>
        <v>0.13684576945762394</v>
      </c>
      <c r="G21" s="312">
        <v>7.7448733304297326</v>
      </c>
      <c r="H21" s="313">
        <f t="shared" si="9"/>
        <v>4.460333498809721E-2</v>
      </c>
      <c r="I21" s="314">
        <v>7.51</v>
      </c>
      <c r="J21" s="313">
        <f t="shared" si="10"/>
        <v>0.14777381079527796</v>
      </c>
      <c r="K21" s="314">
        <v>7.79</v>
      </c>
      <c r="L21" s="313">
        <f t="shared" si="11"/>
        <v>0.40173044993170492</v>
      </c>
      <c r="M21" s="314">
        <v>7.62</v>
      </c>
      <c r="N21" s="313">
        <f t="shared" si="12"/>
        <v>0.24778861411288045</v>
      </c>
      <c r="O21" s="312">
        <v>6.93</v>
      </c>
      <c r="P21" s="313">
        <f t="shared" si="13"/>
        <v>-1.1105974340278379E-2</v>
      </c>
      <c r="Q21" s="312">
        <v>7.48</v>
      </c>
      <c r="R21" s="313">
        <f t="shared" si="17"/>
        <v>0.19218523878437122</v>
      </c>
      <c r="S21" s="312">
        <v>7.12</v>
      </c>
      <c r="T21" s="313">
        <f t="shared" si="14"/>
        <v>5.790715995515594E-2</v>
      </c>
    </row>
    <row r="22" spans="2:20" outlineLevel="1" x14ac:dyDescent="0.25">
      <c r="B22" s="58" t="s">
        <v>93</v>
      </c>
      <c r="C22" s="312">
        <v>7.6402444553252451</v>
      </c>
      <c r="D22" s="313">
        <f t="shared" si="15"/>
        <v>-0.57708277032701538</v>
      </c>
      <c r="E22" s="312">
        <v>7.6245570517363568</v>
      </c>
      <c r="F22" s="313">
        <f t="shared" si="16"/>
        <v>-0.15501836343227904</v>
      </c>
      <c r="G22" s="312">
        <v>7.6327226045176939</v>
      </c>
      <c r="H22" s="313">
        <f t="shared" si="9"/>
        <v>-0.37359070914670944</v>
      </c>
      <c r="I22" s="314">
        <v>7.5</v>
      </c>
      <c r="J22" s="313">
        <f t="shared" si="10"/>
        <v>5.5248956884561551E-2</v>
      </c>
      <c r="K22" s="314">
        <v>7.8</v>
      </c>
      <c r="L22" s="313">
        <f t="shared" si="11"/>
        <v>-0.19523467002337735</v>
      </c>
      <c r="M22" s="314">
        <v>7.61</v>
      </c>
      <c r="N22" s="313">
        <f t="shared" si="12"/>
        <v>-3.165189674394675E-2</v>
      </c>
      <c r="O22" s="312">
        <v>7.06</v>
      </c>
      <c r="P22" s="313">
        <f t="shared" si="13"/>
        <v>6.3083428036633471E-2</v>
      </c>
      <c r="Q22" s="312">
        <v>7.58</v>
      </c>
      <c r="R22" s="313">
        <f t="shared" si="17"/>
        <v>-0.21326560334087841</v>
      </c>
      <c r="S22" s="312">
        <v>7.23</v>
      </c>
      <c r="T22" s="313">
        <f t="shared" si="14"/>
        <v>-2.3816588646178971E-2</v>
      </c>
    </row>
    <row r="23" spans="2:20" outlineLevel="1" x14ac:dyDescent="0.25">
      <c r="B23" s="58" t="s">
        <v>94</v>
      </c>
      <c r="C23" s="312">
        <v>7.9748088574725911</v>
      </c>
      <c r="D23" s="313">
        <f t="shared" si="15"/>
        <v>0.16724119521455449</v>
      </c>
      <c r="E23" s="312">
        <v>8.0465209544816521</v>
      </c>
      <c r="F23" s="313">
        <f t="shared" si="16"/>
        <v>0.18646409946195242</v>
      </c>
      <c r="G23" s="312">
        <v>8.0104702075004752</v>
      </c>
      <c r="H23" s="313">
        <f t="shared" si="9"/>
        <v>0.1759711542924709</v>
      </c>
      <c r="I23" s="314">
        <v>7.5</v>
      </c>
      <c r="J23" s="313">
        <f t="shared" si="10"/>
        <v>0.30925956360753659</v>
      </c>
      <c r="K23" s="314">
        <v>8.2799999999999994</v>
      </c>
      <c r="L23" s="313">
        <f t="shared" si="11"/>
        <v>0.27720766768035787</v>
      </c>
      <c r="M23" s="314">
        <v>7.79</v>
      </c>
      <c r="N23" s="313">
        <f t="shared" si="12"/>
        <v>0.29397429903018057</v>
      </c>
      <c r="O23" s="312">
        <v>7.05</v>
      </c>
      <c r="P23" s="313">
        <f t="shared" si="13"/>
        <v>0.16299516908212563</v>
      </c>
      <c r="Q23" s="312">
        <v>8.14</v>
      </c>
      <c r="R23" s="313">
        <f t="shared" si="17"/>
        <v>0.27075313807531476</v>
      </c>
      <c r="S23" s="312">
        <v>7.42</v>
      </c>
      <c r="T23" s="313">
        <f t="shared" si="14"/>
        <v>0.19302062476916149</v>
      </c>
    </row>
    <row r="24" spans="2:20" outlineLevel="1" x14ac:dyDescent="0.25">
      <c r="B24" s="58" t="s">
        <v>95</v>
      </c>
      <c r="C24" s="312">
        <v>7.7767048790285198</v>
      </c>
      <c r="D24" s="313">
        <f t="shared" si="15"/>
        <v>-0.17643921984422217</v>
      </c>
      <c r="E24" s="312">
        <v>7.8498821512749091</v>
      </c>
      <c r="F24" s="313">
        <f t="shared" si="16"/>
        <v>-0.68772297972285212</v>
      </c>
      <c r="G24" s="312">
        <v>7.8147271229338457</v>
      </c>
      <c r="H24" s="313">
        <f t="shared" si="9"/>
        <v>-0.44748770444272523</v>
      </c>
      <c r="I24" s="314">
        <v>7.2943722168766367</v>
      </c>
      <c r="J24" s="313">
        <f t="shared" si="10"/>
        <v>-0.13832865371262937</v>
      </c>
      <c r="K24" s="314">
        <v>7.9160106560106565</v>
      </c>
      <c r="L24" s="313">
        <f t="shared" si="11"/>
        <v>-0.48619169745728019</v>
      </c>
      <c r="M24" s="314">
        <v>7.5442123154753142</v>
      </c>
      <c r="N24" s="313">
        <f t="shared" si="12"/>
        <v>-0.28621035070536394</v>
      </c>
      <c r="O24" s="312">
        <v>7.0455854900012085</v>
      </c>
      <c r="P24" s="313">
        <f t="shared" si="13"/>
        <v>-0.17734542075867488</v>
      </c>
      <c r="Q24" s="312">
        <v>7.9945666373720341</v>
      </c>
      <c r="R24" s="313">
        <f t="shared" si="17"/>
        <v>-0.45967167296557765</v>
      </c>
      <c r="S24" s="312">
        <v>7.3883536376115302</v>
      </c>
      <c r="T24" s="313">
        <f t="shared" si="14"/>
        <v>-0.29240229514258154</v>
      </c>
    </row>
    <row r="25" spans="2:20" outlineLevel="1" x14ac:dyDescent="0.25">
      <c r="B25" s="58" t="s">
        <v>96</v>
      </c>
      <c r="C25" s="312">
        <v>8.8437002222178513</v>
      </c>
      <c r="D25" s="313">
        <f t="shared" si="15"/>
        <v>-7.0989189026715138E-2</v>
      </c>
      <c r="E25" s="312">
        <v>9.2239966871320291</v>
      </c>
      <c r="F25" s="313">
        <f t="shared" si="16"/>
        <v>-0.70973691304586772</v>
      </c>
      <c r="G25" s="312">
        <v>9.0422306188435222</v>
      </c>
      <c r="H25" s="313">
        <f t="shared" si="9"/>
        <v>-0.40085776645072535</v>
      </c>
      <c r="I25" s="314">
        <v>7.95</v>
      </c>
      <c r="J25" s="313">
        <f t="shared" si="10"/>
        <v>-0.44672910904366692</v>
      </c>
      <c r="K25" s="314">
        <v>9.23</v>
      </c>
      <c r="L25" s="313">
        <f t="shared" si="11"/>
        <v>-0.65721173669154354</v>
      </c>
      <c r="M25" s="314">
        <v>8.4700000000000006</v>
      </c>
      <c r="N25" s="313">
        <f t="shared" si="12"/>
        <v>-0.51692895248099902</v>
      </c>
      <c r="O25" s="312">
        <v>7.65</v>
      </c>
      <c r="P25" s="313">
        <f t="shared" si="13"/>
        <v>-0.38867280056620501</v>
      </c>
      <c r="Q25" s="312">
        <v>9.4600000000000009</v>
      </c>
      <c r="R25" s="313">
        <f t="shared" si="17"/>
        <v>-0.61327289378589533</v>
      </c>
      <c r="S25" s="312">
        <v>8.2899999999999991</v>
      </c>
      <c r="T25" s="313">
        <f t="shared" si="14"/>
        <v>-0.46365301759086819</v>
      </c>
    </row>
    <row r="26" spans="2:20" outlineLevel="1" x14ac:dyDescent="0.25">
      <c r="B26" s="58" t="s">
        <v>97</v>
      </c>
      <c r="C26" s="312">
        <v>9.3850536067839663</v>
      </c>
      <c r="D26" s="313">
        <f>C26-C39</f>
        <v>-6.4362949799036784E-2</v>
      </c>
      <c r="E26" s="312">
        <v>9.7998877604590966</v>
      </c>
      <c r="F26" s="313">
        <f t="shared" si="16"/>
        <v>-4.1773588006673634E-2</v>
      </c>
      <c r="G26" s="312">
        <v>9.5957141675170305</v>
      </c>
      <c r="H26" s="313">
        <f t="shared" si="9"/>
        <v>-5.5880323997092418E-2</v>
      </c>
      <c r="I26" s="314">
        <v>8.814291291193598</v>
      </c>
      <c r="J26" s="313">
        <f t="shared" si="10"/>
        <v>0.14846063411045662</v>
      </c>
      <c r="K26" s="314">
        <v>10.073561303835149</v>
      </c>
      <c r="L26" s="313">
        <f t="shared" si="11"/>
        <v>-4.5507688732643103E-2</v>
      </c>
      <c r="M26" s="314">
        <v>9.3138397223485239</v>
      </c>
      <c r="N26" s="313">
        <f t="shared" si="12"/>
        <v>8.6149858330838214E-2</v>
      </c>
      <c r="O26" s="312">
        <v>8.3328484838824082</v>
      </c>
      <c r="P26" s="313">
        <f t="shared" si="13"/>
        <v>4.0279149454740093E-2</v>
      </c>
      <c r="Q26" s="312">
        <v>10.164394459122159</v>
      </c>
      <c r="R26" s="313">
        <f t="shared" si="17"/>
        <v>-0.14374298606510294</v>
      </c>
      <c r="S26" s="312">
        <v>8.9797141421041093</v>
      </c>
      <c r="T26" s="313">
        <f t="shared" si="14"/>
        <v>-1.1958030735705449E-2</v>
      </c>
    </row>
    <row r="27" spans="2:20" ht="15" customHeight="1" x14ac:dyDescent="0.25">
      <c r="B27" s="123">
        <v>2013</v>
      </c>
      <c r="C27" s="317">
        <v>8.3217326017737729</v>
      </c>
      <c r="D27" s="318">
        <f>C27-C40</f>
        <v>-8.9466884515102763E-2</v>
      </c>
      <c r="E27" s="317">
        <v>8.381290430461334</v>
      </c>
      <c r="F27" s="318">
        <f t="shared" si="16"/>
        <v>-0.12609792834124356</v>
      </c>
      <c r="G27" s="317">
        <v>8.3520781741893639</v>
      </c>
      <c r="H27" s="318">
        <f t="shared" si="9"/>
        <v>-0.10830859482461541</v>
      </c>
      <c r="I27" s="317">
        <v>7.8977141155290225</v>
      </c>
      <c r="J27" s="318">
        <f t="shared" si="10"/>
        <v>7.1928776032814667E-2</v>
      </c>
      <c r="K27" s="317">
        <v>8.6268863435137497</v>
      </c>
      <c r="L27" s="318">
        <f t="shared" si="11"/>
        <v>-3.9457095756871396E-2</v>
      </c>
      <c r="M27" s="317">
        <v>8.1830770049383386</v>
      </c>
      <c r="N27" s="318">
        <f t="shared" si="12"/>
        <v>3.0706574355988892E-2</v>
      </c>
      <c r="O27" s="317">
        <v>7.3782822852312702</v>
      </c>
      <c r="P27" s="318">
        <f t="shared" si="13"/>
        <v>-1.1034735400352602E-2</v>
      </c>
      <c r="Q27" s="317">
        <v>8.4910546973592833</v>
      </c>
      <c r="R27" s="318">
        <f t="shared" si="17"/>
        <v>-9.379865221483108E-2</v>
      </c>
      <c r="S27" s="317">
        <v>7.7710196585714959</v>
      </c>
      <c r="T27" s="318">
        <f t="shared" si="14"/>
        <v>-3.9675374521966233E-2</v>
      </c>
    </row>
    <row r="28" spans="2:20" hidden="1" outlineLevel="1" x14ac:dyDescent="0.25">
      <c r="B28" s="58" t="s">
        <v>86</v>
      </c>
      <c r="C28" s="312">
        <v>8.6243825642034828</v>
      </c>
      <c r="D28" s="313">
        <f>C28-C41</f>
        <v>-0.38034482928365421</v>
      </c>
      <c r="E28" s="312">
        <v>8.7525399377415933</v>
      </c>
      <c r="F28" s="313">
        <f>E28-E41</f>
        <v>0.11379035064210719</v>
      </c>
      <c r="G28" s="312">
        <v>8.6929475389134439</v>
      </c>
      <c r="H28" s="313">
        <f t="shared" si="9"/>
        <v>-0.10485029287622183</v>
      </c>
      <c r="I28" s="314">
        <v>8.1075851980278486</v>
      </c>
      <c r="J28" s="313">
        <f t="shared" si="10"/>
        <v>0.33630100776555594</v>
      </c>
      <c r="K28" s="314">
        <v>8.7868275435620173</v>
      </c>
      <c r="L28" s="313">
        <f t="shared" si="11"/>
        <v>0.43378304316463279</v>
      </c>
      <c r="M28" s="314">
        <v>8.3833421303329132</v>
      </c>
      <c r="N28" s="313">
        <f t="shared" si="12"/>
        <v>0.3533778261640439</v>
      </c>
      <c r="O28" s="312">
        <v>7.6509946917504319</v>
      </c>
      <c r="P28" s="313">
        <f t="shared" si="13"/>
        <v>0.20076121915274214</v>
      </c>
      <c r="Q28" s="312">
        <v>8.7930581887122656</v>
      </c>
      <c r="R28" s="313">
        <f>Q28-Q41</f>
        <v>0.30149838761307635</v>
      </c>
      <c r="S28" s="312">
        <v>8.0706126104518088</v>
      </c>
      <c r="T28" s="313">
        <f t="shared" si="14"/>
        <v>0.19986971954477006</v>
      </c>
    </row>
    <row r="29" spans="2:20" hidden="1" outlineLevel="1" x14ac:dyDescent="0.25">
      <c r="B29" s="58" t="s">
        <v>87</v>
      </c>
      <c r="C29" s="312">
        <v>8.7760219668315393</v>
      </c>
      <c r="D29" s="313">
        <f t="shared" ref="D29:D38" si="18">C29-C42</f>
        <v>-0.12397803316846101</v>
      </c>
      <c r="E29" s="312">
        <v>8.4337375815946167</v>
      </c>
      <c r="F29" s="313">
        <f t="shared" ref="F29:F40" si="19">E29-E42</f>
        <v>-0.45626241840538384</v>
      </c>
      <c r="G29" s="312">
        <v>8.5984476587999552</v>
      </c>
      <c r="H29" s="313">
        <f t="shared" si="9"/>
        <v>-0.30155234120004515</v>
      </c>
      <c r="I29" s="314">
        <v>8.1544164918900126</v>
      </c>
      <c r="J29" s="313">
        <f t="shared" si="10"/>
        <v>-0.18917546856852674</v>
      </c>
      <c r="K29" s="314">
        <v>8.7064200132693284</v>
      </c>
      <c r="L29" s="313">
        <f t="shared" si="11"/>
        <v>-0.56456604577045688</v>
      </c>
      <c r="M29" s="314">
        <v>8.3768894649255543</v>
      </c>
      <c r="N29" s="313">
        <f t="shared" si="12"/>
        <v>-0.35348039717314528</v>
      </c>
      <c r="O29" s="312">
        <v>7.5753717006512895</v>
      </c>
      <c r="P29" s="313">
        <f t="shared" si="13"/>
        <v>-0.25268593140925866</v>
      </c>
      <c r="Q29" s="312">
        <v>8.7117947145405896</v>
      </c>
      <c r="R29" s="313">
        <f t="shared" ref="R29:R40" si="20">Q29-Q42</f>
        <v>-0.61133471337584488</v>
      </c>
      <c r="S29" s="312">
        <v>7.9861254203559326</v>
      </c>
      <c r="T29" s="313">
        <f t="shared" si="14"/>
        <v>-0.40183810400562159</v>
      </c>
    </row>
    <row r="30" spans="2:20" hidden="1" outlineLevel="1" x14ac:dyDescent="0.25">
      <c r="B30" s="58" t="s">
        <v>88</v>
      </c>
      <c r="C30" s="312">
        <v>7.9221650139842357</v>
      </c>
      <c r="D30" s="313">
        <f t="shared" si="18"/>
        <v>0.16216501398423588</v>
      </c>
      <c r="E30" s="312">
        <v>7.9890169708613517</v>
      </c>
      <c r="F30" s="313">
        <f t="shared" si="19"/>
        <v>7.901697086135151E-2</v>
      </c>
      <c r="G30" s="312">
        <v>7.9554662328133476</v>
      </c>
      <c r="H30" s="313">
        <f t="shared" si="9"/>
        <v>0.11546623281334778</v>
      </c>
      <c r="I30" s="314">
        <v>7.5954916684810554</v>
      </c>
      <c r="J30" s="313">
        <f t="shared" si="10"/>
        <v>0.155491668481055</v>
      </c>
      <c r="K30" s="314">
        <v>8.4667608308055673</v>
      </c>
      <c r="L30" s="313">
        <f t="shared" si="11"/>
        <v>0.35676083080556786</v>
      </c>
      <c r="M30" s="314">
        <v>7.9222819227161665</v>
      </c>
      <c r="N30" s="313">
        <f t="shared" si="12"/>
        <v>0.21228192271616653</v>
      </c>
      <c r="O30" s="312">
        <v>7.1180875968408639</v>
      </c>
      <c r="P30" s="313">
        <f t="shared" si="13"/>
        <v>0.19808759684086397</v>
      </c>
      <c r="Q30" s="312">
        <v>8.2848774345427927</v>
      </c>
      <c r="R30" s="313">
        <f t="shared" si="20"/>
        <v>0.38487743454279233</v>
      </c>
      <c r="S30" s="312">
        <v>7.5192006831928442</v>
      </c>
      <c r="T30" s="313">
        <f t="shared" si="14"/>
        <v>0.22920068319284415</v>
      </c>
    </row>
    <row r="31" spans="2:20" hidden="1" outlineLevel="1" x14ac:dyDescent="0.25">
      <c r="B31" s="58" t="s">
        <v>89</v>
      </c>
      <c r="C31" s="312">
        <v>8.4978660102360664</v>
      </c>
      <c r="D31" s="313">
        <f t="shared" si="18"/>
        <v>6.1171192643744376E-2</v>
      </c>
      <c r="E31" s="312">
        <v>8.1989555563670891</v>
      </c>
      <c r="F31" s="313">
        <f t="shared" si="19"/>
        <v>-0.14132772257077342</v>
      </c>
      <c r="G31" s="312">
        <v>8.3506962861740668</v>
      </c>
      <c r="H31" s="313">
        <f t="shared" si="9"/>
        <v>-3.5813358629944503E-2</v>
      </c>
      <c r="I31" s="314">
        <v>7.7366159383192938</v>
      </c>
      <c r="J31" s="313">
        <f t="shared" si="10"/>
        <v>-1.1198594851263621E-2</v>
      </c>
      <c r="K31" s="314">
        <v>8.6446443215326365</v>
      </c>
      <c r="L31" s="313">
        <f t="shared" si="11"/>
        <v>0.42423829512346956</v>
      </c>
      <c r="M31" s="314">
        <v>8.0745400296744574</v>
      </c>
      <c r="N31" s="313">
        <f t="shared" si="12"/>
        <v>0.1363985375619734</v>
      </c>
      <c r="O31" s="312">
        <v>7.2063241720889577</v>
      </c>
      <c r="P31" s="313">
        <f t="shared" si="13"/>
        <v>-0.10752560193711336</v>
      </c>
      <c r="Q31" s="312">
        <v>8.381582181259601</v>
      </c>
      <c r="R31" s="313">
        <f t="shared" si="20"/>
        <v>0.35663771835707969</v>
      </c>
      <c r="S31" s="312">
        <v>7.6010835214446955</v>
      </c>
      <c r="T31" s="313">
        <f t="shared" si="14"/>
        <v>2.8103375159165722E-2</v>
      </c>
    </row>
    <row r="32" spans="2:20" hidden="1" outlineLevel="1" x14ac:dyDescent="0.25">
      <c r="B32" s="58" t="s">
        <v>90</v>
      </c>
      <c r="C32" s="312">
        <v>8.3564877508309738</v>
      </c>
      <c r="D32" s="313">
        <f t="shared" si="18"/>
        <v>-1.3512249169025381E-2</v>
      </c>
      <c r="E32" s="312">
        <v>8.465999398599596</v>
      </c>
      <c r="F32" s="313">
        <f t="shared" si="19"/>
        <v>-0.20400060140040388</v>
      </c>
      <c r="G32" s="312">
        <v>8.4132145585628351</v>
      </c>
      <c r="H32" s="313">
        <f t="shared" si="9"/>
        <v>-0.11678544143716429</v>
      </c>
      <c r="I32" s="314">
        <v>7.79</v>
      </c>
      <c r="J32" s="313">
        <f t="shared" si="10"/>
        <v>-0.26733300227895551</v>
      </c>
      <c r="K32" s="314">
        <v>8.76</v>
      </c>
      <c r="L32" s="313">
        <f t="shared" si="11"/>
        <v>-3.4025347743906309E-2</v>
      </c>
      <c r="M32" s="314">
        <v>8.18</v>
      </c>
      <c r="N32" s="313">
        <f t="shared" si="12"/>
        <v>-0.18864769102369117</v>
      </c>
      <c r="O32" s="312">
        <v>7.33</v>
      </c>
      <c r="P32" s="313">
        <f t="shared" si="13"/>
        <v>-0.20742981595626109</v>
      </c>
      <c r="Q32" s="312">
        <v>8.57</v>
      </c>
      <c r="R32" s="313">
        <f t="shared" si="20"/>
        <v>2.6892932492254218E-2</v>
      </c>
      <c r="S32" s="312">
        <v>7.78</v>
      </c>
      <c r="T32" s="313">
        <f t="shared" si="14"/>
        <v>-0.14613125192564436</v>
      </c>
    </row>
    <row r="33" spans="2:20" hidden="1" outlineLevel="1" x14ac:dyDescent="0.25">
      <c r="B33" s="58" t="s">
        <v>91</v>
      </c>
      <c r="C33" s="312">
        <v>8.6024068067503414</v>
      </c>
      <c r="D33" s="313">
        <f t="shared" si="18"/>
        <v>0.55240680675034071</v>
      </c>
      <c r="E33" s="312">
        <v>8.7022301571421981</v>
      </c>
      <c r="F33" s="313">
        <f t="shared" si="19"/>
        <v>0.63223015714219777</v>
      </c>
      <c r="G33" s="312">
        <v>8.6527656997329032</v>
      </c>
      <c r="H33" s="313">
        <f t="shared" si="9"/>
        <v>0.59276569973290272</v>
      </c>
      <c r="I33" s="314">
        <v>8.0955632995766766</v>
      </c>
      <c r="J33" s="313">
        <f t="shared" si="10"/>
        <v>0.54567946141422574</v>
      </c>
      <c r="K33" s="314">
        <v>8.7022256110719471</v>
      </c>
      <c r="L33" s="313">
        <f t="shared" si="11"/>
        <v>0.78671461069586623</v>
      </c>
      <c r="M33" s="314">
        <v>8.3346116671343502</v>
      </c>
      <c r="N33" s="313">
        <f t="shared" si="12"/>
        <v>0.62851384284849932</v>
      </c>
      <c r="O33" s="312">
        <v>7.4406089694115281</v>
      </c>
      <c r="P33" s="313">
        <f t="shared" si="13"/>
        <v>0.47672218012791312</v>
      </c>
      <c r="Q33" s="312">
        <v>8.3853832351974926</v>
      </c>
      <c r="R33" s="313">
        <f t="shared" si="20"/>
        <v>0.69319094946837456</v>
      </c>
      <c r="S33" s="312">
        <v>7.7829269800138716</v>
      </c>
      <c r="T33" s="313">
        <f t="shared" si="14"/>
        <v>0.53290505488563511</v>
      </c>
    </row>
    <row r="34" spans="2:20" hidden="1" outlineLevel="1" x14ac:dyDescent="0.25">
      <c r="B34" s="58" t="s">
        <v>92</v>
      </c>
      <c r="C34" s="312">
        <v>7.9414778184922978</v>
      </c>
      <c r="D34" s="313">
        <f t="shared" si="18"/>
        <v>-0.51852218150770302</v>
      </c>
      <c r="E34" s="312">
        <v>7.4658992706280891</v>
      </c>
      <c r="F34" s="313">
        <f t="shared" si="19"/>
        <v>-0.32410072937191092</v>
      </c>
      <c r="G34" s="312">
        <v>7.7002699954416354</v>
      </c>
      <c r="H34" s="313">
        <f t="shared" si="9"/>
        <v>-0.39973000455836427</v>
      </c>
      <c r="I34" s="314">
        <v>7.3622261892047218</v>
      </c>
      <c r="J34" s="313">
        <f t="shared" si="10"/>
        <v>-0.53777381079527853</v>
      </c>
      <c r="K34" s="314">
        <v>7.3882695500682951</v>
      </c>
      <c r="L34" s="313">
        <f t="shared" si="11"/>
        <v>-0.65173044993170404</v>
      </c>
      <c r="M34" s="314">
        <v>7.3722113858871197</v>
      </c>
      <c r="N34" s="313">
        <f t="shared" si="12"/>
        <v>-0.5877886141128803</v>
      </c>
      <c r="O34" s="312">
        <v>6.9411059743402781</v>
      </c>
      <c r="P34" s="313">
        <f t="shared" si="13"/>
        <v>-0.37889402565972219</v>
      </c>
      <c r="Q34" s="312">
        <v>7.2878147612156292</v>
      </c>
      <c r="R34" s="313">
        <f t="shared" si="20"/>
        <v>-0.54218523878437086</v>
      </c>
      <c r="S34" s="312">
        <v>7.0620928400448442</v>
      </c>
      <c r="T34" s="313">
        <f t="shared" si="14"/>
        <v>-0.44790715995515562</v>
      </c>
    </row>
    <row r="35" spans="2:20" hidden="1" outlineLevel="1" x14ac:dyDescent="0.25">
      <c r="B35" s="58" t="s">
        <v>93</v>
      </c>
      <c r="C35" s="312">
        <v>8.2173272256522605</v>
      </c>
      <c r="D35" s="313">
        <f t="shared" si="18"/>
        <v>0.19421513791265355</v>
      </c>
      <c r="E35" s="312">
        <v>7.7795754151686358</v>
      </c>
      <c r="F35" s="313">
        <f t="shared" si="19"/>
        <v>-0.2224777721602651</v>
      </c>
      <c r="G35" s="312">
        <v>8.0063133136644034</v>
      </c>
      <c r="H35" s="313">
        <f t="shared" si="9"/>
        <v>-6.251690399880161E-3</v>
      </c>
      <c r="I35" s="314">
        <v>7.4447510431154384</v>
      </c>
      <c r="J35" s="313">
        <f t="shared" si="10"/>
        <v>-6.6932962829456599E-2</v>
      </c>
      <c r="K35" s="314">
        <v>7.9952346700233772</v>
      </c>
      <c r="L35" s="313">
        <f t="shared" si="11"/>
        <v>-0.17010911180615018</v>
      </c>
      <c r="M35" s="314">
        <v>7.6416518967439471</v>
      </c>
      <c r="N35" s="313">
        <f t="shared" si="12"/>
        <v>-0.12093179790135711</v>
      </c>
      <c r="O35" s="312">
        <v>6.9969165719633661</v>
      </c>
      <c r="P35" s="313">
        <f t="shared" si="13"/>
        <v>6.0400426480118341E-3</v>
      </c>
      <c r="Q35" s="312">
        <v>7.7932656033408785</v>
      </c>
      <c r="R35" s="313">
        <f t="shared" si="20"/>
        <v>-0.13912634184655559</v>
      </c>
      <c r="S35" s="312">
        <v>7.2538165886461794</v>
      </c>
      <c r="T35" s="313">
        <f t="shared" si="14"/>
        <v>-6.4313960239855916E-2</v>
      </c>
    </row>
    <row r="36" spans="2:20" hidden="1" outlineLevel="1" x14ac:dyDescent="0.25">
      <c r="B36" s="58" t="s">
        <v>94</v>
      </c>
      <c r="C36" s="312">
        <v>7.8075676622580366</v>
      </c>
      <c r="D36" s="313">
        <f t="shared" si="18"/>
        <v>0.29589573796781554</v>
      </c>
      <c r="E36" s="312">
        <v>7.8600568550196996</v>
      </c>
      <c r="F36" s="313">
        <f t="shared" si="19"/>
        <v>0.2229684714884117</v>
      </c>
      <c r="G36" s="312">
        <v>7.8344990532080043</v>
      </c>
      <c r="H36" s="313">
        <f t="shared" si="9"/>
        <v>0.25680142130520345</v>
      </c>
      <c r="I36" s="314">
        <v>7.1907404363924634</v>
      </c>
      <c r="J36" s="313">
        <f t="shared" si="10"/>
        <v>4.3060736462681604E-2</v>
      </c>
      <c r="K36" s="314">
        <v>8.0027923323196415</v>
      </c>
      <c r="L36" s="313">
        <f t="shared" si="11"/>
        <v>0.37257206909332385</v>
      </c>
      <c r="M36" s="314">
        <v>7.4960257009698195</v>
      </c>
      <c r="N36" s="313">
        <f t="shared" si="12"/>
        <v>0.14669780378758102</v>
      </c>
      <c r="O36" s="312">
        <v>6.8870048309178742</v>
      </c>
      <c r="P36" s="313">
        <f t="shared" si="13"/>
        <v>5.0629315099442351E-2</v>
      </c>
      <c r="Q36" s="312">
        <v>7.8692468619246858</v>
      </c>
      <c r="R36" s="313">
        <f t="shared" si="20"/>
        <v>0.25473862194514307</v>
      </c>
      <c r="S36" s="312">
        <v>7.2269793752308384</v>
      </c>
      <c r="T36" s="313">
        <f t="shared" si="14"/>
        <v>8.9254685545441248E-2</v>
      </c>
    </row>
    <row r="37" spans="2:20" hidden="1" outlineLevel="1" x14ac:dyDescent="0.25">
      <c r="B37" s="58" t="s">
        <v>95</v>
      </c>
      <c r="C37" s="312">
        <v>7.953144098872742</v>
      </c>
      <c r="D37" s="313">
        <f t="shared" si="18"/>
        <v>-0.43873685704725585</v>
      </c>
      <c r="E37" s="312">
        <v>8.5376051309977612</v>
      </c>
      <c r="F37" s="313">
        <f t="shared" si="19"/>
        <v>-0.67001246241955315</v>
      </c>
      <c r="G37" s="312">
        <v>8.262214827376571</v>
      </c>
      <c r="H37" s="313">
        <f t="shared" si="9"/>
        <v>-0.5691684754875368</v>
      </c>
      <c r="I37" s="314">
        <v>7.4327008705892661</v>
      </c>
      <c r="J37" s="313">
        <f t="shared" si="10"/>
        <v>-0.41486293675994723</v>
      </c>
      <c r="K37" s="314">
        <v>8.4022023534679366</v>
      </c>
      <c r="L37" s="313">
        <f t="shared" si="11"/>
        <v>-0.50828557507841765</v>
      </c>
      <c r="M37" s="314">
        <v>7.8304226661806782</v>
      </c>
      <c r="N37" s="313">
        <f t="shared" si="12"/>
        <v>-0.47065346750397108</v>
      </c>
      <c r="O37" s="312">
        <v>7.2229309107598834</v>
      </c>
      <c r="P37" s="313">
        <f t="shared" si="13"/>
        <v>-0.27308299647483025</v>
      </c>
      <c r="Q37" s="312">
        <v>8.4542383103376118</v>
      </c>
      <c r="R37" s="313">
        <f t="shared" si="20"/>
        <v>-0.47037919350293933</v>
      </c>
      <c r="S37" s="312">
        <v>7.6807559327541117</v>
      </c>
      <c r="T37" s="313">
        <f t="shared" si="14"/>
        <v>-0.37005551825943073</v>
      </c>
    </row>
    <row r="38" spans="2:20" hidden="1" outlineLevel="1" x14ac:dyDescent="0.25">
      <c r="B38" s="58" t="s">
        <v>96</v>
      </c>
      <c r="C38" s="312">
        <v>8.9146894112445665</v>
      </c>
      <c r="D38" s="313">
        <f t="shared" si="18"/>
        <v>-0.11531058875543287</v>
      </c>
      <c r="E38" s="312">
        <v>9.9337336001778969</v>
      </c>
      <c r="F38" s="313">
        <f t="shared" si="19"/>
        <v>0.56373360017789764</v>
      </c>
      <c r="G38" s="312">
        <v>9.4430883852942475</v>
      </c>
      <c r="H38" s="313">
        <f t="shared" si="9"/>
        <v>0.23308838529424669</v>
      </c>
      <c r="I38" s="314">
        <v>8.3967291090436671</v>
      </c>
      <c r="J38" s="313">
        <f t="shared" si="10"/>
        <v>0.12672910904366752</v>
      </c>
      <c r="K38" s="314">
        <v>9.887211736691544</v>
      </c>
      <c r="L38" s="313">
        <f t="shared" si="11"/>
        <v>0.49721173669154339</v>
      </c>
      <c r="M38" s="314">
        <v>8.9869289524809997</v>
      </c>
      <c r="N38" s="313">
        <f t="shared" si="12"/>
        <v>0.23692895248099965</v>
      </c>
      <c r="O38" s="312">
        <v>8.0386728005662054</v>
      </c>
      <c r="P38" s="313">
        <f t="shared" si="13"/>
        <v>8.867280056620519E-2</v>
      </c>
      <c r="Q38" s="312">
        <v>10.073272893785896</v>
      </c>
      <c r="R38" s="313">
        <f t="shared" si="20"/>
        <v>0.53327289378589704</v>
      </c>
      <c r="S38" s="312">
        <v>8.7536530175908673</v>
      </c>
      <c r="T38" s="313">
        <f t="shared" si="14"/>
        <v>0.18365301759086705</v>
      </c>
    </row>
    <row r="39" spans="2:20" hidden="1" outlineLevel="1" x14ac:dyDescent="0.25">
      <c r="B39" s="58" t="s">
        <v>97</v>
      </c>
      <c r="C39" s="312">
        <v>9.4494165565830031</v>
      </c>
      <c r="D39" s="313">
        <f>C39-C52</f>
        <v>0.24941655658300377</v>
      </c>
      <c r="E39" s="312">
        <v>9.8416613484657702</v>
      </c>
      <c r="F39" s="313">
        <f t="shared" si="19"/>
        <v>0.12166134846576959</v>
      </c>
      <c r="G39" s="312">
        <v>9.651594491514123</v>
      </c>
      <c r="H39" s="313">
        <f t="shared" si="9"/>
        <v>0.18159449151412232</v>
      </c>
      <c r="I39" s="314">
        <v>8.6658306570831414</v>
      </c>
      <c r="J39" s="313">
        <f t="shared" si="10"/>
        <v>0.12836807515286885</v>
      </c>
      <c r="K39" s="314">
        <v>10.119068992567792</v>
      </c>
      <c r="L39" s="313">
        <f t="shared" si="11"/>
        <v>0.18765344591998812</v>
      </c>
      <c r="M39" s="314">
        <v>9.2276898640176857</v>
      </c>
      <c r="N39" s="313">
        <f t="shared" si="12"/>
        <v>0.11244859165291743</v>
      </c>
      <c r="O39" s="312">
        <v>8.2925693344276681</v>
      </c>
      <c r="P39" s="313">
        <f t="shared" si="13"/>
        <v>0.15437472852206469</v>
      </c>
      <c r="Q39" s="312">
        <v>10.308137445187262</v>
      </c>
      <c r="R39" s="313">
        <f t="shared" si="20"/>
        <v>0.24760698300238815</v>
      </c>
      <c r="S39" s="312">
        <v>8.9916721728398148</v>
      </c>
      <c r="T39" s="313">
        <f t="shared" si="14"/>
        <v>0.13200830729359581</v>
      </c>
    </row>
    <row r="40" spans="2:20" ht="15" customHeight="1" collapsed="1" x14ac:dyDescent="0.25">
      <c r="B40" s="126">
        <v>2012</v>
      </c>
      <c r="C40" s="314">
        <v>8.4111994862888757</v>
      </c>
      <c r="D40" s="319">
        <f>C40-C53</f>
        <v>1.0929340897929407E-2</v>
      </c>
      <c r="E40" s="314">
        <v>8.5073883588025776</v>
      </c>
      <c r="F40" s="319">
        <f t="shared" si="19"/>
        <v>-4.920734844285235E-3</v>
      </c>
      <c r="G40" s="314">
        <v>8.4603867690139793</v>
      </c>
      <c r="H40" s="319">
        <f t="shared" si="9"/>
        <v>2.2882844291238769E-4</v>
      </c>
      <c r="I40" s="314">
        <v>7.8257853394962078</v>
      </c>
      <c r="J40" s="319">
        <f t="shared" si="10"/>
        <v>4.5068523827662688E-4</v>
      </c>
      <c r="K40" s="314">
        <v>8.6663434392706211</v>
      </c>
      <c r="L40" s="319">
        <f t="shared" si="11"/>
        <v>0.12520678683600828</v>
      </c>
      <c r="M40" s="314">
        <v>8.1523704305823497</v>
      </c>
      <c r="N40" s="319">
        <f t="shared" si="12"/>
        <v>2.7169572496381633E-2</v>
      </c>
      <c r="O40" s="314">
        <v>7.3893170206316228</v>
      </c>
      <c r="P40" s="319">
        <f t="shared" si="13"/>
        <v>8.2894631723124945E-3</v>
      </c>
      <c r="Q40" s="314">
        <v>8.5848533495741144</v>
      </c>
      <c r="R40" s="319">
        <f t="shared" si="20"/>
        <v>0.1162041933756619</v>
      </c>
      <c r="S40" s="314">
        <v>7.8106950330934621</v>
      </c>
      <c r="T40" s="319">
        <f t="shared" si="14"/>
        <v>1.4395740216805564E-2</v>
      </c>
    </row>
    <row r="41" spans="2:20" hidden="1" outlineLevel="1" x14ac:dyDescent="0.25">
      <c r="B41" s="58" t="s">
        <v>86</v>
      </c>
      <c r="C41" s="312">
        <v>9.004727393487137</v>
      </c>
      <c r="D41" s="313">
        <f>C41-C54</f>
        <v>0.80472739348713773</v>
      </c>
      <c r="E41" s="312">
        <v>8.6387495870994861</v>
      </c>
      <c r="F41" s="313">
        <f>E41-E54</f>
        <v>0.30874958709948608</v>
      </c>
      <c r="G41" s="312">
        <v>8.7977978317896657</v>
      </c>
      <c r="H41" s="313">
        <f t="shared" si="9"/>
        <v>0.52779783178966611</v>
      </c>
      <c r="I41" s="314">
        <v>7.7712841902622927</v>
      </c>
      <c r="J41" s="313">
        <f t="shared" si="10"/>
        <v>0.41974012715124154</v>
      </c>
      <c r="K41" s="314">
        <v>8.3530445003973846</v>
      </c>
      <c r="L41" s="313">
        <f t="shared" si="11"/>
        <v>7.8183280256080678E-2</v>
      </c>
      <c r="M41" s="314">
        <v>8.0299643041688693</v>
      </c>
      <c r="N41" s="313">
        <f t="shared" si="12"/>
        <v>0.26758609032423131</v>
      </c>
      <c r="O41" s="312">
        <v>7.4502334725976898</v>
      </c>
      <c r="P41" s="313">
        <f t="shared" si="13"/>
        <v>0.5217270992638019</v>
      </c>
      <c r="Q41" s="312">
        <v>8.4915598010991893</v>
      </c>
      <c r="R41" s="313">
        <f>Q41-Q54</f>
        <v>0.19484561892958396</v>
      </c>
      <c r="S41" s="312">
        <v>7.8707428909070387</v>
      </c>
      <c r="T41" s="313">
        <f t="shared" si="14"/>
        <v>0.38432490142389142</v>
      </c>
    </row>
    <row r="42" spans="2:20" hidden="1" outlineLevel="1" x14ac:dyDescent="0.25">
      <c r="B42" s="58" t="s">
        <v>87</v>
      </c>
      <c r="C42" s="312">
        <v>8.9</v>
      </c>
      <c r="D42" s="313">
        <f t="shared" ref="D42:D51" si="21">C42-C55</f>
        <v>0.78000000000000114</v>
      </c>
      <c r="E42" s="312">
        <v>8.89</v>
      </c>
      <c r="F42" s="313">
        <f t="shared" ref="F42:F53" si="22">E42-E55</f>
        <v>-8.9999999999999858E-2</v>
      </c>
      <c r="G42" s="312">
        <v>8.9</v>
      </c>
      <c r="H42" s="313">
        <f t="shared" si="9"/>
        <v>0.32000000000000028</v>
      </c>
      <c r="I42" s="314">
        <v>8.3435919604585393</v>
      </c>
      <c r="J42" s="313">
        <f t="shared" si="10"/>
        <v>0.30159457561728331</v>
      </c>
      <c r="K42" s="314">
        <v>9.2709860590397852</v>
      </c>
      <c r="L42" s="313">
        <f t="shared" si="11"/>
        <v>0.13598804366793793</v>
      </c>
      <c r="M42" s="314">
        <v>8.7303698620986996</v>
      </c>
      <c r="N42" s="313">
        <f t="shared" si="12"/>
        <v>0.20439784892015922</v>
      </c>
      <c r="O42" s="312">
        <v>7.8280576320605482</v>
      </c>
      <c r="P42" s="313">
        <f t="shared" si="13"/>
        <v>0.37400202583102882</v>
      </c>
      <c r="Q42" s="312">
        <v>9.3231294279164345</v>
      </c>
      <c r="R42" s="313">
        <f t="shared" ref="R42:R105" si="23">Q42-Q55</f>
        <v>0.2156158667174175</v>
      </c>
      <c r="S42" s="312">
        <v>8.3879635243615542</v>
      </c>
      <c r="T42" s="313">
        <f t="shared" si="14"/>
        <v>0.26762487889300424</v>
      </c>
    </row>
    <row r="43" spans="2:20" hidden="1" outlineLevel="1" x14ac:dyDescent="0.25">
      <c r="B43" s="58" t="s">
        <v>88</v>
      </c>
      <c r="C43" s="312">
        <v>7.76</v>
      </c>
      <c r="D43" s="313">
        <f t="shared" si="21"/>
        <v>-3.0000000000000249E-2</v>
      </c>
      <c r="E43" s="312">
        <v>7.91</v>
      </c>
      <c r="F43" s="313">
        <f t="shared" si="22"/>
        <v>7.0000000000000284E-2</v>
      </c>
      <c r="G43" s="312">
        <v>7.84</v>
      </c>
      <c r="H43" s="313">
        <f t="shared" si="9"/>
        <v>3.0000000000000249E-2</v>
      </c>
      <c r="I43" s="314">
        <v>7.44</v>
      </c>
      <c r="J43" s="313">
        <f t="shared" si="10"/>
        <v>0.38000477440916747</v>
      </c>
      <c r="K43" s="314">
        <v>8.11</v>
      </c>
      <c r="L43" s="313">
        <f t="shared" si="11"/>
        <v>6.2440890125174064E-2</v>
      </c>
      <c r="M43" s="314">
        <v>7.71</v>
      </c>
      <c r="N43" s="313">
        <f t="shared" si="12"/>
        <v>0.24799009200283084</v>
      </c>
      <c r="O43" s="312">
        <v>6.92</v>
      </c>
      <c r="P43" s="313">
        <f t="shared" si="13"/>
        <v>0.33303023775745899</v>
      </c>
      <c r="Q43" s="312">
        <v>7.9</v>
      </c>
      <c r="R43" s="313">
        <f t="shared" si="23"/>
        <v>6.5606878380927824E-2</v>
      </c>
      <c r="S43" s="312">
        <v>7.29</v>
      </c>
      <c r="T43" s="313">
        <f t="shared" si="14"/>
        <v>0.23024542961714189</v>
      </c>
    </row>
    <row r="44" spans="2:20" hidden="1" outlineLevel="1" x14ac:dyDescent="0.25">
      <c r="B44" s="58" t="s">
        <v>89</v>
      </c>
      <c r="C44" s="312">
        <v>8.436694817592322</v>
      </c>
      <c r="D44" s="313">
        <f t="shared" si="21"/>
        <v>2.6251994004020673E-3</v>
      </c>
      <c r="E44" s="312">
        <v>8.3402832789378625</v>
      </c>
      <c r="F44" s="313">
        <f t="shared" si="22"/>
        <v>-0.59610003471817841</v>
      </c>
      <c r="G44" s="312">
        <v>8.3865096448040113</v>
      </c>
      <c r="H44" s="313">
        <f t="shared" si="9"/>
        <v>-0.2953548656261038</v>
      </c>
      <c r="I44" s="314">
        <v>7.7478145331705575</v>
      </c>
      <c r="J44" s="313">
        <f t="shared" si="10"/>
        <v>0.10844604796665447</v>
      </c>
      <c r="K44" s="314">
        <v>8.220406026409167</v>
      </c>
      <c r="L44" s="313">
        <f t="shared" si="11"/>
        <v>-0.73364479104371227</v>
      </c>
      <c r="M44" s="314">
        <v>7.938141492112484</v>
      </c>
      <c r="N44" s="313">
        <f t="shared" si="12"/>
        <v>-0.22514131678341442</v>
      </c>
      <c r="O44" s="312">
        <v>7.3138497740260711</v>
      </c>
      <c r="P44" s="313">
        <f t="shared" si="13"/>
        <v>0.27333725157935795</v>
      </c>
      <c r="Q44" s="312">
        <v>8.0249444629025213</v>
      </c>
      <c r="R44" s="313">
        <f t="shared" si="23"/>
        <v>-0.59409600221725078</v>
      </c>
      <c r="S44" s="312">
        <v>7.5729801462855297</v>
      </c>
      <c r="T44" s="313">
        <f t="shared" si="14"/>
        <v>-4.5372054730218103E-2</v>
      </c>
    </row>
    <row r="45" spans="2:20" hidden="1" outlineLevel="1" x14ac:dyDescent="0.25">
      <c r="B45" s="58" t="s">
        <v>90</v>
      </c>
      <c r="C45" s="312">
        <v>8.3699999999999992</v>
      </c>
      <c r="D45" s="313">
        <f t="shared" si="21"/>
        <v>0.42367030655489124</v>
      </c>
      <c r="E45" s="312">
        <v>8.67</v>
      </c>
      <c r="F45" s="313">
        <f t="shared" si="22"/>
        <v>-0.16407481756775155</v>
      </c>
      <c r="G45" s="312">
        <v>8.5299999999999994</v>
      </c>
      <c r="H45" s="313">
        <f t="shared" si="9"/>
        <v>0.11069807775690066</v>
      </c>
      <c r="I45" s="314">
        <v>8.0573330022789555</v>
      </c>
      <c r="J45" s="313">
        <f t="shared" si="10"/>
        <v>0.3800216414984785</v>
      </c>
      <c r="K45" s="314">
        <v>8.7940253477439061</v>
      </c>
      <c r="L45" s="313">
        <f t="shared" si="11"/>
        <v>-0.24310018065160932</v>
      </c>
      <c r="M45" s="314">
        <v>8.3686476910236909</v>
      </c>
      <c r="N45" s="313">
        <f t="shared" si="12"/>
        <v>0.11679470857882457</v>
      </c>
      <c r="O45" s="312">
        <v>7.5374298159562612</v>
      </c>
      <c r="P45" s="313">
        <f t="shared" si="13"/>
        <v>0.40976220566915078</v>
      </c>
      <c r="Q45" s="312">
        <v>8.5431070675077461</v>
      </c>
      <c r="R45" s="313">
        <f t="shared" si="23"/>
        <v>-0.16769934508874051</v>
      </c>
      <c r="S45" s="312">
        <v>7.9261312519256446</v>
      </c>
      <c r="T45" s="313">
        <f t="shared" si="14"/>
        <v>0.17945779245247362</v>
      </c>
    </row>
    <row r="46" spans="2:20" hidden="1" outlineLevel="1" x14ac:dyDescent="0.25">
      <c r="B46" s="58" t="s">
        <v>91</v>
      </c>
      <c r="C46" s="312">
        <v>8.0500000000000007</v>
      </c>
      <c r="D46" s="313">
        <f t="shared" si="21"/>
        <v>0.26518696948841569</v>
      </c>
      <c r="E46" s="312">
        <v>8.07</v>
      </c>
      <c r="F46" s="313">
        <f t="shared" si="22"/>
        <v>9.562847314104328E-2</v>
      </c>
      <c r="G46" s="312">
        <v>8.06</v>
      </c>
      <c r="H46" s="313">
        <f t="shared" si="9"/>
        <v>0.17030994246226427</v>
      </c>
      <c r="I46" s="314">
        <v>7.5498838381624509</v>
      </c>
      <c r="J46" s="313">
        <f t="shared" si="10"/>
        <v>1.6355303342858285E-2</v>
      </c>
      <c r="K46" s="314">
        <v>7.9155110003760809</v>
      </c>
      <c r="L46" s="313">
        <f t="shared" si="11"/>
        <v>0.18023409286550596</v>
      </c>
      <c r="M46" s="314">
        <v>7.7060978242858509</v>
      </c>
      <c r="N46" s="313">
        <f t="shared" si="12"/>
        <v>8.2947169027538514E-2</v>
      </c>
      <c r="O46" s="312">
        <v>6.9638867892836149</v>
      </c>
      <c r="P46" s="313">
        <f t="shared" si="13"/>
        <v>-2.5058859527570476E-2</v>
      </c>
      <c r="Q46" s="312">
        <v>7.6921922857291181</v>
      </c>
      <c r="R46" s="313">
        <f t="shared" si="23"/>
        <v>0.16820528215778552</v>
      </c>
      <c r="S46" s="312">
        <v>7.2500219251282365</v>
      </c>
      <c r="T46" s="313">
        <f t="shared" si="14"/>
        <v>4.0299792162467263E-2</v>
      </c>
    </row>
    <row r="47" spans="2:20" hidden="1" outlineLevel="1" x14ac:dyDescent="0.25">
      <c r="B47" s="58" t="s">
        <v>92</v>
      </c>
      <c r="C47" s="312">
        <v>8.4600000000000009</v>
      </c>
      <c r="D47" s="313">
        <f t="shared" si="21"/>
        <v>0.62257257704332414</v>
      </c>
      <c r="E47" s="312">
        <v>7.79</v>
      </c>
      <c r="F47" s="313">
        <f t="shared" si="22"/>
        <v>-4.9643575937935225E-2</v>
      </c>
      <c r="G47" s="312">
        <v>8.1</v>
      </c>
      <c r="H47" s="313">
        <f t="shared" si="9"/>
        <v>0.26137292696780889</v>
      </c>
      <c r="I47" s="314">
        <v>7.9</v>
      </c>
      <c r="J47" s="313">
        <f t="shared" si="10"/>
        <v>0.59625324152731896</v>
      </c>
      <c r="K47" s="314">
        <v>8.0399999999999991</v>
      </c>
      <c r="L47" s="313">
        <f t="shared" si="11"/>
        <v>8.3447751593473285E-2</v>
      </c>
      <c r="M47" s="314">
        <v>7.96</v>
      </c>
      <c r="N47" s="313">
        <f t="shared" si="12"/>
        <v>0.38439781250434812</v>
      </c>
      <c r="O47" s="312">
        <v>7.32</v>
      </c>
      <c r="P47" s="313">
        <f t="shared" si="13"/>
        <v>0.54442420068181985</v>
      </c>
      <c r="Q47" s="312">
        <v>7.83</v>
      </c>
      <c r="R47" s="313">
        <f t="shared" si="23"/>
        <v>0.21593934346588917</v>
      </c>
      <c r="S47" s="312">
        <v>7.51</v>
      </c>
      <c r="T47" s="313">
        <f t="shared" si="14"/>
        <v>0.41219580042833126</v>
      </c>
    </row>
    <row r="48" spans="2:20" hidden="1" outlineLevel="1" x14ac:dyDescent="0.25">
      <c r="B48" s="58" t="s">
        <v>93</v>
      </c>
      <c r="C48" s="312">
        <v>8.0231120877396069</v>
      </c>
      <c r="D48" s="313">
        <f t="shared" si="21"/>
        <v>0.49955391347253908</v>
      </c>
      <c r="E48" s="312">
        <v>8.0020531873289009</v>
      </c>
      <c r="F48" s="313">
        <f t="shared" si="22"/>
        <v>0.60831869483879775</v>
      </c>
      <c r="G48" s="312">
        <v>8.0125650040642835</v>
      </c>
      <c r="H48" s="313">
        <f t="shared" si="9"/>
        <v>0.55641999442582435</v>
      </c>
      <c r="I48" s="314">
        <v>7.511684005944895</v>
      </c>
      <c r="J48" s="313">
        <f t="shared" si="10"/>
        <v>0.75969210003873577</v>
      </c>
      <c r="K48" s="314">
        <v>8.1653437818295274</v>
      </c>
      <c r="L48" s="313">
        <f t="shared" si="11"/>
        <v>0.37448624776038031</v>
      </c>
      <c r="M48" s="314">
        <v>7.7625836946453042</v>
      </c>
      <c r="N48" s="313">
        <f t="shared" si="12"/>
        <v>0.6124611955937409</v>
      </c>
      <c r="O48" s="312">
        <v>6.9908765293153543</v>
      </c>
      <c r="P48" s="313">
        <f t="shared" si="13"/>
        <v>0.59753922447969288</v>
      </c>
      <c r="Q48" s="312">
        <v>7.9323919451874341</v>
      </c>
      <c r="R48" s="313">
        <f t="shared" si="23"/>
        <v>0.37697965461479122</v>
      </c>
      <c r="S48" s="312">
        <v>7.3181305488860353</v>
      </c>
      <c r="T48" s="313">
        <f t="shared" si="14"/>
        <v>0.51319721149325304</v>
      </c>
    </row>
    <row r="49" spans="2:20" hidden="1" outlineLevel="1" x14ac:dyDescent="0.25">
      <c r="B49" s="58" t="s">
        <v>94</v>
      </c>
      <c r="C49" s="312">
        <v>7.511671924290221</v>
      </c>
      <c r="D49" s="313">
        <f t="shared" si="21"/>
        <v>1.1138202653691582</v>
      </c>
      <c r="E49" s="312">
        <v>7.6370883835312879</v>
      </c>
      <c r="F49" s="313">
        <f t="shared" si="22"/>
        <v>0.99953334366457369</v>
      </c>
      <c r="G49" s="312">
        <v>7.5776976319028009</v>
      </c>
      <c r="H49" s="313">
        <f t="shared" si="9"/>
        <v>1.0519250089142407</v>
      </c>
      <c r="I49" s="314">
        <v>7.1476796999297818</v>
      </c>
      <c r="J49" s="313">
        <f t="shared" si="10"/>
        <v>0.77419327725557174</v>
      </c>
      <c r="K49" s="314">
        <v>7.6302202632263176</v>
      </c>
      <c r="L49" s="313">
        <f t="shared" si="11"/>
        <v>0.71858811159416636</v>
      </c>
      <c r="M49" s="314">
        <v>7.3493278971822384</v>
      </c>
      <c r="N49" s="313">
        <f t="shared" si="12"/>
        <v>0.75053526956021521</v>
      </c>
      <c r="O49" s="312">
        <v>6.8363755158184318</v>
      </c>
      <c r="P49" s="313">
        <f t="shared" si="13"/>
        <v>0.74723930524658844</v>
      </c>
      <c r="Q49" s="312">
        <v>7.6145082399795427</v>
      </c>
      <c r="R49" s="313">
        <f t="shared" si="23"/>
        <v>0.72042094009018065</v>
      </c>
      <c r="S49" s="312">
        <v>7.1377246896853972</v>
      </c>
      <c r="T49" s="313">
        <f t="shared" si="14"/>
        <v>0.73693803535655</v>
      </c>
    </row>
    <row r="50" spans="2:20" hidden="1" outlineLevel="1" x14ac:dyDescent="0.25">
      <c r="B50" s="58" t="s">
        <v>95</v>
      </c>
      <c r="C50" s="312">
        <v>8.3918809559199978</v>
      </c>
      <c r="D50" s="313">
        <f t="shared" si="21"/>
        <v>0.25833206866982295</v>
      </c>
      <c r="E50" s="312">
        <v>9.2076175934173143</v>
      </c>
      <c r="F50" s="313">
        <f t="shared" si="22"/>
        <v>0.52480339431406797</v>
      </c>
      <c r="G50" s="312">
        <v>8.8313833028641078</v>
      </c>
      <c r="H50" s="313">
        <f t="shared" si="9"/>
        <v>0.39060775252999136</v>
      </c>
      <c r="I50" s="314">
        <v>7.8475638073492133</v>
      </c>
      <c r="J50" s="313">
        <f t="shared" si="10"/>
        <v>0.1993931754986118</v>
      </c>
      <c r="K50" s="314">
        <v>8.9104879285463543</v>
      </c>
      <c r="L50" s="313">
        <f t="shared" si="11"/>
        <v>0.20236031745634264</v>
      </c>
      <c r="M50" s="314">
        <v>8.3010761336846492</v>
      </c>
      <c r="N50" s="313">
        <f t="shared" si="12"/>
        <v>0.18086251803620712</v>
      </c>
      <c r="O50" s="312">
        <v>7.4960139072347136</v>
      </c>
      <c r="P50" s="313">
        <f t="shared" si="13"/>
        <v>0.22240151679928921</v>
      </c>
      <c r="Q50" s="312">
        <v>8.9246175038405511</v>
      </c>
      <c r="R50" s="313">
        <f t="shared" si="23"/>
        <v>0.20943086360799512</v>
      </c>
      <c r="S50" s="312">
        <v>8.0508114510135425</v>
      </c>
      <c r="T50" s="313">
        <f t="shared" si="14"/>
        <v>0.19098075517492319</v>
      </c>
    </row>
    <row r="51" spans="2:20" hidden="1" outlineLevel="1" x14ac:dyDescent="0.25">
      <c r="B51" s="58" t="s">
        <v>96</v>
      </c>
      <c r="C51" s="312">
        <v>9.0299999999999994</v>
      </c>
      <c r="D51" s="313">
        <f t="shared" si="21"/>
        <v>0.83999999999999986</v>
      </c>
      <c r="E51" s="312">
        <v>9.3699999999999992</v>
      </c>
      <c r="F51" s="313">
        <f t="shared" si="22"/>
        <v>0.4399999999999995</v>
      </c>
      <c r="G51" s="312">
        <v>9.2100000000000009</v>
      </c>
      <c r="H51" s="313">
        <f t="shared" si="9"/>
        <v>0.61000000000000121</v>
      </c>
      <c r="I51" s="314">
        <v>8.27</v>
      </c>
      <c r="J51" s="313">
        <f t="shared" si="10"/>
        <v>0.42728767909023979</v>
      </c>
      <c r="K51" s="314">
        <v>9.39</v>
      </c>
      <c r="L51" s="313">
        <f t="shared" si="11"/>
        <v>0.21826025370644331</v>
      </c>
      <c r="M51" s="314">
        <v>8.75</v>
      </c>
      <c r="N51" s="313">
        <f t="shared" si="12"/>
        <v>0.31979163043100201</v>
      </c>
      <c r="O51" s="312">
        <v>7.95</v>
      </c>
      <c r="P51" s="313">
        <f t="shared" si="13"/>
        <v>0.43053902946025424</v>
      </c>
      <c r="Q51" s="312">
        <v>9.5399999999999991</v>
      </c>
      <c r="R51" s="313">
        <f t="shared" si="23"/>
        <v>0.16957268111336532</v>
      </c>
      <c r="S51" s="312">
        <v>8.57</v>
      </c>
      <c r="T51" s="313">
        <f t="shared" si="14"/>
        <v>0.31760449956297876</v>
      </c>
    </row>
    <row r="52" spans="2:20" hidden="1" outlineLevel="1" x14ac:dyDescent="0.25">
      <c r="B52" s="58" t="s">
        <v>97</v>
      </c>
      <c r="C52" s="312">
        <v>9.1999999999999993</v>
      </c>
      <c r="D52" s="313">
        <f>C52-C65</f>
        <v>0.83000000000000007</v>
      </c>
      <c r="E52" s="312">
        <v>9.7200000000000006</v>
      </c>
      <c r="F52" s="313">
        <f t="shared" si="22"/>
        <v>0.72000000000000064</v>
      </c>
      <c r="G52" s="312">
        <v>9.4700000000000006</v>
      </c>
      <c r="H52" s="313">
        <f t="shared" si="9"/>
        <v>0.75999999999999979</v>
      </c>
      <c r="I52" s="314">
        <v>8.5374625819302725</v>
      </c>
      <c r="J52" s="313">
        <f t="shared" si="10"/>
        <v>0.42676972508711941</v>
      </c>
      <c r="K52" s="314">
        <v>9.9314155466478038</v>
      </c>
      <c r="L52" s="313">
        <f t="shared" si="11"/>
        <v>0.81376542696833631</v>
      </c>
      <c r="M52" s="314">
        <v>9.1152412723647682</v>
      </c>
      <c r="N52" s="313">
        <f t="shared" si="12"/>
        <v>0.55504190749187643</v>
      </c>
      <c r="O52" s="312">
        <v>8.1381946059056034</v>
      </c>
      <c r="P52" s="313">
        <f t="shared" si="13"/>
        <v>0.24225779438050576</v>
      </c>
      <c r="Q52" s="312">
        <v>10.060530462184873</v>
      </c>
      <c r="R52" s="313">
        <f t="shared" si="23"/>
        <v>0.81928864890633157</v>
      </c>
      <c r="S52" s="312">
        <v>8.859663865546219</v>
      </c>
      <c r="T52" s="313">
        <f t="shared" si="14"/>
        <v>0.41559120905299629</v>
      </c>
    </row>
    <row r="53" spans="2:20" ht="15" customHeight="1" collapsed="1" x14ac:dyDescent="0.25">
      <c r="B53" s="126">
        <v>2011</v>
      </c>
      <c r="C53" s="314">
        <v>8.4002701453909463</v>
      </c>
      <c r="D53" s="319">
        <f>C53-C66</f>
        <v>0.52029866390834556</v>
      </c>
      <c r="E53" s="314">
        <v>8.5123090936468628</v>
      </c>
      <c r="F53" s="319">
        <f t="shared" si="22"/>
        <v>0.2345380939090429</v>
      </c>
      <c r="G53" s="314">
        <v>8.460157940571067</v>
      </c>
      <c r="H53" s="319">
        <f t="shared" si="9"/>
        <v>0.36623045217325867</v>
      </c>
      <c r="I53" s="314">
        <v>7.8253346542579312</v>
      </c>
      <c r="J53" s="319">
        <f t="shared" si="10"/>
        <v>0.39690073052806252</v>
      </c>
      <c r="K53" s="314">
        <v>8.5411366524346128</v>
      </c>
      <c r="L53" s="319">
        <f t="shared" si="11"/>
        <v>0.14351332357925983</v>
      </c>
      <c r="M53" s="314">
        <v>8.125200858085968</v>
      </c>
      <c r="N53" s="319">
        <f t="shared" si="12"/>
        <v>0.2834466050971205</v>
      </c>
      <c r="O53" s="314">
        <v>7.3810275574593103</v>
      </c>
      <c r="P53" s="319">
        <f t="shared" si="13"/>
        <v>0.38885817808568479</v>
      </c>
      <c r="Q53" s="314">
        <v>8.4686491561984525</v>
      </c>
      <c r="R53" s="319">
        <f t="shared" si="23"/>
        <v>0.18340039172760214</v>
      </c>
      <c r="S53" s="314">
        <v>7.7962992928766566</v>
      </c>
      <c r="T53" s="319">
        <f t="shared" si="14"/>
        <v>0.297447114643977</v>
      </c>
    </row>
    <row r="54" spans="2:20" hidden="1" outlineLevel="1" x14ac:dyDescent="0.25">
      <c r="B54" s="58" t="s">
        <v>86</v>
      </c>
      <c r="C54" s="312">
        <v>8.1999999999999993</v>
      </c>
      <c r="D54" s="313">
        <f>C54-C67</f>
        <v>0.46799231046497614</v>
      </c>
      <c r="E54" s="312">
        <v>8.33</v>
      </c>
      <c r="F54" s="313">
        <f>E54-E67</f>
        <v>-0.41425202045192222</v>
      </c>
      <c r="G54" s="312">
        <v>8.27</v>
      </c>
      <c r="H54" s="313">
        <f t="shared" si="9"/>
        <v>-1.7072208957383594E-2</v>
      </c>
      <c r="I54" s="314">
        <v>7.3515440631110511</v>
      </c>
      <c r="J54" s="313">
        <f t="shared" si="10"/>
        <v>-0.29610183379641786</v>
      </c>
      <c r="K54" s="314">
        <v>8.2748612201413039</v>
      </c>
      <c r="L54" s="313">
        <f t="shared" si="11"/>
        <v>-0.65185476392538177</v>
      </c>
      <c r="M54" s="314">
        <v>7.762378213844638</v>
      </c>
      <c r="N54" s="313">
        <f t="shared" si="12"/>
        <v>-0.45186394717591938</v>
      </c>
      <c r="O54" s="312">
        <v>6.9285063733338879</v>
      </c>
      <c r="P54" s="313">
        <f t="shared" si="13"/>
        <v>-0.36166628116272825</v>
      </c>
      <c r="Q54" s="312">
        <v>8.2967141821696053</v>
      </c>
      <c r="R54" s="313">
        <f t="shared" si="23"/>
        <v>-0.58937835264608474</v>
      </c>
      <c r="S54" s="312">
        <v>7.4864179894831473</v>
      </c>
      <c r="T54" s="313">
        <f t="shared" si="14"/>
        <v>-0.45035224680064534</v>
      </c>
    </row>
    <row r="55" spans="2:20" hidden="1" outlineLevel="1" x14ac:dyDescent="0.25">
      <c r="B55" s="58" t="s">
        <v>87</v>
      </c>
      <c r="C55" s="312">
        <v>8.1199999999999992</v>
      </c>
      <c r="D55" s="313">
        <f t="shared" ref="D55:H104" si="24">C55-C68</f>
        <v>0.2096149309938129</v>
      </c>
      <c r="E55" s="312">
        <v>8.98</v>
      </c>
      <c r="F55" s="313">
        <f t="shared" si="24"/>
        <v>0.19023051515728007</v>
      </c>
      <c r="G55" s="312">
        <v>8.58</v>
      </c>
      <c r="H55" s="313">
        <f t="shared" si="9"/>
        <v>0.19058253890500865</v>
      </c>
      <c r="I55" s="314">
        <v>8.041997384841256</v>
      </c>
      <c r="J55" s="313">
        <f t="shared" si="10"/>
        <v>0.10919881636564455</v>
      </c>
      <c r="K55" s="314">
        <v>9.1349980153718473</v>
      </c>
      <c r="L55" s="313">
        <f t="shared" si="11"/>
        <v>7.7556407550011031E-2</v>
      </c>
      <c r="M55" s="314">
        <v>8.5259720131785404</v>
      </c>
      <c r="N55" s="313">
        <f t="shared" si="12"/>
        <v>0.10304170435670024</v>
      </c>
      <c r="O55" s="312">
        <v>7.4540556062295193</v>
      </c>
      <c r="P55" s="313">
        <f t="shared" si="13"/>
        <v>4.3974273653869744E-2</v>
      </c>
      <c r="Q55" s="312">
        <v>9.107513561199017</v>
      </c>
      <c r="R55" s="313">
        <f t="shared" si="23"/>
        <v>4.2145164567058302E-2</v>
      </c>
      <c r="S55" s="312">
        <v>8.12033864546855</v>
      </c>
      <c r="T55" s="313">
        <f t="shared" si="14"/>
        <v>5.7789224002284811E-2</v>
      </c>
    </row>
    <row r="56" spans="2:20" hidden="1" outlineLevel="1" x14ac:dyDescent="0.25">
      <c r="B56" s="58" t="s">
        <v>88</v>
      </c>
      <c r="C56" s="312">
        <v>7.79</v>
      </c>
      <c r="D56" s="313">
        <f t="shared" si="24"/>
        <v>-7.6526006788368406E-2</v>
      </c>
      <c r="E56" s="312">
        <v>7.84</v>
      </c>
      <c r="F56" s="313">
        <f t="shared" si="24"/>
        <v>0.31496830959659938</v>
      </c>
      <c r="G56" s="312">
        <v>7.81</v>
      </c>
      <c r="H56" s="313">
        <f t="shared" si="9"/>
        <v>0.13184929253043709</v>
      </c>
      <c r="I56" s="314">
        <v>7.0599952255908329</v>
      </c>
      <c r="J56" s="313">
        <f t="shared" si="10"/>
        <v>-0.19247654133802428</v>
      </c>
      <c r="K56" s="314">
        <v>8.0475591098748254</v>
      </c>
      <c r="L56" s="313">
        <f t="shared" si="11"/>
        <v>0.30874224897932834</v>
      </c>
      <c r="M56" s="314">
        <v>7.4620099079971691</v>
      </c>
      <c r="N56" s="313">
        <f t="shared" si="12"/>
        <v>-3.4438291245884045E-3</v>
      </c>
      <c r="O56" s="312">
        <v>6.5869697622425409</v>
      </c>
      <c r="P56" s="313">
        <f t="shared" si="13"/>
        <v>-0.18086759603740887</v>
      </c>
      <c r="Q56" s="312">
        <v>7.8343931216190725</v>
      </c>
      <c r="R56" s="313">
        <f t="shared" si="23"/>
        <v>0.23299736351002132</v>
      </c>
      <c r="S56" s="312">
        <v>7.0597545703828581</v>
      </c>
      <c r="T56" s="313">
        <f t="shared" si="14"/>
        <v>-4.7346209865665401E-2</v>
      </c>
    </row>
    <row r="57" spans="2:20" hidden="1" outlineLevel="1" x14ac:dyDescent="0.25">
      <c r="B57" s="58" t="s">
        <v>89</v>
      </c>
      <c r="C57" s="312">
        <v>8.4340696181919199</v>
      </c>
      <c r="D57" s="313">
        <f t="shared" si="24"/>
        <v>0.42406961819192013</v>
      </c>
      <c r="E57" s="312">
        <v>8.9363833136560409</v>
      </c>
      <c r="F57" s="313">
        <f t="shared" si="24"/>
        <v>0.81638331365604166</v>
      </c>
      <c r="G57" s="312">
        <v>8.6818645104301151</v>
      </c>
      <c r="H57" s="313">
        <f t="shared" si="9"/>
        <v>0.61186451043011481</v>
      </c>
      <c r="I57" s="314">
        <v>7.639368485203903</v>
      </c>
      <c r="J57" s="313">
        <f t="shared" si="10"/>
        <v>-0.20498831282720786</v>
      </c>
      <c r="K57" s="314">
        <v>8.9540508174528792</v>
      </c>
      <c r="L57" s="313">
        <f t="shared" si="11"/>
        <v>0.54382281582013015</v>
      </c>
      <c r="M57" s="314">
        <v>8.1632828088958984</v>
      </c>
      <c r="N57" s="313">
        <f t="shared" si="12"/>
        <v>7.5023225688234163E-2</v>
      </c>
      <c r="O57" s="312">
        <v>7.0405125224467131</v>
      </c>
      <c r="P57" s="313">
        <f t="shared" si="13"/>
        <v>-0.27240132290138419</v>
      </c>
      <c r="Q57" s="312">
        <v>8.6190404651197721</v>
      </c>
      <c r="R57" s="313">
        <f t="shared" si="23"/>
        <v>0.40068274316431207</v>
      </c>
      <c r="S57" s="312">
        <v>7.6183522010157478</v>
      </c>
      <c r="T57" s="313">
        <f t="shared" si="14"/>
        <v>-5.3366025818877283E-2</v>
      </c>
    </row>
    <row r="58" spans="2:20" hidden="1" outlineLevel="1" x14ac:dyDescent="0.25">
      <c r="B58" s="58" t="s">
        <v>90</v>
      </c>
      <c r="C58" s="312">
        <v>7.946329693445108</v>
      </c>
      <c r="D58" s="313">
        <f t="shared" si="24"/>
        <v>0.29632969344510762</v>
      </c>
      <c r="E58" s="312">
        <v>8.8340748175677515</v>
      </c>
      <c r="F58" s="313">
        <f t="shared" si="24"/>
        <v>0.36407481756775084</v>
      </c>
      <c r="G58" s="312">
        <v>8.4193019222430987</v>
      </c>
      <c r="H58" s="313">
        <f t="shared" si="9"/>
        <v>0.29930192224309948</v>
      </c>
      <c r="I58" s="314">
        <v>7.677311360780477</v>
      </c>
      <c r="J58" s="313">
        <f t="shared" si="10"/>
        <v>-4.0870041449303507E-2</v>
      </c>
      <c r="K58" s="314">
        <v>9.0371255283955154</v>
      </c>
      <c r="L58" s="313">
        <f t="shared" si="11"/>
        <v>0.5794662652116358</v>
      </c>
      <c r="M58" s="314">
        <v>8.2518529824448663</v>
      </c>
      <c r="N58" s="313">
        <f t="shared" si="12"/>
        <v>0.1951265757236964</v>
      </c>
      <c r="O58" s="312">
        <v>7.1276676102871104</v>
      </c>
      <c r="P58" s="313">
        <f t="shared" si="13"/>
        <v>-0.10103355096310285</v>
      </c>
      <c r="Q58" s="312">
        <v>8.7108064125964866</v>
      </c>
      <c r="R58" s="313">
        <f t="shared" si="23"/>
        <v>0.52831132259668934</v>
      </c>
      <c r="S58" s="312">
        <v>7.746673459473171</v>
      </c>
      <c r="T58" s="313">
        <f t="shared" si="14"/>
        <v>0.11516134485567786</v>
      </c>
    </row>
    <row r="59" spans="2:20" hidden="1" outlineLevel="1" x14ac:dyDescent="0.25">
      <c r="B59" s="58" t="s">
        <v>91</v>
      </c>
      <c r="C59" s="312">
        <v>7.784813030511585</v>
      </c>
      <c r="D59" s="313">
        <f t="shared" si="24"/>
        <v>-5.5186969488414839E-2</v>
      </c>
      <c r="E59" s="312">
        <v>7.974371526858957</v>
      </c>
      <c r="F59" s="313">
        <f t="shared" si="24"/>
        <v>1.437152685895704E-2</v>
      </c>
      <c r="G59" s="312">
        <v>7.8896900575377362</v>
      </c>
      <c r="H59" s="313">
        <f t="shared" si="9"/>
        <v>-2.0309942462263919E-2</v>
      </c>
      <c r="I59" s="314">
        <v>7.5335285348195926</v>
      </c>
      <c r="J59" s="313">
        <f t="shared" si="10"/>
        <v>-8.8844020215264052E-2</v>
      </c>
      <c r="K59" s="314">
        <v>7.735276907510575</v>
      </c>
      <c r="L59" s="313">
        <f t="shared" si="11"/>
        <v>-0.26292667736506825</v>
      </c>
      <c r="M59" s="314">
        <v>7.6231506552583124</v>
      </c>
      <c r="N59" s="313">
        <f t="shared" si="12"/>
        <v>-0.16601614379322349</v>
      </c>
      <c r="O59" s="312">
        <v>6.9889456488111854</v>
      </c>
      <c r="P59" s="313">
        <f t="shared" si="13"/>
        <v>-3.4519044519015551E-2</v>
      </c>
      <c r="Q59" s="312">
        <v>7.5239870035713325</v>
      </c>
      <c r="R59" s="313">
        <f t="shared" si="23"/>
        <v>-0.2242371700401673</v>
      </c>
      <c r="S59" s="312">
        <v>7.2097221329657692</v>
      </c>
      <c r="T59" s="313">
        <f t="shared" si="14"/>
        <v>-0.11217931684364846</v>
      </c>
    </row>
    <row r="60" spans="2:20" hidden="1" outlineLevel="1" x14ac:dyDescent="0.25">
      <c r="B60" s="58" t="s">
        <v>92</v>
      </c>
      <c r="C60" s="312">
        <v>7.8374274229566767</v>
      </c>
      <c r="D60" s="313">
        <f t="shared" si="24"/>
        <v>-0.25903621865811122</v>
      </c>
      <c r="E60" s="312">
        <v>7.8396435759379353</v>
      </c>
      <c r="F60" s="313">
        <f t="shared" si="24"/>
        <v>-8.1161965836682448E-2</v>
      </c>
      <c r="G60" s="312">
        <v>7.8386270730321908</v>
      </c>
      <c r="H60" s="313">
        <f t="shared" si="9"/>
        <v>-0.16333999100118035</v>
      </c>
      <c r="I60" s="314">
        <v>7.3037467584726814</v>
      </c>
      <c r="J60" s="313">
        <f t="shared" si="10"/>
        <v>-0.22225727176695109</v>
      </c>
      <c r="K60" s="314">
        <v>7.9565522484065259</v>
      </c>
      <c r="L60" s="313">
        <f t="shared" si="11"/>
        <v>-0.25945265178804</v>
      </c>
      <c r="M60" s="314">
        <v>7.5756021874956518</v>
      </c>
      <c r="N60" s="313">
        <f t="shared" si="12"/>
        <v>-0.23747166255569052</v>
      </c>
      <c r="O60" s="312">
        <v>6.7755757993181804</v>
      </c>
      <c r="P60" s="313">
        <f t="shared" si="13"/>
        <v>-0.1855453199294157</v>
      </c>
      <c r="Q60" s="312">
        <v>7.6140606565341109</v>
      </c>
      <c r="R60" s="313">
        <f t="shared" si="23"/>
        <v>-0.32547350974693146</v>
      </c>
      <c r="S60" s="312">
        <v>7.0978041995716685</v>
      </c>
      <c r="T60" s="313">
        <f t="shared" si="14"/>
        <v>-0.24405449738538287</v>
      </c>
    </row>
    <row r="61" spans="2:20" hidden="1" outlineLevel="1" x14ac:dyDescent="0.25">
      <c r="B61" s="58" t="s">
        <v>93</v>
      </c>
      <c r="C61" s="312">
        <v>7.5235581742670679</v>
      </c>
      <c r="D61" s="313">
        <f t="shared" si="24"/>
        <v>-9.6441825732932251E-2</v>
      </c>
      <c r="E61" s="312">
        <v>7.3937344924901032</v>
      </c>
      <c r="F61" s="313">
        <f t="shared" si="24"/>
        <v>0.10373449249010314</v>
      </c>
      <c r="G61" s="312">
        <v>7.4561450096384592</v>
      </c>
      <c r="H61" s="313">
        <f t="shared" si="9"/>
        <v>1.6145009638458774E-2</v>
      </c>
      <c r="I61" s="314">
        <v>6.7519919059061593</v>
      </c>
      <c r="J61" s="313">
        <f t="shared" si="10"/>
        <v>-0.16051943533214708</v>
      </c>
      <c r="K61" s="314">
        <v>7.7908575340691471</v>
      </c>
      <c r="L61" s="313">
        <f t="shared" si="11"/>
        <v>0.16920592954509228</v>
      </c>
      <c r="M61" s="314">
        <v>7.1501224990515633</v>
      </c>
      <c r="N61" s="313">
        <f t="shared" si="12"/>
        <v>-5.2852132352002812E-2</v>
      </c>
      <c r="O61" s="312">
        <v>6.3933373048356614</v>
      </c>
      <c r="P61" s="313">
        <f t="shared" si="13"/>
        <v>-0.14660521331165466</v>
      </c>
      <c r="Q61" s="312">
        <v>7.5554122905726429</v>
      </c>
      <c r="R61" s="313">
        <f t="shared" si="23"/>
        <v>2.274621958654155E-2</v>
      </c>
      <c r="S61" s="312">
        <v>6.8049333373927823</v>
      </c>
      <c r="T61" s="313">
        <f t="shared" si="14"/>
        <v>-0.11244154591918765</v>
      </c>
    </row>
    <row r="62" spans="2:20" hidden="1" outlineLevel="1" x14ac:dyDescent="0.25">
      <c r="B62" s="58" t="s">
        <v>94</v>
      </c>
      <c r="C62" s="312">
        <v>6.3978516589210628</v>
      </c>
      <c r="D62" s="313">
        <f t="shared" si="24"/>
        <v>-0.46214834107893754</v>
      </c>
      <c r="E62" s="312">
        <v>6.6375550398667142</v>
      </c>
      <c r="F62" s="313">
        <f t="shared" si="24"/>
        <v>-0.95244496013328561</v>
      </c>
      <c r="G62" s="312">
        <v>6.5257726229885602</v>
      </c>
      <c r="H62" s="313">
        <f t="shared" si="9"/>
        <v>-0.73422737701143959</v>
      </c>
      <c r="I62" s="314">
        <v>6.3734864226742101</v>
      </c>
      <c r="J62" s="313">
        <f t="shared" si="10"/>
        <v>-0.52597111516537076</v>
      </c>
      <c r="K62" s="314">
        <v>6.9116321516321513</v>
      </c>
      <c r="L62" s="313">
        <f t="shared" si="11"/>
        <v>-0.93029832365466003</v>
      </c>
      <c r="M62" s="314">
        <v>6.5987926276220232</v>
      </c>
      <c r="N62" s="313">
        <f t="shared" si="12"/>
        <v>-0.70577873915330169</v>
      </c>
      <c r="O62" s="312">
        <v>6.0891362105718434</v>
      </c>
      <c r="P62" s="313">
        <f t="shared" si="13"/>
        <v>-0.42524343742512194</v>
      </c>
      <c r="Q62" s="312">
        <v>6.8940872998893621</v>
      </c>
      <c r="R62" s="313">
        <f t="shared" si="23"/>
        <v>-0.78518388368142755</v>
      </c>
      <c r="S62" s="312">
        <v>6.4007866543288472</v>
      </c>
      <c r="T62" s="313">
        <f t="shared" si="14"/>
        <v>-0.57395942028339419</v>
      </c>
    </row>
    <row r="63" spans="2:20" hidden="1" outlineLevel="1" x14ac:dyDescent="0.25">
      <c r="B63" s="58" t="s">
        <v>95</v>
      </c>
      <c r="C63" s="312">
        <v>8.1335488872501749</v>
      </c>
      <c r="D63" s="313">
        <f t="shared" si="24"/>
        <v>-0.10645111274982533</v>
      </c>
      <c r="E63" s="312">
        <v>8.6828141991032464</v>
      </c>
      <c r="F63" s="313">
        <f t="shared" si="24"/>
        <v>0.39281419910324722</v>
      </c>
      <c r="G63" s="312">
        <v>8.4407755503341164</v>
      </c>
      <c r="H63" s="313">
        <f t="shared" si="9"/>
        <v>0.17077555033411684</v>
      </c>
      <c r="I63" s="314">
        <v>7.6481706318506015</v>
      </c>
      <c r="J63" s="313">
        <f t="shared" si="10"/>
        <v>-0.26203149374388524</v>
      </c>
      <c r="K63" s="314">
        <v>8.7081276110900117</v>
      </c>
      <c r="L63" s="313">
        <f t="shared" si="11"/>
        <v>0.10030095317799592</v>
      </c>
      <c r="M63" s="314">
        <v>8.1202136156484421</v>
      </c>
      <c r="N63" s="313">
        <f t="shared" si="12"/>
        <v>-0.12499997548251329</v>
      </c>
      <c r="O63" s="312">
        <v>7.2736123904354244</v>
      </c>
      <c r="P63" s="313">
        <f t="shared" si="13"/>
        <v>-0.23468498542983607</v>
      </c>
      <c r="Q63" s="312">
        <v>8.715186640232556</v>
      </c>
      <c r="R63" s="313">
        <f t="shared" si="23"/>
        <v>3.1903016539176932E-2</v>
      </c>
      <c r="S63" s="312">
        <v>7.8598306958386193</v>
      </c>
      <c r="T63" s="313">
        <f t="shared" si="14"/>
        <v>-0.16314077236224556</v>
      </c>
    </row>
    <row r="64" spans="2:20" hidden="1" outlineLevel="1" x14ac:dyDescent="0.25">
      <c r="B64" s="58" t="s">
        <v>96</v>
      </c>
      <c r="C64" s="312">
        <v>8.19</v>
      </c>
      <c r="D64" s="313">
        <f t="shared" si="24"/>
        <v>-0.33000000000000007</v>
      </c>
      <c r="E64" s="312">
        <v>8.93</v>
      </c>
      <c r="F64" s="313">
        <f t="shared" si="24"/>
        <v>7.0000000000000284E-2</v>
      </c>
      <c r="G64" s="312">
        <v>8.6</v>
      </c>
      <c r="H64" s="313">
        <f t="shared" si="9"/>
        <v>-0.12000000000000099</v>
      </c>
      <c r="I64" s="314">
        <v>7.8427123209097598</v>
      </c>
      <c r="J64" s="313">
        <f t="shared" si="10"/>
        <v>7.7545372683585079E-2</v>
      </c>
      <c r="K64" s="314">
        <v>9.1717397462935573</v>
      </c>
      <c r="L64" s="313">
        <f t="shared" si="11"/>
        <v>0.26306787521389197</v>
      </c>
      <c r="M64" s="314">
        <v>8.430208369568998</v>
      </c>
      <c r="N64" s="313">
        <f t="shared" si="12"/>
        <v>0.13421662234349441</v>
      </c>
      <c r="O64" s="312">
        <v>7.5194609705397459</v>
      </c>
      <c r="P64" s="313">
        <f t="shared" si="13"/>
        <v>0.12852796120831211</v>
      </c>
      <c r="Q64" s="312">
        <v>9.3704273188866338</v>
      </c>
      <c r="R64" s="313">
        <f t="shared" si="23"/>
        <v>0.14248309602542797</v>
      </c>
      <c r="S64" s="312">
        <v>8.2523955004370215</v>
      </c>
      <c r="T64" s="313">
        <f t="shared" si="14"/>
        <v>9.1010892234356433E-2</v>
      </c>
    </row>
    <row r="65" spans="2:20" hidden="1" outlineLevel="1" x14ac:dyDescent="0.25">
      <c r="B65" s="58" t="s">
        <v>97</v>
      </c>
      <c r="C65" s="312">
        <v>8.3699999999999992</v>
      </c>
      <c r="D65" s="313">
        <f t="shared" si="24"/>
        <v>-1.6000000000000014</v>
      </c>
      <c r="E65" s="312">
        <v>9</v>
      </c>
      <c r="F65" s="313">
        <f t="shared" si="24"/>
        <v>-9.9999999999999645E-2</v>
      </c>
      <c r="G65" s="312">
        <v>8.7100000000000009</v>
      </c>
      <c r="H65" s="313">
        <f t="shared" si="9"/>
        <v>-0.72999999999999865</v>
      </c>
      <c r="I65" s="314">
        <v>8.1106928568431531</v>
      </c>
      <c r="J65" s="313">
        <f t="shared" si="10"/>
        <v>-0.90450775894349533</v>
      </c>
      <c r="K65" s="314">
        <v>9.1176501196794675</v>
      </c>
      <c r="L65" s="313">
        <f t="shared" si="11"/>
        <v>4.120547888092041E-2</v>
      </c>
      <c r="M65" s="314">
        <v>8.5601993648728918</v>
      </c>
      <c r="N65" s="313">
        <f t="shared" si="12"/>
        <v>-0.48462769164846975</v>
      </c>
      <c r="O65" s="312">
        <v>7.8959368115250976</v>
      </c>
      <c r="P65" s="313">
        <f t="shared" si="13"/>
        <v>-0.72706221916349012</v>
      </c>
      <c r="Q65" s="312">
        <v>9.2412418132785419</v>
      </c>
      <c r="R65" s="313">
        <f t="shared" si="23"/>
        <v>-0.19922475192644207</v>
      </c>
      <c r="S65" s="312">
        <v>8.4440726564932227</v>
      </c>
      <c r="T65" s="313">
        <f t="shared" si="14"/>
        <v>-0.54008672154370707</v>
      </c>
    </row>
    <row r="66" spans="2:20" collapsed="1" x14ac:dyDescent="0.25">
      <c r="B66" s="126">
        <v>2010</v>
      </c>
      <c r="C66" s="314">
        <v>7.8799714814826007</v>
      </c>
      <c r="D66" s="319">
        <f t="shared" si="24"/>
        <v>-0.10905443392170078</v>
      </c>
      <c r="E66" s="314">
        <v>8.2777709997378199</v>
      </c>
      <c r="F66" s="319">
        <f t="shared" si="24"/>
        <v>3.9978723270403194E-2</v>
      </c>
      <c r="G66" s="314">
        <v>8.0939274883978083</v>
      </c>
      <c r="H66" s="319">
        <f t="shared" si="24"/>
        <v>-3.5557489616776294E-2</v>
      </c>
      <c r="I66" s="314">
        <v>7.4284339237298687</v>
      </c>
      <c r="J66" s="319">
        <f t="shared" si="10"/>
        <v>-0.22593339758439868</v>
      </c>
      <c r="K66" s="314">
        <v>8.397623328855353</v>
      </c>
      <c r="L66" s="319">
        <f t="shared" si="11"/>
        <v>-1.6745828806051577E-2</v>
      </c>
      <c r="M66" s="314">
        <v>7.8417542529888475</v>
      </c>
      <c r="N66" s="319">
        <f t="shared" si="12"/>
        <v>-0.15105268239501513</v>
      </c>
      <c r="O66" s="314">
        <v>6.9921693793736255</v>
      </c>
      <c r="P66" s="319">
        <f t="shared" si="13"/>
        <v>-0.20748362309691615</v>
      </c>
      <c r="Q66" s="314">
        <v>8.2852487644708503</v>
      </c>
      <c r="R66" s="319">
        <f t="shared" si="23"/>
        <v>-7.2281011679779184E-2</v>
      </c>
      <c r="S66" s="314">
        <v>7.4988521782326796</v>
      </c>
      <c r="T66" s="319">
        <f t="shared" si="14"/>
        <v>-0.17455028602755984</v>
      </c>
    </row>
    <row r="67" spans="2:20" ht="15" hidden="1" customHeight="1" outlineLevel="1" x14ac:dyDescent="0.25">
      <c r="B67" s="58" t="s">
        <v>86</v>
      </c>
      <c r="C67" s="312">
        <v>7.7320076895350232</v>
      </c>
      <c r="D67" s="313">
        <f t="shared" si="24"/>
        <v>-1.0879923104649771</v>
      </c>
      <c r="E67" s="312">
        <v>8.7442520204519223</v>
      </c>
      <c r="F67" s="313">
        <f t="shared" si="24"/>
        <v>-2.5747979548077282E-2</v>
      </c>
      <c r="G67" s="312">
        <v>8.2870722089573832</v>
      </c>
      <c r="H67" s="313">
        <f t="shared" si="24"/>
        <v>-0.50292779104261598</v>
      </c>
      <c r="I67" s="314">
        <v>7.647645896907469</v>
      </c>
      <c r="J67" s="313">
        <f t="shared" si="10"/>
        <v>-0.5739139458281981</v>
      </c>
      <c r="K67" s="314">
        <v>8.9267159840666856</v>
      </c>
      <c r="L67" s="313">
        <f t="shared" si="11"/>
        <v>8.1845405397489301E-2</v>
      </c>
      <c r="M67" s="314">
        <v>8.2142421610205574</v>
      </c>
      <c r="N67" s="313">
        <f t="shared" si="12"/>
        <v>-0.30249697290214073</v>
      </c>
      <c r="O67" s="312">
        <v>7.2901726544966161</v>
      </c>
      <c r="P67" s="313">
        <f t="shared" si="13"/>
        <v>-0.34408678266794368</v>
      </c>
      <c r="Q67" s="312">
        <v>8.8860925348156901</v>
      </c>
      <c r="R67" s="313">
        <f t="shared" si="23"/>
        <v>-3.4405658325063371E-2</v>
      </c>
      <c r="S67" s="312">
        <v>7.9367702362837926</v>
      </c>
      <c r="T67" s="313">
        <f t="shared" si="14"/>
        <v>-0.24934493108455857</v>
      </c>
    </row>
    <row r="68" spans="2:20" ht="15" hidden="1" customHeight="1" outlineLevel="1" x14ac:dyDescent="0.25">
      <c r="B68" s="58" t="s">
        <v>87</v>
      </c>
      <c r="C68" s="312">
        <v>7.9103850690061863</v>
      </c>
      <c r="D68" s="313">
        <f t="shared" si="24"/>
        <v>8.0385069006186249E-2</v>
      </c>
      <c r="E68" s="312">
        <v>8.7897694848427204</v>
      </c>
      <c r="F68" s="313">
        <f t="shared" si="24"/>
        <v>0.46976948484272008</v>
      </c>
      <c r="G68" s="312">
        <v>8.3894174610949914</v>
      </c>
      <c r="H68" s="313">
        <f t="shared" si="24"/>
        <v>0.26941746109499221</v>
      </c>
      <c r="I68" s="314">
        <v>7.9327985684756115</v>
      </c>
      <c r="J68" s="313">
        <f t="shared" si="10"/>
        <v>-3.0477109765696397E-3</v>
      </c>
      <c r="K68" s="314">
        <v>9.0574416078218363</v>
      </c>
      <c r="L68" s="313">
        <f t="shared" si="11"/>
        <v>0.61896632038537724</v>
      </c>
      <c r="M68" s="314">
        <v>8.4229303088218401</v>
      </c>
      <c r="N68" s="313">
        <f t="shared" si="12"/>
        <v>0.24800718551765044</v>
      </c>
      <c r="O68" s="312">
        <v>7.4100813325756496</v>
      </c>
      <c r="P68" s="313">
        <f t="shared" si="13"/>
        <v>5.7586759970297052E-2</v>
      </c>
      <c r="Q68" s="312">
        <v>9.0653683966319587</v>
      </c>
      <c r="R68" s="313">
        <f t="shared" si="23"/>
        <v>0.48438029593311072</v>
      </c>
      <c r="S68" s="312">
        <v>8.0625494214662652</v>
      </c>
      <c r="T68" s="313">
        <f t="shared" si="14"/>
        <v>0.18277918938214022</v>
      </c>
    </row>
    <row r="69" spans="2:20" ht="15" hidden="1" customHeight="1" outlineLevel="1" x14ac:dyDescent="0.25">
      <c r="B69" s="58" t="s">
        <v>88</v>
      </c>
      <c r="C69" s="312">
        <v>7.8665260067883684</v>
      </c>
      <c r="D69" s="313">
        <f t="shared" si="24"/>
        <v>-3.3473993211631914E-2</v>
      </c>
      <c r="E69" s="312">
        <v>7.5250316904034005</v>
      </c>
      <c r="F69" s="313">
        <f t="shared" si="24"/>
        <v>-0.35496830959659942</v>
      </c>
      <c r="G69" s="312">
        <v>7.6781507074695625</v>
      </c>
      <c r="H69" s="313">
        <f t="shared" si="24"/>
        <v>-0.21184929253043716</v>
      </c>
      <c r="I69" s="314">
        <v>7.2524717669288572</v>
      </c>
      <c r="J69" s="313">
        <f t="shared" si="10"/>
        <v>-0.445560607133479</v>
      </c>
      <c r="K69" s="314">
        <v>7.738816860895497</v>
      </c>
      <c r="L69" s="313">
        <f t="shared" si="11"/>
        <v>-0.24011052583201664</v>
      </c>
      <c r="M69" s="314">
        <v>7.4654537371217575</v>
      </c>
      <c r="N69" s="313">
        <f t="shared" si="12"/>
        <v>-0.36037580869627295</v>
      </c>
      <c r="O69" s="312">
        <v>6.7678373582799498</v>
      </c>
      <c r="P69" s="313">
        <f t="shared" si="13"/>
        <v>-0.33369121226230103</v>
      </c>
      <c r="Q69" s="312">
        <v>7.6013957581090512</v>
      </c>
      <c r="R69" s="313">
        <f t="shared" si="23"/>
        <v>-0.33378897410126651</v>
      </c>
      <c r="S69" s="312">
        <v>7.1071007802485235</v>
      </c>
      <c r="T69" s="313">
        <f t="shared" si="14"/>
        <v>-0.34152400107212966</v>
      </c>
    </row>
    <row r="70" spans="2:20" ht="15" hidden="1" customHeight="1" outlineLevel="1" x14ac:dyDescent="0.25">
      <c r="B70" s="58" t="s">
        <v>89</v>
      </c>
      <c r="C70" s="312">
        <v>8.01</v>
      </c>
      <c r="D70" s="313">
        <f t="shared" si="24"/>
        <v>-0.14000000000000057</v>
      </c>
      <c r="E70" s="312">
        <v>8.1199999999999992</v>
      </c>
      <c r="F70" s="313">
        <f t="shared" si="24"/>
        <v>-0.91999999999999993</v>
      </c>
      <c r="G70" s="312">
        <v>8.07</v>
      </c>
      <c r="H70" s="313">
        <f t="shared" si="24"/>
        <v>-0.54999999999999893</v>
      </c>
      <c r="I70" s="314">
        <v>7.8443567980311109</v>
      </c>
      <c r="J70" s="313">
        <f t="shared" si="10"/>
        <v>-0.27299240428061822</v>
      </c>
      <c r="K70" s="314">
        <v>8.4102280016327491</v>
      </c>
      <c r="L70" s="313">
        <f t="shared" si="11"/>
        <v>-0.46652163776223965</v>
      </c>
      <c r="M70" s="314">
        <v>8.0882595832076642</v>
      </c>
      <c r="N70" s="313">
        <f t="shared" si="12"/>
        <v>-0.35056312750501384</v>
      </c>
      <c r="O70" s="312">
        <v>7.3129138453480973</v>
      </c>
      <c r="P70" s="313">
        <f t="shared" si="13"/>
        <v>-9.1512638643562738E-2</v>
      </c>
      <c r="Q70" s="312">
        <v>8.21835772195546</v>
      </c>
      <c r="R70" s="313">
        <f t="shared" si="23"/>
        <v>-0.44065285536221666</v>
      </c>
      <c r="S70" s="312">
        <v>7.6717182268346251</v>
      </c>
      <c r="T70" s="313">
        <f t="shared" si="14"/>
        <v>-0.21702075706506818</v>
      </c>
    </row>
    <row r="71" spans="2:20" ht="15" hidden="1" customHeight="1" outlineLevel="1" x14ac:dyDescent="0.25">
      <c r="B71" s="58" t="s">
        <v>90</v>
      </c>
      <c r="C71" s="312">
        <v>7.65</v>
      </c>
      <c r="D71" s="313">
        <f t="shared" si="24"/>
        <v>-0.5</v>
      </c>
      <c r="E71" s="312">
        <v>8.4700000000000006</v>
      </c>
      <c r="F71" s="313">
        <f t="shared" si="24"/>
        <v>-0.28999999999999915</v>
      </c>
      <c r="G71" s="312">
        <v>8.1199999999999992</v>
      </c>
      <c r="H71" s="313">
        <f t="shared" si="24"/>
        <v>-0.38000000000000078</v>
      </c>
      <c r="I71" s="314">
        <v>7.7181814022297806</v>
      </c>
      <c r="J71" s="313">
        <f t="shared" si="10"/>
        <v>-0.24180206705925755</v>
      </c>
      <c r="K71" s="314">
        <v>8.4576592631838796</v>
      </c>
      <c r="L71" s="313">
        <f t="shared" si="11"/>
        <v>-0.15216790668887192</v>
      </c>
      <c r="M71" s="314">
        <v>8.0567264067211699</v>
      </c>
      <c r="N71" s="313">
        <f t="shared" si="12"/>
        <v>-0.20474199130310922</v>
      </c>
      <c r="O71" s="312">
        <v>7.2287011612502132</v>
      </c>
      <c r="P71" s="313">
        <f t="shared" si="13"/>
        <v>-0.1495552246762033</v>
      </c>
      <c r="Q71" s="312">
        <v>8.1824950899997972</v>
      </c>
      <c r="R71" s="313">
        <f t="shared" si="23"/>
        <v>-0.21698179020839881</v>
      </c>
      <c r="S71" s="312">
        <v>7.6315121146174931</v>
      </c>
      <c r="T71" s="313">
        <f t="shared" si="14"/>
        <v>-0.18507603992445709</v>
      </c>
    </row>
    <row r="72" spans="2:20" ht="15" hidden="1" customHeight="1" outlineLevel="1" x14ac:dyDescent="0.25">
      <c r="B72" s="58" t="s">
        <v>91</v>
      </c>
      <c r="C72" s="312">
        <v>7.84</v>
      </c>
      <c r="D72" s="313">
        <f t="shared" si="24"/>
        <v>-0.42999999999999972</v>
      </c>
      <c r="E72" s="312">
        <v>7.96</v>
      </c>
      <c r="F72" s="313">
        <f t="shared" si="24"/>
        <v>-1.2999999999999998</v>
      </c>
      <c r="G72" s="312">
        <v>7.91</v>
      </c>
      <c r="H72" s="313">
        <f t="shared" si="24"/>
        <v>-0.91999999999999993</v>
      </c>
      <c r="I72" s="314">
        <v>7.6223725550348567</v>
      </c>
      <c r="J72" s="313">
        <f t="shared" si="10"/>
        <v>-0.81723134480867987</v>
      </c>
      <c r="K72" s="314">
        <v>7.9982035848756432</v>
      </c>
      <c r="L72" s="313">
        <f t="shared" si="11"/>
        <v>-1.2740168386172019</v>
      </c>
      <c r="M72" s="314">
        <v>7.7891667990515359</v>
      </c>
      <c r="N72" s="313">
        <f t="shared" si="12"/>
        <v>-1.0171376188321801</v>
      </c>
      <c r="O72" s="312">
        <v>7.023464693330201</v>
      </c>
      <c r="P72" s="313">
        <f t="shared" si="13"/>
        <v>-0.59771187070422815</v>
      </c>
      <c r="Q72" s="312">
        <v>7.7482241736114998</v>
      </c>
      <c r="R72" s="313">
        <f t="shared" si="23"/>
        <v>-1.1273458897317878</v>
      </c>
      <c r="S72" s="312">
        <v>7.3219014498094177</v>
      </c>
      <c r="T72" s="313">
        <f t="shared" si="14"/>
        <v>-0.81052783204716672</v>
      </c>
    </row>
    <row r="73" spans="2:20" ht="15" hidden="1" customHeight="1" outlineLevel="1" x14ac:dyDescent="0.25">
      <c r="B73" s="58" t="s">
        <v>92</v>
      </c>
      <c r="C73" s="312">
        <v>8.0964636416147879</v>
      </c>
      <c r="D73" s="313">
        <f t="shared" si="24"/>
        <v>0.18646364161478779</v>
      </c>
      <c r="E73" s="312">
        <v>7.9208055417746177</v>
      </c>
      <c r="F73" s="313">
        <f t="shared" si="24"/>
        <v>-0.46919445822538286</v>
      </c>
      <c r="G73" s="312">
        <v>8.0019670640333711</v>
      </c>
      <c r="H73" s="313">
        <f t="shared" si="24"/>
        <v>-0.17803293596662861</v>
      </c>
      <c r="I73" s="314">
        <v>7.5260040302396325</v>
      </c>
      <c r="J73" s="313">
        <f t="shared" si="10"/>
        <v>-0.16072167395149783</v>
      </c>
      <c r="K73" s="314">
        <v>8.2160049001945659</v>
      </c>
      <c r="L73" s="313">
        <f t="shared" si="11"/>
        <v>-0.6028524030535749</v>
      </c>
      <c r="M73" s="314">
        <v>7.8130738500513424</v>
      </c>
      <c r="N73" s="313">
        <f t="shared" si="12"/>
        <v>-0.35259944095220419</v>
      </c>
      <c r="O73" s="312">
        <v>6.9611211192475961</v>
      </c>
      <c r="P73" s="313">
        <f t="shared" si="13"/>
        <v>-0.15196295479627597</v>
      </c>
      <c r="Q73" s="312">
        <v>7.9395341662810424</v>
      </c>
      <c r="R73" s="313">
        <f t="shared" si="23"/>
        <v>-0.60405211872064335</v>
      </c>
      <c r="S73" s="312">
        <v>7.3418586969570514</v>
      </c>
      <c r="T73" s="313">
        <f t="shared" si="14"/>
        <v>-0.32991360686646143</v>
      </c>
    </row>
    <row r="74" spans="2:20" ht="15" hidden="1" customHeight="1" outlineLevel="1" x14ac:dyDescent="0.25">
      <c r="B74" s="58" t="s">
        <v>93</v>
      </c>
      <c r="C74" s="312">
        <v>7.62</v>
      </c>
      <c r="D74" s="313">
        <f t="shared" si="24"/>
        <v>0.27000000000000046</v>
      </c>
      <c r="E74" s="312">
        <v>7.29</v>
      </c>
      <c r="F74" s="313">
        <f t="shared" si="24"/>
        <v>-0.82999999999999918</v>
      </c>
      <c r="G74" s="312">
        <v>7.44</v>
      </c>
      <c r="H74" s="313">
        <f t="shared" si="24"/>
        <v>-0.29999999999999982</v>
      </c>
      <c r="I74" s="314">
        <v>6.9125113412383064</v>
      </c>
      <c r="J74" s="313">
        <f t="shared" si="10"/>
        <v>-0.23026740847645133</v>
      </c>
      <c r="K74" s="314">
        <v>7.6216516045240548</v>
      </c>
      <c r="L74" s="313">
        <f t="shared" si="11"/>
        <v>-0.61999880106223149</v>
      </c>
      <c r="M74" s="314">
        <v>7.2029746314035661</v>
      </c>
      <c r="N74" s="313">
        <f t="shared" si="12"/>
        <v>-0.38216780283258611</v>
      </c>
      <c r="O74" s="312">
        <v>6.5399425181473161</v>
      </c>
      <c r="P74" s="313">
        <f t="shared" si="13"/>
        <v>-0.13075903324522198</v>
      </c>
      <c r="Q74" s="312">
        <v>7.5326660709861013</v>
      </c>
      <c r="R74" s="313">
        <f t="shared" si="23"/>
        <v>-0.51162488603454825</v>
      </c>
      <c r="S74" s="312">
        <v>6.9173748833119699</v>
      </c>
      <c r="T74" s="313">
        <f t="shared" si="14"/>
        <v>-0.26784965291272389</v>
      </c>
    </row>
    <row r="75" spans="2:20" ht="15" hidden="1" customHeight="1" outlineLevel="1" x14ac:dyDescent="0.25">
      <c r="B75" s="58" t="s">
        <v>94</v>
      </c>
      <c r="C75" s="312">
        <v>6.86</v>
      </c>
      <c r="D75" s="313">
        <f t="shared" si="24"/>
        <v>-0.6899999999999995</v>
      </c>
      <c r="E75" s="312">
        <v>7.59</v>
      </c>
      <c r="F75" s="313">
        <f t="shared" si="24"/>
        <v>-1.25</v>
      </c>
      <c r="G75" s="312">
        <v>7.26</v>
      </c>
      <c r="H75" s="313">
        <f t="shared" si="24"/>
        <v>-0.99000000000000021</v>
      </c>
      <c r="I75" s="314">
        <v>6.8994575378395808</v>
      </c>
      <c r="J75" s="313">
        <f t="shared" si="10"/>
        <v>-0.87913307240210781</v>
      </c>
      <c r="K75" s="314">
        <v>7.8419304752868113</v>
      </c>
      <c r="L75" s="313">
        <f t="shared" si="11"/>
        <v>-1.1779683821771334</v>
      </c>
      <c r="M75" s="314">
        <v>7.3045713667753249</v>
      </c>
      <c r="N75" s="313">
        <f t="shared" si="12"/>
        <v>-0.99658488854704519</v>
      </c>
      <c r="O75" s="312">
        <v>6.5143796479969653</v>
      </c>
      <c r="P75" s="313">
        <f t="shared" si="13"/>
        <v>-0.84750200803790321</v>
      </c>
      <c r="Q75" s="312">
        <v>7.6792711835707896</v>
      </c>
      <c r="R75" s="313">
        <f t="shared" si="23"/>
        <v>-1.2266182343505418</v>
      </c>
      <c r="S75" s="312">
        <v>6.9747460746122414</v>
      </c>
      <c r="T75" s="313">
        <f t="shared" si="14"/>
        <v>-0.98068060153978198</v>
      </c>
    </row>
    <row r="76" spans="2:20" ht="15" hidden="1" customHeight="1" outlineLevel="1" x14ac:dyDescent="0.25">
      <c r="B76" s="58" t="s">
        <v>95</v>
      </c>
      <c r="C76" s="312">
        <v>8.24</v>
      </c>
      <c r="D76" s="313">
        <f t="shared" si="24"/>
        <v>0.1899999999999995</v>
      </c>
      <c r="E76" s="312">
        <v>8.2899999999999991</v>
      </c>
      <c r="F76" s="313">
        <f t="shared" si="24"/>
        <v>-0.34000000000000163</v>
      </c>
      <c r="G76" s="312">
        <v>8.27</v>
      </c>
      <c r="H76" s="313">
        <f t="shared" si="24"/>
        <v>-0.12000000000000099</v>
      </c>
      <c r="I76" s="314">
        <v>7.9102021255944868</v>
      </c>
      <c r="J76" s="313">
        <f t="shared" si="10"/>
        <v>0.28337695438373611</v>
      </c>
      <c r="K76" s="314">
        <v>8.6078266579120157</v>
      </c>
      <c r="L76" s="313">
        <f t="shared" si="11"/>
        <v>-0.18465093527676224</v>
      </c>
      <c r="M76" s="314">
        <v>8.2452135911309554</v>
      </c>
      <c r="N76" s="313">
        <f t="shared" si="12"/>
        <v>8.1705545878184793E-2</v>
      </c>
      <c r="O76" s="312">
        <v>7.5082973758652605</v>
      </c>
      <c r="P76" s="313">
        <f t="shared" si="13"/>
        <v>0.36523768399174017</v>
      </c>
      <c r="Q76" s="312">
        <v>8.683283623693379</v>
      </c>
      <c r="R76" s="313">
        <f t="shared" si="23"/>
        <v>-0.11958974280620538</v>
      </c>
      <c r="S76" s="312">
        <v>8.0229714682008648</v>
      </c>
      <c r="T76" s="313">
        <f t="shared" si="14"/>
        <v>0.18320119444637939</v>
      </c>
    </row>
    <row r="77" spans="2:20" ht="15" hidden="1" customHeight="1" outlineLevel="1" x14ac:dyDescent="0.25">
      <c r="B77" s="58" t="s">
        <v>96</v>
      </c>
      <c r="C77" s="312">
        <v>8.52</v>
      </c>
      <c r="D77" s="313">
        <f t="shared" si="24"/>
        <v>-0.24000000000000021</v>
      </c>
      <c r="E77" s="312">
        <v>8.86</v>
      </c>
      <c r="F77" s="313">
        <f t="shared" si="24"/>
        <v>9.9999999999999645E-2</v>
      </c>
      <c r="G77" s="312">
        <v>8.7200000000000006</v>
      </c>
      <c r="H77" s="313">
        <f t="shared" si="24"/>
        <v>-3.9999999999999147E-2</v>
      </c>
      <c r="I77" s="314">
        <v>7.7651669482261747</v>
      </c>
      <c r="J77" s="313">
        <f t="shared" si="10"/>
        <v>-0.14724556442667414</v>
      </c>
      <c r="K77" s="314">
        <v>8.9086718710796653</v>
      </c>
      <c r="L77" s="313">
        <f t="shared" si="11"/>
        <v>0.24539392850557817</v>
      </c>
      <c r="M77" s="314">
        <v>8.2959917472255036</v>
      </c>
      <c r="N77" s="313">
        <f t="shared" si="12"/>
        <v>1.980270616019375E-2</v>
      </c>
      <c r="O77" s="312">
        <v>7.3909330093314338</v>
      </c>
      <c r="P77" s="313">
        <f t="shared" si="13"/>
        <v>-7.5831032424845013E-2</v>
      </c>
      <c r="Q77" s="312">
        <v>9.2279442228612059</v>
      </c>
      <c r="R77" s="313">
        <f t="shared" si="23"/>
        <v>0.18231226240488674</v>
      </c>
      <c r="S77" s="312">
        <v>8.1613846082026651</v>
      </c>
      <c r="T77" s="313">
        <f t="shared" si="14"/>
        <v>1.1223057665395331E-2</v>
      </c>
    </row>
    <row r="78" spans="2:20" ht="15" hidden="1" customHeight="1" outlineLevel="1" x14ac:dyDescent="0.25">
      <c r="B78" s="58" t="s">
        <v>97</v>
      </c>
      <c r="C78" s="312">
        <v>9.9700000000000006</v>
      </c>
      <c r="D78" s="313">
        <f t="shared" si="24"/>
        <v>0.94000000000000128</v>
      </c>
      <c r="E78" s="312">
        <v>9.1</v>
      </c>
      <c r="F78" s="313">
        <f t="shared" si="24"/>
        <v>-0.98000000000000043</v>
      </c>
      <c r="G78" s="312">
        <v>9.44</v>
      </c>
      <c r="H78" s="313">
        <f t="shared" si="24"/>
        <v>-0.17999999999999972</v>
      </c>
      <c r="I78" s="314">
        <v>9.0152006157866484</v>
      </c>
      <c r="J78" s="313">
        <f t="shared" si="10"/>
        <v>-1.3759821032293118E-2</v>
      </c>
      <c r="K78" s="314">
        <v>9.0764446407985471</v>
      </c>
      <c r="L78" s="313">
        <f t="shared" si="11"/>
        <v>-1.1679674466206276</v>
      </c>
      <c r="M78" s="314">
        <v>9.0448270565213615</v>
      </c>
      <c r="N78" s="313">
        <f t="shared" si="12"/>
        <v>-0.54351976928127854</v>
      </c>
      <c r="O78" s="312">
        <v>8.6229990306885878</v>
      </c>
      <c r="P78" s="313">
        <f t="shared" si="13"/>
        <v>0.20892156471648171</v>
      </c>
      <c r="Q78" s="312">
        <v>9.440466565204984</v>
      </c>
      <c r="R78" s="313">
        <f t="shared" si="23"/>
        <v>-1.0245406855186321</v>
      </c>
      <c r="S78" s="312">
        <v>8.9841593780369298</v>
      </c>
      <c r="T78" s="313">
        <f t="shared" si="14"/>
        <v>-0.28937282598164771</v>
      </c>
    </row>
    <row r="79" spans="2:20" collapsed="1" x14ac:dyDescent="0.25">
      <c r="B79" s="126">
        <v>2009</v>
      </c>
      <c r="C79" s="314">
        <v>7.9890259154043015</v>
      </c>
      <c r="D79" s="319">
        <f t="shared" si="24"/>
        <v>-0.15066327090693754</v>
      </c>
      <c r="E79" s="314">
        <v>8.2377922764674167</v>
      </c>
      <c r="F79" s="319">
        <f t="shared" si="24"/>
        <v>-0.50275231786443264</v>
      </c>
      <c r="G79" s="314">
        <v>8.1294849780145846</v>
      </c>
      <c r="H79" s="319">
        <f t="shared" si="24"/>
        <v>-0.34935057569446926</v>
      </c>
      <c r="I79" s="314">
        <v>7.6543673213142673</v>
      </c>
      <c r="J79" s="319">
        <f t="shared" ref="J79:J105" si="25">I79-I92</f>
        <v>-0.2975138273765765</v>
      </c>
      <c r="K79" s="314">
        <v>8.4143691576614046</v>
      </c>
      <c r="L79" s="319">
        <f t="shared" ref="L79:L105" si="26">K79-K92</f>
        <v>-0.39408548699252322</v>
      </c>
      <c r="M79" s="314">
        <v>7.9928069353838627</v>
      </c>
      <c r="N79" s="319">
        <f t="shared" ref="N79:N105" si="27">M79-M92</f>
        <v>-0.34443394192406984</v>
      </c>
      <c r="O79" s="314">
        <v>7.1996530024705416</v>
      </c>
      <c r="P79" s="319">
        <f t="shared" ref="P79:P105" si="28">O79-O92</f>
        <v>-0.17987774204766449</v>
      </c>
      <c r="Q79" s="314">
        <v>8.3575297761506295</v>
      </c>
      <c r="R79" s="319">
        <f t="shared" si="23"/>
        <v>-0.40504562659523557</v>
      </c>
      <c r="S79" s="314">
        <v>7.6734024642602394</v>
      </c>
      <c r="T79" s="319">
        <f t="shared" ref="T79:T105" si="29">S79-S92</f>
        <v>-0.27434471765047785</v>
      </c>
    </row>
    <row r="80" spans="2:20" ht="15" hidden="1" customHeight="1" outlineLevel="1" x14ac:dyDescent="0.25">
      <c r="B80" s="58" t="s">
        <v>86</v>
      </c>
      <c r="C80" s="312">
        <v>8.82</v>
      </c>
      <c r="D80" s="313">
        <f t="shared" si="24"/>
        <v>0.46000000000000085</v>
      </c>
      <c r="E80" s="312">
        <v>8.77</v>
      </c>
      <c r="F80" s="313">
        <f t="shared" si="24"/>
        <v>-0.16000000000000014</v>
      </c>
      <c r="G80" s="312">
        <v>8.7899999999999991</v>
      </c>
      <c r="H80" s="313">
        <f t="shared" si="24"/>
        <v>8.9999999999999858E-2</v>
      </c>
      <c r="I80" s="314">
        <v>8.2215598427356671</v>
      </c>
      <c r="J80" s="313">
        <f t="shared" si="25"/>
        <v>4.3601237274977223E-3</v>
      </c>
      <c r="K80" s="314">
        <v>8.8448705786691963</v>
      </c>
      <c r="L80" s="313">
        <f t="shared" si="26"/>
        <v>-0.41351169797955833</v>
      </c>
      <c r="M80" s="314">
        <v>8.5167391339226981</v>
      </c>
      <c r="N80" s="313">
        <f t="shared" si="27"/>
        <v>-0.19550582618449397</v>
      </c>
      <c r="O80" s="312">
        <v>7.6342594371645598</v>
      </c>
      <c r="P80" s="313">
        <f t="shared" si="28"/>
        <v>0.13958468638461952</v>
      </c>
      <c r="Q80" s="312">
        <v>8.9204981931407534</v>
      </c>
      <c r="R80" s="313">
        <f t="shared" si="23"/>
        <v>-0.36060660263396827</v>
      </c>
      <c r="S80" s="312">
        <v>8.1861151673683512</v>
      </c>
      <c r="T80" s="313">
        <f t="shared" si="29"/>
        <v>-7.8654324528276476E-2</v>
      </c>
    </row>
    <row r="81" spans="2:20" ht="15" hidden="1" customHeight="1" outlineLevel="1" x14ac:dyDescent="0.25">
      <c r="B81" s="58" t="s">
        <v>87</v>
      </c>
      <c r="C81" s="312">
        <v>7.83</v>
      </c>
      <c r="D81" s="313">
        <f t="shared" si="24"/>
        <v>-0.23000000000000043</v>
      </c>
      <c r="E81" s="312">
        <v>8.32</v>
      </c>
      <c r="F81" s="313">
        <f t="shared" si="24"/>
        <v>-0.64000000000000057</v>
      </c>
      <c r="G81" s="312">
        <v>8.1199999999999992</v>
      </c>
      <c r="H81" s="313">
        <f t="shared" si="24"/>
        <v>-0.45000000000000107</v>
      </c>
      <c r="I81" s="314">
        <v>7.9358462794521811</v>
      </c>
      <c r="J81" s="313">
        <f t="shared" si="25"/>
        <v>-6.438831560778624E-3</v>
      </c>
      <c r="K81" s="314">
        <v>8.438475287436459</v>
      </c>
      <c r="L81" s="313">
        <f t="shared" si="26"/>
        <v>-0.24649223123271646</v>
      </c>
      <c r="M81" s="314">
        <v>8.1749231233041897</v>
      </c>
      <c r="N81" s="313">
        <f t="shared" si="27"/>
        <v>-0.11650521979042061</v>
      </c>
      <c r="O81" s="312">
        <v>7.3524945726053526</v>
      </c>
      <c r="P81" s="313">
        <f t="shared" si="28"/>
        <v>1.0109268589761911E-3</v>
      </c>
      <c r="Q81" s="312">
        <v>8.580988100698848</v>
      </c>
      <c r="R81" s="313">
        <f t="shared" si="23"/>
        <v>-0.24363687997025885</v>
      </c>
      <c r="S81" s="312">
        <v>7.879770232084125</v>
      </c>
      <c r="T81" s="313">
        <f t="shared" si="29"/>
        <v>-9.6316581895286468E-2</v>
      </c>
    </row>
    <row r="82" spans="2:20" ht="15" hidden="1" customHeight="1" outlineLevel="1" x14ac:dyDescent="0.25">
      <c r="B82" s="58" t="s">
        <v>88</v>
      </c>
      <c r="C82" s="312">
        <v>7.9</v>
      </c>
      <c r="D82" s="313">
        <f t="shared" si="24"/>
        <v>0.44000000000000039</v>
      </c>
      <c r="E82" s="312">
        <v>7.88</v>
      </c>
      <c r="F82" s="313">
        <f t="shared" si="24"/>
        <v>-0.20000000000000018</v>
      </c>
      <c r="G82" s="312">
        <v>7.89</v>
      </c>
      <c r="H82" s="313">
        <f t="shared" si="24"/>
        <v>8.9999999999999858E-2</v>
      </c>
      <c r="I82" s="314">
        <v>7.6980323740623362</v>
      </c>
      <c r="J82" s="313">
        <f t="shared" si="25"/>
        <v>0.29899210071610582</v>
      </c>
      <c r="K82" s="314">
        <v>7.9789273867275137</v>
      </c>
      <c r="L82" s="313">
        <f t="shared" si="26"/>
        <v>-0.39497832340446148</v>
      </c>
      <c r="M82" s="314">
        <v>7.8258295458180305</v>
      </c>
      <c r="N82" s="313">
        <f t="shared" si="27"/>
        <v>-6.0015392652870148E-3</v>
      </c>
      <c r="O82" s="312">
        <v>7.1015285705422508</v>
      </c>
      <c r="P82" s="313">
        <f t="shared" si="28"/>
        <v>0.28189813086283699</v>
      </c>
      <c r="Q82" s="312">
        <v>7.9351847322103177</v>
      </c>
      <c r="R82" s="313">
        <f t="shared" si="23"/>
        <v>-0.23946534230843763</v>
      </c>
      <c r="S82" s="312">
        <v>7.4486247813206532</v>
      </c>
      <c r="T82" s="313">
        <f t="shared" si="29"/>
        <v>7.2366068803741967E-2</v>
      </c>
    </row>
    <row r="83" spans="2:20" ht="15" hidden="1" customHeight="1" outlineLevel="1" x14ac:dyDescent="0.25">
      <c r="B83" s="58" t="s">
        <v>89</v>
      </c>
      <c r="C83" s="312">
        <v>8.15</v>
      </c>
      <c r="D83" s="313">
        <f t="shared" si="24"/>
        <v>9.9999999999999645E-2</v>
      </c>
      <c r="E83" s="312">
        <v>9.0399999999999991</v>
      </c>
      <c r="F83" s="313">
        <f t="shared" si="24"/>
        <v>-0.14000000000000057</v>
      </c>
      <c r="G83" s="312">
        <v>8.6199999999999992</v>
      </c>
      <c r="H83" s="313">
        <f t="shared" si="24"/>
        <v>0</v>
      </c>
      <c r="I83" s="314">
        <v>8.1173492023117291</v>
      </c>
      <c r="J83" s="313">
        <f t="shared" si="25"/>
        <v>0.17261946873954859</v>
      </c>
      <c r="K83" s="314">
        <v>8.8767496393949887</v>
      </c>
      <c r="L83" s="313">
        <f t="shared" si="26"/>
        <v>-0.27195811408413739</v>
      </c>
      <c r="M83" s="314">
        <v>8.4388227107126781</v>
      </c>
      <c r="N83" s="313">
        <f t="shared" si="27"/>
        <v>-7.9055175404434408E-3</v>
      </c>
      <c r="O83" s="312">
        <v>7.40442648399166</v>
      </c>
      <c r="P83" s="313">
        <f t="shared" si="28"/>
        <v>0.15208402542605359</v>
      </c>
      <c r="Q83" s="312">
        <v>8.6590105773176766</v>
      </c>
      <c r="R83" s="313">
        <f t="shared" si="23"/>
        <v>-0.18323349499245722</v>
      </c>
      <c r="S83" s="312">
        <v>7.8887389838996933</v>
      </c>
      <c r="T83" s="313">
        <f t="shared" si="29"/>
        <v>3.0160891737101458E-2</v>
      </c>
    </row>
    <row r="84" spans="2:20" ht="15" hidden="1" customHeight="1" outlineLevel="1" x14ac:dyDescent="0.25">
      <c r="B84" s="58" t="s">
        <v>90</v>
      </c>
      <c r="C84" s="312">
        <v>8.15</v>
      </c>
      <c r="D84" s="313">
        <f t="shared" si="24"/>
        <v>-0.35999999999999943</v>
      </c>
      <c r="E84" s="312">
        <v>8.76</v>
      </c>
      <c r="F84" s="313">
        <f t="shared" si="24"/>
        <v>-0.22000000000000064</v>
      </c>
      <c r="G84" s="312">
        <v>8.5</v>
      </c>
      <c r="H84" s="313">
        <f t="shared" si="24"/>
        <v>-0.26999999999999957</v>
      </c>
      <c r="I84" s="314">
        <v>7.9599834692890381</v>
      </c>
      <c r="J84" s="313">
        <f t="shared" si="25"/>
        <v>-0.40090805625026515</v>
      </c>
      <c r="K84" s="314">
        <v>8.6098271698727515</v>
      </c>
      <c r="L84" s="313">
        <f t="shared" si="26"/>
        <v>-0.22285231120383386</v>
      </c>
      <c r="M84" s="314">
        <v>8.2614683980242791</v>
      </c>
      <c r="N84" s="313">
        <f t="shared" si="27"/>
        <v>-0.32161111773817908</v>
      </c>
      <c r="O84" s="312">
        <v>7.3782563859264165</v>
      </c>
      <c r="P84" s="313">
        <f t="shared" si="28"/>
        <v>-0.25143780572240537</v>
      </c>
      <c r="Q84" s="312">
        <v>8.3994768802081961</v>
      </c>
      <c r="R84" s="313">
        <f t="shared" si="23"/>
        <v>-8.9417909789714756E-2</v>
      </c>
      <c r="S84" s="312">
        <v>7.8165881545419502</v>
      </c>
      <c r="T84" s="313">
        <f t="shared" si="29"/>
        <v>-0.18649172559244498</v>
      </c>
    </row>
    <row r="85" spans="2:20" ht="15" hidden="1" customHeight="1" outlineLevel="1" x14ac:dyDescent="0.25">
      <c r="B85" s="58" t="s">
        <v>91</v>
      </c>
      <c r="C85" s="312">
        <v>8.27</v>
      </c>
      <c r="D85" s="313">
        <f t="shared" si="24"/>
        <v>-0.19000000000000128</v>
      </c>
      <c r="E85" s="312">
        <v>9.26</v>
      </c>
      <c r="F85" s="313">
        <f t="shared" si="24"/>
        <v>8.0000000000000071E-2</v>
      </c>
      <c r="G85" s="312">
        <v>8.83</v>
      </c>
      <c r="H85" s="313">
        <f t="shared" si="24"/>
        <v>-1.9999999999999574E-2</v>
      </c>
      <c r="I85" s="314">
        <v>8.4396038998435365</v>
      </c>
      <c r="J85" s="313">
        <f t="shared" si="25"/>
        <v>0.36143971545947906</v>
      </c>
      <c r="K85" s="314">
        <v>9.2722204234928451</v>
      </c>
      <c r="L85" s="313">
        <f t="shared" si="26"/>
        <v>2.4941404722600424E-2</v>
      </c>
      <c r="M85" s="314">
        <v>8.806304417883716</v>
      </c>
      <c r="N85" s="313">
        <f t="shared" si="27"/>
        <v>0.2131540728605561</v>
      </c>
      <c r="O85" s="312">
        <v>7.6211765640344291</v>
      </c>
      <c r="P85" s="313">
        <f t="shared" si="28"/>
        <v>0.30634772456332904</v>
      </c>
      <c r="Q85" s="312">
        <v>8.8755700633432877</v>
      </c>
      <c r="R85" s="313">
        <f t="shared" si="23"/>
        <v>0.12695537431537041</v>
      </c>
      <c r="S85" s="312">
        <v>8.1324292818565844</v>
      </c>
      <c r="T85" s="313">
        <f t="shared" si="29"/>
        <v>0.23258823367552051</v>
      </c>
    </row>
    <row r="86" spans="2:20" ht="15" hidden="1" customHeight="1" outlineLevel="1" x14ac:dyDescent="0.25">
      <c r="B86" s="58" t="s">
        <v>92</v>
      </c>
      <c r="C86" s="312">
        <v>7.91</v>
      </c>
      <c r="D86" s="313">
        <f t="shared" si="24"/>
        <v>0.16999999999999993</v>
      </c>
      <c r="E86" s="312">
        <v>8.39</v>
      </c>
      <c r="F86" s="313">
        <f t="shared" si="24"/>
        <v>0.52000000000000046</v>
      </c>
      <c r="G86" s="312">
        <v>8.18</v>
      </c>
      <c r="H86" s="313">
        <f t="shared" si="24"/>
        <v>0.37000000000000011</v>
      </c>
      <c r="I86" s="314">
        <v>7.6867257041911303</v>
      </c>
      <c r="J86" s="313">
        <f t="shared" si="25"/>
        <v>0.4595652389268885</v>
      </c>
      <c r="K86" s="314">
        <v>8.8188573032481408</v>
      </c>
      <c r="L86" s="313">
        <f t="shared" si="26"/>
        <v>0.77574020556347634</v>
      </c>
      <c r="M86" s="314">
        <v>8.1656732910035466</v>
      </c>
      <c r="N86" s="313">
        <f t="shared" si="27"/>
        <v>0.58717591921965351</v>
      </c>
      <c r="O86" s="312">
        <v>7.1130840740438721</v>
      </c>
      <c r="P86" s="313">
        <f t="shared" si="28"/>
        <v>0.39320717837884533</v>
      </c>
      <c r="Q86" s="312">
        <v>8.5435862850016857</v>
      </c>
      <c r="R86" s="313">
        <f t="shared" si="23"/>
        <v>0.81289185575129963</v>
      </c>
      <c r="S86" s="312">
        <v>7.6717723038235128</v>
      </c>
      <c r="T86" s="313">
        <f t="shared" si="29"/>
        <v>0.54770399480467091</v>
      </c>
    </row>
    <row r="87" spans="2:20" ht="15" hidden="1" customHeight="1" outlineLevel="1" x14ac:dyDescent="0.25">
      <c r="B87" s="58" t="s">
        <v>93</v>
      </c>
      <c r="C87" s="312">
        <v>7.35</v>
      </c>
      <c r="D87" s="313">
        <f t="shared" si="24"/>
        <v>-1.0400000000000009</v>
      </c>
      <c r="E87" s="312">
        <v>8.1199999999999992</v>
      </c>
      <c r="F87" s="313">
        <f t="shared" si="24"/>
        <v>-0.77000000000000135</v>
      </c>
      <c r="G87" s="312">
        <v>7.74</v>
      </c>
      <c r="H87" s="313">
        <f t="shared" si="24"/>
        <v>-0.91999999999999993</v>
      </c>
      <c r="I87" s="314">
        <v>7.1427787497147577</v>
      </c>
      <c r="J87" s="313">
        <f t="shared" si="25"/>
        <v>-0.78576881364737261</v>
      </c>
      <c r="K87" s="314">
        <v>8.2416504055862863</v>
      </c>
      <c r="L87" s="313">
        <f t="shared" si="26"/>
        <v>-1.2305954572978752</v>
      </c>
      <c r="M87" s="314">
        <v>7.5851424342361522</v>
      </c>
      <c r="N87" s="313">
        <f t="shared" si="27"/>
        <v>-0.99016252957230044</v>
      </c>
      <c r="O87" s="312">
        <v>6.6707015513925381</v>
      </c>
      <c r="P87" s="313">
        <f t="shared" si="28"/>
        <v>-0.54827585735895834</v>
      </c>
      <c r="Q87" s="312">
        <v>8.0442909570206496</v>
      </c>
      <c r="R87" s="313">
        <f t="shared" si="23"/>
        <v>-1.0359279258220795</v>
      </c>
      <c r="S87" s="312">
        <v>7.1852245362246938</v>
      </c>
      <c r="T87" s="313">
        <f t="shared" si="29"/>
        <v>-0.74777561309327467</v>
      </c>
    </row>
    <row r="88" spans="2:20" ht="15" hidden="1" customHeight="1" outlineLevel="1" x14ac:dyDescent="0.25">
      <c r="B88" s="58" t="s">
        <v>94</v>
      </c>
      <c r="C88" s="312">
        <v>7.55</v>
      </c>
      <c r="D88" s="313">
        <f t="shared" si="24"/>
        <v>-0.10000000000000053</v>
      </c>
      <c r="E88" s="312">
        <v>8.84</v>
      </c>
      <c r="F88" s="313">
        <f t="shared" si="24"/>
        <v>0.36999999999999922</v>
      </c>
      <c r="G88" s="312">
        <v>8.25</v>
      </c>
      <c r="H88" s="313">
        <f t="shared" si="24"/>
        <v>0.16000000000000014</v>
      </c>
      <c r="I88" s="314">
        <v>7.7785906102416886</v>
      </c>
      <c r="J88" s="313">
        <f t="shared" si="25"/>
        <v>0.43705158566767022</v>
      </c>
      <c r="K88" s="314">
        <v>9.0198988574639447</v>
      </c>
      <c r="L88" s="313">
        <f t="shared" si="26"/>
        <v>0.20966192825921404</v>
      </c>
      <c r="M88" s="314">
        <v>8.3011562553223701</v>
      </c>
      <c r="N88" s="313">
        <f t="shared" si="27"/>
        <v>0.32570176270529405</v>
      </c>
      <c r="O88" s="312">
        <v>7.3618816560348685</v>
      </c>
      <c r="P88" s="313">
        <f t="shared" si="28"/>
        <v>0.50035181806241358</v>
      </c>
      <c r="Q88" s="312">
        <v>8.9058894179213315</v>
      </c>
      <c r="R88" s="313">
        <f t="shared" si="23"/>
        <v>0.33745688767506898</v>
      </c>
      <c r="S88" s="312">
        <v>7.9554266761520234</v>
      </c>
      <c r="T88" s="313">
        <f t="shared" si="29"/>
        <v>0.42234069756053039</v>
      </c>
    </row>
    <row r="89" spans="2:20" ht="15" hidden="1" customHeight="1" outlineLevel="1" x14ac:dyDescent="0.25">
      <c r="B89" s="58" t="s">
        <v>95</v>
      </c>
      <c r="C89" s="312">
        <v>8.0500000000000007</v>
      </c>
      <c r="D89" s="313">
        <f t="shared" si="24"/>
        <v>-8.9999999999999858E-2</v>
      </c>
      <c r="E89" s="312">
        <v>8.6300000000000008</v>
      </c>
      <c r="F89" s="313">
        <f t="shared" si="24"/>
        <v>3.0000000000001137E-2</v>
      </c>
      <c r="G89" s="312">
        <v>8.39</v>
      </c>
      <c r="H89" s="313">
        <f t="shared" si="24"/>
        <v>-9.9999999999997868E-3</v>
      </c>
      <c r="I89" s="314">
        <v>7.6268251712107507</v>
      </c>
      <c r="J89" s="313">
        <f t="shared" si="25"/>
        <v>-8.7423267032714413E-2</v>
      </c>
      <c r="K89" s="314">
        <v>8.792477593188778</v>
      </c>
      <c r="L89" s="313">
        <f t="shared" si="26"/>
        <v>0.25614850630705277</v>
      </c>
      <c r="M89" s="314">
        <v>8.1635080452527706</v>
      </c>
      <c r="N89" s="313">
        <f t="shared" si="27"/>
        <v>5.7574105302004241E-2</v>
      </c>
      <c r="O89" s="312">
        <v>7.1430596918735203</v>
      </c>
      <c r="P89" s="313">
        <f t="shared" si="28"/>
        <v>-0.14952998337852019</v>
      </c>
      <c r="Q89" s="312">
        <v>8.8028733664995844</v>
      </c>
      <c r="R89" s="313">
        <f t="shared" si="23"/>
        <v>9.9558643137276803E-2</v>
      </c>
      <c r="S89" s="312">
        <v>7.8397702737544854</v>
      </c>
      <c r="T89" s="313">
        <f t="shared" si="29"/>
        <v>-6.1495295363092062E-2</v>
      </c>
    </row>
    <row r="90" spans="2:20" ht="15" hidden="1" customHeight="1" outlineLevel="1" x14ac:dyDescent="0.25">
      <c r="B90" s="58" t="s">
        <v>96</v>
      </c>
      <c r="C90" s="312">
        <v>8.76</v>
      </c>
      <c r="D90" s="313">
        <f t="shared" si="24"/>
        <v>0.34999999999999964</v>
      </c>
      <c r="E90" s="312">
        <v>8.76</v>
      </c>
      <c r="F90" s="313">
        <f t="shared" si="24"/>
        <v>-0.17999999999999972</v>
      </c>
      <c r="G90" s="312">
        <v>8.76</v>
      </c>
      <c r="H90" s="313">
        <f t="shared" si="24"/>
        <v>3.9999999999999147E-2</v>
      </c>
      <c r="I90" s="314">
        <v>7.9124125126528488</v>
      </c>
      <c r="J90" s="313">
        <f t="shared" si="25"/>
        <v>-3.4367197915781134E-2</v>
      </c>
      <c r="K90" s="314">
        <v>8.6632779425740871</v>
      </c>
      <c r="L90" s="313">
        <f t="shared" si="26"/>
        <v>-0.47419863818447183</v>
      </c>
      <c r="M90" s="314">
        <v>8.2761890410653098</v>
      </c>
      <c r="N90" s="313">
        <f t="shared" si="27"/>
        <v>-0.2372905174400799</v>
      </c>
      <c r="O90" s="312">
        <v>7.4667640417562788</v>
      </c>
      <c r="P90" s="313">
        <f t="shared" si="28"/>
        <v>-6.4814124715308452E-2</v>
      </c>
      <c r="Q90" s="312">
        <v>9.0456319604563191</v>
      </c>
      <c r="R90" s="313">
        <f t="shared" si="23"/>
        <v>-0.39631010850919779</v>
      </c>
      <c r="S90" s="312">
        <v>8.1501615505372698</v>
      </c>
      <c r="T90" s="313">
        <f t="shared" si="29"/>
        <v>-0.19827175464384084</v>
      </c>
    </row>
    <row r="91" spans="2:20" ht="15" hidden="1" customHeight="1" outlineLevel="1" x14ac:dyDescent="0.25">
      <c r="B91" s="58" t="s">
        <v>97</v>
      </c>
      <c r="C91" s="312">
        <v>9.0299999999999994</v>
      </c>
      <c r="D91" s="313">
        <f t="shared" si="24"/>
        <v>0.17999999999999972</v>
      </c>
      <c r="E91" s="312">
        <v>10.08</v>
      </c>
      <c r="F91" s="313">
        <f t="shared" si="24"/>
        <v>0.25</v>
      </c>
      <c r="G91" s="312">
        <v>9.6199999999999992</v>
      </c>
      <c r="H91" s="313">
        <f t="shared" si="24"/>
        <v>0.22999999999999865</v>
      </c>
      <c r="I91" s="314">
        <v>9.0289604368189416</v>
      </c>
      <c r="J91" s="313">
        <f t="shared" si="25"/>
        <v>0.11127783571021865</v>
      </c>
      <c r="K91" s="314">
        <v>10.244412087419175</v>
      </c>
      <c r="L91" s="313">
        <f t="shared" si="26"/>
        <v>0.11453798932263304</v>
      </c>
      <c r="M91" s="314">
        <v>9.5883468258026401</v>
      </c>
      <c r="N91" s="313">
        <f t="shared" si="27"/>
        <v>0.11205211537039261</v>
      </c>
      <c r="O91" s="312">
        <v>8.414077465972106</v>
      </c>
      <c r="P91" s="313">
        <f t="shared" si="28"/>
        <v>5.4311655628447753E-2</v>
      </c>
      <c r="Q91" s="312">
        <v>10.465007250723616</v>
      </c>
      <c r="R91" s="313">
        <f t="shared" si="23"/>
        <v>0.11699640187104521</v>
      </c>
      <c r="S91" s="312">
        <v>9.2735322040185775</v>
      </c>
      <c r="T91" s="313">
        <f t="shared" si="29"/>
        <v>7.8287979871753066E-2</v>
      </c>
    </row>
    <row r="92" spans="2:20" collapsed="1" x14ac:dyDescent="0.25">
      <c r="B92" s="126">
        <v>2008</v>
      </c>
      <c r="C92" s="314">
        <v>8.1396891863112391</v>
      </c>
      <c r="D92" s="319">
        <f t="shared" si="24"/>
        <v>-3.0298949121725371E-2</v>
      </c>
      <c r="E92" s="314">
        <v>8.7405445943318494</v>
      </c>
      <c r="F92" s="319">
        <f t="shared" si="24"/>
        <v>-8.539855433840593E-2</v>
      </c>
      <c r="G92" s="314">
        <v>8.4788355537090538</v>
      </c>
      <c r="H92" s="319">
        <f t="shared" si="24"/>
        <v>-5.5505329127216285E-2</v>
      </c>
      <c r="I92" s="314">
        <v>7.9518811486908438</v>
      </c>
      <c r="J92" s="319">
        <f t="shared" si="25"/>
        <v>3.9760307006090123E-2</v>
      </c>
      <c r="K92" s="314">
        <v>8.8084546446539278</v>
      </c>
      <c r="L92" s="319">
        <f t="shared" si="26"/>
        <v>-0.14334118917229688</v>
      </c>
      <c r="M92" s="314">
        <v>8.3372408773079325</v>
      </c>
      <c r="N92" s="319">
        <f t="shared" si="27"/>
        <v>-4.5404781985647347E-2</v>
      </c>
      <c r="O92" s="314">
        <v>7.3795307445182061</v>
      </c>
      <c r="P92" s="319">
        <f t="shared" si="28"/>
        <v>6.4073786653993103E-2</v>
      </c>
      <c r="Q92" s="314">
        <v>8.7625754027458651</v>
      </c>
      <c r="R92" s="319">
        <f t="shared" si="23"/>
        <v>-7.5308568028022549E-2</v>
      </c>
      <c r="S92" s="314">
        <v>7.9477471819107173</v>
      </c>
      <c r="T92" s="319">
        <f t="shared" si="29"/>
        <v>2.905718422156589E-3</v>
      </c>
    </row>
    <row r="93" spans="2:20" ht="15" hidden="1" customHeight="1" outlineLevel="1" x14ac:dyDescent="0.25">
      <c r="B93" s="58" t="s">
        <v>86</v>
      </c>
      <c r="C93" s="312">
        <v>8.36</v>
      </c>
      <c r="D93" s="313">
        <f t="shared" si="24"/>
        <v>0.22999999999999865</v>
      </c>
      <c r="E93" s="312">
        <v>8.93</v>
      </c>
      <c r="F93" s="313">
        <f t="shared" si="24"/>
        <v>0.26999999999999957</v>
      </c>
      <c r="G93" s="312">
        <v>8.6999999999999993</v>
      </c>
      <c r="H93" s="313">
        <f t="shared" si="24"/>
        <v>0.26999999999999957</v>
      </c>
      <c r="I93" s="314">
        <v>8.2171997190081694</v>
      </c>
      <c r="J93" s="313">
        <f t="shared" si="25"/>
        <v>0.40858128452118603</v>
      </c>
      <c r="K93" s="314">
        <v>9.2583822766487547</v>
      </c>
      <c r="L93" s="313">
        <f t="shared" si="26"/>
        <v>0.73097502049736107</v>
      </c>
      <c r="M93" s="314">
        <v>8.7122449601071921</v>
      </c>
      <c r="N93" s="313">
        <f t="shared" si="27"/>
        <v>0.55941205818024287</v>
      </c>
      <c r="O93" s="312">
        <v>7.4946747507799403</v>
      </c>
      <c r="P93" s="313">
        <f t="shared" si="28"/>
        <v>0.24178371202796711</v>
      </c>
      <c r="Q93" s="312">
        <v>9.2811047957747217</v>
      </c>
      <c r="R93" s="313">
        <f t="shared" si="23"/>
        <v>0.65222981396712498</v>
      </c>
      <c r="S93" s="312">
        <v>8.2647694918966277</v>
      </c>
      <c r="T93" s="313">
        <f t="shared" si="29"/>
        <v>0.41118309476933845</v>
      </c>
    </row>
    <row r="94" spans="2:20" ht="15" hidden="1" customHeight="1" outlineLevel="1" x14ac:dyDescent="0.25">
      <c r="B94" s="58" t="s">
        <v>87</v>
      </c>
      <c r="C94" s="312">
        <v>8.06</v>
      </c>
      <c r="D94" s="313">
        <f t="shared" si="24"/>
        <v>0.23000000000000043</v>
      </c>
      <c r="E94" s="312">
        <v>8.9600000000000009</v>
      </c>
      <c r="F94" s="313">
        <f t="shared" si="24"/>
        <v>-0.84999999999999964</v>
      </c>
      <c r="G94" s="312">
        <v>8.57</v>
      </c>
      <c r="H94" s="313">
        <f t="shared" si="24"/>
        <v>-0.33999999999999986</v>
      </c>
      <c r="I94" s="314">
        <v>7.9422851110129598</v>
      </c>
      <c r="J94" s="313">
        <f t="shared" si="25"/>
        <v>6.1951630632573362E-2</v>
      </c>
      <c r="K94" s="314">
        <v>8.6849675186691755</v>
      </c>
      <c r="L94" s="313">
        <f t="shared" si="26"/>
        <v>-1.085392108506321</v>
      </c>
      <c r="M94" s="314">
        <v>8.2914283430946103</v>
      </c>
      <c r="N94" s="313">
        <f t="shared" si="27"/>
        <v>-0.43609618974164732</v>
      </c>
      <c r="O94" s="312">
        <v>7.3514836457463764</v>
      </c>
      <c r="P94" s="313">
        <f t="shared" si="28"/>
        <v>4.1150746432386143E-2</v>
      </c>
      <c r="Q94" s="312">
        <v>8.8246249806691068</v>
      </c>
      <c r="R94" s="313">
        <f t="shared" si="23"/>
        <v>-0.90480464067615607</v>
      </c>
      <c r="S94" s="312">
        <v>7.9760868139794114</v>
      </c>
      <c r="T94" s="313">
        <f t="shared" si="29"/>
        <v>-0.31439700590189279</v>
      </c>
    </row>
    <row r="95" spans="2:20" ht="15" hidden="1" customHeight="1" outlineLevel="1" x14ac:dyDescent="0.25">
      <c r="B95" s="58" t="s">
        <v>88</v>
      </c>
      <c r="C95" s="312">
        <v>7.46</v>
      </c>
      <c r="D95" s="313">
        <f t="shared" si="24"/>
        <v>0.21999999999999975</v>
      </c>
      <c r="E95" s="312">
        <v>8.08</v>
      </c>
      <c r="F95" s="313">
        <f t="shared" si="24"/>
        <v>-0.57000000000000028</v>
      </c>
      <c r="G95" s="312">
        <v>7.8</v>
      </c>
      <c r="H95" s="313">
        <f t="shared" si="24"/>
        <v>-0.19000000000000039</v>
      </c>
      <c r="I95" s="314">
        <v>7.3990402733462304</v>
      </c>
      <c r="J95" s="313">
        <f t="shared" si="25"/>
        <v>3.0905438418739273E-2</v>
      </c>
      <c r="K95" s="314">
        <v>8.3739057101319752</v>
      </c>
      <c r="L95" s="313">
        <f t="shared" si="26"/>
        <v>-0.16945155419034386</v>
      </c>
      <c r="M95" s="314">
        <v>7.8318310850833175</v>
      </c>
      <c r="N95" s="313">
        <f t="shared" si="27"/>
        <v>-6.9563345096417706E-2</v>
      </c>
      <c r="O95" s="312">
        <v>6.8196304396794138</v>
      </c>
      <c r="P95" s="313">
        <f t="shared" si="28"/>
        <v>-0.15238496558980863</v>
      </c>
      <c r="Q95" s="312">
        <v>8.1746500745187554</v>
      </c>
      <c r="R95" s="313">
        <f t="shared" si="23"/>
        <v>-0.20690823463346852</v>
      </c>
      <c r="S95" s="312">
        <v>7.3762587125169112</v>
      </c>
      <c r="T95" s="313">
        <f t="shared" si="29"/>
        <v>-0.18526153593793371</v>
      </c>
    </row>
    <row r="96" spans="2:20" ht="15" hidden="1" customHeight="1" outlineLevel="1" x14ac:dyDescent="0.25">
      <c r="B96" s="58" t="s">
        <v>89</v>
      </c>
      <c r="C96" s="312">
        <v>8.0500000000000007</v>
      </c>
      <c r="D96" s="313">
        <f t="shared" si="24"/>
        <v>0.23000000000000043</v>
      </c>
      <c r="E96" s="312">
        <v>9.18</v>
      </c>
      <c r="F96" s="313">
        <f t="shared" si="24"/>
        <v>0.48000000000000043</v>
      </c>
      <c r="G96" s="312">
        <v>8.6199999999999992</v>
      </c>
      <c r="H96" s="313">
        <f t="shared" si="24"/>
        <v>0.33999999999999986</v>
      </c>
      <c r="I96" s="314">
        <v>7.9447297335721805</v>
      </c>
      <c r="J96" s="313">
        <f t="shared" si="25"/>
        <v>0.24828353416448046</v>
      </c>
      <c r="K96" s="314">
        <v>9.1487077534791261</v>
      </c>
      <c r="L96" s="313">
        <f t="shared" si="26"/>
        <v>0.83613188323551491</v>
      </c>
      <c r="M96" s="314">
        <v>8.4467282282531215</v>
      </c>
      <c r="N96" s="313">
        <f t="shared" si="27"/>
        <v>0.46825365641975125</v>
      </c>
      <c r="O96" s="312">
        <v>7.2523424585656064</v>
      </c>
      <c r="P96" s="313">
        <f t="shared" si="28"/>
        <v>0.13859950026128764</v>
      </c>
      <c r="Q96" s="312">
        <v>8.8422440723101339</v>
      </c>
      <c r="R96" s="313">
        <f t="shared" si="23"/>
        <v>0.75727053888018148</v>
      </c>
      <c r="S96" s="312">
        <v>7.8585780921625918</v>
      </c>
      <c r="T96" s="313">
        <f t="shared" si="29"/>
        <v>0.3418211093679222</v>
      </c>
    </row>
    <row r="97" spans="2:20" ht="15" hidden="1" customHeight="1" outlineLevel="1" x14ac:dyDescent="0.25">
      <c r="B97" s="58" t="s">
        <v>90</v>
      </c>
      <c r="C97" s="312">
        <v>8.51</v>
      </c>
      <c r="D97" s="313">
        <f t="shared" si="24"/>
        <v>-1.9999999999999574E-2</v>
      </c>
      <c r="E97" s="312">
        <v>8.98</v>
      </c>
      <c r="F97" s="313">
        <f t="shared" si="24"/>
        <v>-1.0499999999999989</v>
      </c>
      <c r="G97" s="312">
        <v>8.77</v>
      </c>
      <c r="H97" s="313">
        <f t="shared" si="24"/>
        <v>-0.59999999999999964</v>
      </c>
      <c r="I97" s="314">
        <v>8.3608915255393033</v>
      </c>
      <c r="J97" s="313">
        <f t="shared" si="25"/>
        <v>-0.22143056388762972</v>
      </c>
      <c r="K97" s="314">
        <v>8.8326794810765854</v>
      </c>
      <c r="L97" s="313">
        <f t="shared" si="26"/>
        <v>-1.1446070021382173</v>
      </c>
      <c r="M97" s="314">
        <v>8.5830795157624582</v>
      </c>
      <c r="N97" s="313">
        <f t="shared" si="27"/>
        <v>-0.65723840662797528</v>
      </c>
      <c r="O97" s="312">
        <v>7.6296941916488219</v>
      </c>
      <c r="P97" s="313">
        <f t="shared" si="28"/>
        <v>-0.20520637003343989</v>
      </c>
      <c r="Q97" s="312">
        <v>8.4888947899979108</v>
      </c>
      <c r="R97" s="313">
        <f t="shared" si="23"/>
        <v>-0.95241373833985143</v>
      </c>
      <c r="S97" s="312">
        <v>8.0030798801343952</v>
      </c>
      <c r="T97" s="313">
        <f t="shared" si="29"/>
        <v>-0.52925320116594499</v>
      </c>
    </row>
    <row r="98" spans="2:20" ht="15" hidden="1" customHeight="1" outlineLevel="1" x14ac:dyDescent="0.25">
      <c r="B98" s="58" t="s">
        <v>91</v>
      </c>
      <c r="C98" s="312">
        <v>8.4600000000000009</v>
      </c>
      <c r="D98" s="313">
        <f t="shared" si="24"/>
        <v>-0.46999999999999886</v>
      </c>
      <c r="E98" s="312">
        <v>9.18</v>
      </c>
      <c r="F98" s="313">
        <f t="shared" si="24"/>
        <v>-0.66000000000000014</v>
      </c>
      <c r="G98" s="312">
        <v>8.85</v>
      </c>
      <c r="H98" s="313">
        <f t="shared" si="24"/>
        <v>-0.58999999999999986</v>
      </c>
      <c r="I98" s="314">
        <v>8.0781641843840575</v>
      </c>
      <c r="J98" s="313">
        <f t="shared" si="25"/>
        <v>-0.50058533776689984</v>
      </c>
      <c r="K98" s="314">
        <v>9.2472790187702447</v>
      </c>
      <c r="L98" s="313">
        <f t="shared" si="26"/>
        <v>-0.32132223586784825</v>
      </c>
      <c r="M98" s="314">
        <v>8.5931503450231599</v>
      </c>
      <c r="N98" s="313">
        <f t="shared" si="27"/>
        <v>-0.44733258336757942</v>
      </c>
      <c r="O98" s="312">
        <v>7.3148288394711001</v>
      </c>
      <c r="P98" s="313">
        <f t="shared" si="28"/>
        <v>-0.40780966934733076</v>
      </c>
      <c r="Q98" s="312">
        <v>8.7486146890279173</v>
      </c>
      <c r="R98" s="313">
        <f t="shared" si="23"/>
        <v>-0.29670368474840458</v>
      </c>
      <c r="S98" s="312">
        <v>7.8998410481810639</v>
      </c>
      <c r="T98" s="313">
        <f t="shared" si="29"/>
        <v>-0.38587764538012959</v>
      </c>
    </row>
    <row r="99" spans="2:20" ht="15" hidden="1" customHeight="1" outlineLevel="1" x14ac:dyDescent="0.25">
      <c r="B99" s="58" t="s">
        <v>92</v>
      </c>
      <c r="C99" s="312">
        <v>7.74</v>
      </c>
      <c r="D99" s="313">
        <f t="shared" si="24"/>
        <v>-0.67999999999999972</v>
      </c>
      <c r="E99" s="312">
        <v>7.87</v>
      </c>
      <c r="F99" s="313">
        <f t="shared" si="24"/>
        <v>-0.52000000000000046</v>
      </c>
      <c r="G99" s="312">
        <v>7.81</v>
      </c>
      <c r="H99" s="313">
        <f t="shared" si="24"/>
        <v>-0.60000000000000053</v>
      </c>
      <c r="I99" s="314">
        <v>7.2271604652642418</v>
      </c>
      <c r="J99" s="313">
        <f t="shared" si="25"/>
        <v>-0.64597403725031466</v>
      </c>
      <c r="K99" s="314">
        <v>8.0431170976846644</v>
      </c>
      <c r="L99" s="313">
        <f t="shared" si="26"/>
        <v>-9.3784501271906962E-2</v>
      </c>
      <c r="M99" s="314">
        <v>7.578497371783893</v>
      </c>
      <c r="N99" s="313">
        <f t="shared" si="27"/>
        <v>-0.41547371345237938</v>
      </c>
      <c r="O99" s="312">
        <v>6.7198768956650268</v>
      </c>
      <c r="P99" s="313">
        <f t="shared" si="28"/>
        <v>-0.51195901187350579</v>
      </c>
      <c r="Q99" s="312">
        <v>7.7306944292503861</v>
      </c>
      <c r="R99" s="313">
        <f t="shared" si="23"/>
        <v>-0.13041997000555394</v>
      </c>
      <c r="S99" s="312">
        <v>7.1240683090188419</v>
      </c>
      <c r="T99" s="313">
        <f t="shared" si="29"/>
        <v>-0.37036971892157045</v>
      </c>
    </row>
    <row r="100" spans="2:20" ht="15" hidden="1" customHeight="1" outlineLevel="1" x14ac:dyDescent="0.25">
      <c r="B100" s="58" t="s">
        <v>93</v>
      </c>
      <c r="C100" s="312">
        <v>8.39</v>
      </c>
      <c r="D100" s="313">
        <f t="shared" si="24"/>
        <v>0.16999999999999993</v>
      </c>
      <c r="E100" s="312">
        <v>8.89</v>
      </c>
      <c r="F100" s="313">
        <f t="shared" si="24"/>
        <v>-0.21999999999999886</v>
      </c>
      <c r="G100" s="312">
        <v>8.66</v>
      </c>
      <c r="H100" s="313">
        <f t="shared" si="24"/>
        <v>-1.9999999999999574E-2</v>
      </c>
      <c r="I100" s="314">
        <v>7.9285475633621303</v>
      </c>
      <c r="J100" s="313">
        <f t="shared" si="25"/>
        <v>3.3950109012434559E-2</v>
      </c>
      <c r="K100" s="314">
        <v>9.4722458628841615</v>
      </c>
      <c r="L100" s="313">
        <f t="shared" si="26"/>
        <v>0.20681788264684009</v>
      </c>
      <c r="M100" s="314">
        <v>8.5753049638084526</v>
      </c>
      <c r="N100" s="313">
        <f t="shared" si="27"/>
        <v>0.10104653387280571</v>
      </c>
      <c r="O100" s="312">
        <v>7.2189774087514964</v>
      </c>
      <c r="P100" s="313">
        <f t="shared" si="28"/>
        <v>-0.13842499384506635</v>
      </c>
      <c r="Q100" s="312">
        <v>9.080218882842729</v>
      </c>
      <c r="R100" s="313">
        <f t="shared" si="23"/>
        <v>0.19775432283885053</v>
      </c>
      <c r="S100" s="312">
        <v>7.9330001493179685</v>
      </c>
      <c r="T100" s="313">
        <f t="shared" si="29"/>
        <v>-9.4676640072881568E-3</v>
      </c>
    </row>
    <row r="101" spans="2:20" ht="15" hidden="1" customHeight="1" outlineLevel="1" x14ac:dyDescent="0.25">
      <c r="B101" s="58" t="s">
        <v>94</v>
      </c>
      <c r="C101" s="312">
        <v>7.65</v>
      </c>
      <c r="D101" s="313">
        <f t="shared" si="24"/>
        <v>0.33000000000000007</v>
      </c>
      <c r="E101" s="312">
        <v>8.4700000000000006</v>
      </c>
      <c r="F101" s="313">
        <f t="shared" si="24"/>
        <v>9.9999999999997868E-3</v>
      </c>
      <c r="G101" s="312">
        <v>8.09</v>
      </c>
      <c r="H101" s="313">
        <f t="shared" si="24"/>
        <v>0.14999999999999947</v>
      </c>
      <c r="I101" s="314">
        <v>7.3415390245740184</v>
      </c>
      <c r="J101" s="313">
        <f t="shared" si="25"/>
        <v>4.2767835659001108E-3</v>
      </c>
      <c r="K101" s="314">
        <v>8.8102369292047307</v>
      </c>
      <c r="L101" s="313">
        <f t="shared" si="26"/>
        <v>0.14950562559837088</v>
      </c>
      <c r="M101" s="314">
        <v>7.9754544926170761</v>
      </c>
      <c r="N101" s="313">
        <f t="shared" si="27"/>
        <v>5.5095498992555392E-2</v>
      </c>
      <c r="O101" s="312">
        <v>6.861529837972455</v>
      </c>
      <c r="P101" s="313">
        <f t="shared" si="28"/>
        <v>-4.0837731557768819E-2</v>
      </c>
      <c r="Q101" s="312">
        <v>8.5684325302462625</v>
      </c>
      <c r="R101" s="313">
        <f t="shared" si="23"/>
        <v>0.16228219088899642</v>
      </c>
      <c r="S101" s="312">
        <v>7.533085978591493</v>
      </c>
      <c r="T101" s="313">
        <f t="shared" si="29"/>
        <v>1.3333993111463549E-2</v>
      </c>
    </row>
    <row r="102" spans="2:20" ht="15" hidden="1" customHeight="1" outlineLevel="1" x14ac:dyDescent="0.25">
      <c r="B102" s="58" t="s">
        <v>95</v>
      </c>
      <c r="C102" s="312">
        <v>8.14</v>
      </c>
      <c r="D102" s="313">
        <f t="shared" si="24"/>
        <v>-0.1899999999999995</v>
      </c>
      <c r="E102" s="312">
        <v>8.6</v>
      </c>
      <c r="F102" s="313">
        <f t="shared" si="24"/>
        <v>-0.36000000000000121</v>
      </c>
      <c r="G102" s="312">
        <v>8.4</v>
      </c>
      <c r="H102" s="313">
        <f t="shared" si="24"/>
        <v>-0.29999999999999893</v>
      </c>
      <c r="I102" s="314">
        <v>7.7142484382434651</v>
      </c>
      <c r="J102" s="313">
        <f t="shared" si="25"/>
        <v>-0.37878118919750836</v>
      </c>
      <c r="K102" s="314">
        <v>8.5363290868817252</v>
      </c>
      <c r="L102" s="313">
        <f t="shared" si="26"/>
        <v>-0.32826699191349817</v>
      </c>
      <c r="M102" s="314">
        <v>8.1059339399507664</v>
      </c>
      <c r="N102" s="313">
        <f t="shared" si="27"/>
        <v>-0.3581422246039363</v>
      </c>
      <c r="O102" s="312">
        <v>7.2925896752520405</v>
      </c>
      <c r="P102" s="313">
        <f t="shared" si="28"/>
        <v>-0.37177314953093266</v>
      </c>
      <c r="Q102" s="312">
        <v>8.7033147233623076</v>
      </c>
      <c r="R102" s="313">
        <f t="shared" si="23"/>
        <v>-0.27134385244576542</v>
      </c>
      <c r="S102" s="312">
        <v>7.9012655691175775</v>
      </c>
      <c r="T102" s="313">
        <f t="shared" si="29"/>
        <v>-0.33724286966505712</v>
      </c>
    </row>
    <row r="103" spans="2:20" ht="15" hidden="1" customHeight="1" outlineLevel="1" x14ac:dyDescent="0.25">
      <c r="B103" s="58" t="s">
        <v>96</v>
      </c>
      <c r="C103" s="312">
        <v>8.41</v>
      </c>
      <c r="D103" s="313">
        <f t="shared" si="24"/>
        <v>-1.9999999999999574E-2</v>
      </c>
      <c r="E103" s="312">
        <v>8.94</v>
      </c>
      <c r="F103" s="313">
        <f t="shared" si="24"/>
        <v>-0.72000000000000064</v>
      </c>
      <c r="G103" s="312">
        <v>8.7200000000000006</v>
      </c>
      <c r="H103" s="313">
        <f t="shared" si="24"/>
        <v>-0.4399999999999995</v>
      </c>
      <c r="I103" s="314">
        <v>7.94677971056863</v>
      </c>
      <c r="J103" s="313">
        <f t="shared" si="25"/>
        <v>-0.25080708054366863</v>
      </c>
      <c r="K103" s="314">
        <v>9.137476580758559</v>
      </c>
      <c r="L103" s="313">
        <f t="shared" si="26"/>
        <v>-0.13915367770364462</v>
      </c>
      <c r="M103" s="314">
        <v>8.5134795585053897</v>
      </c>
      <c r="N103" s="313">
        <f t="shared" si="27"/>
        <v>-0.21109450107034711</v>
      </c>
      <c r="O103" s="312">
        <v>7.5315781664715873</v>
      </c>
      <c r="P103" s="313">
        <f t="shared" si="28"/>
        <v>-0.14687174381043189</v>
      </c>
      <c r="Q103" s="312">
        <v>9.4419420689655169</v>
      </c>
      <c r="R103" s="313">
        <f t="shared" si="23"/>
        <v>-5.6808720222738529E-2</v>
      </c>
      <c r="S103" s="312">
        <v>8.3484333051811106</v>
      </c>
      <c r="T103" s="313">
        <f t="shared" si="29"/>
        <v>-0.13011692927560681</v>
      </c>
    </row>
    <row r="104" spans="2:20" ht="15" hidden="1" customHeight="1" outlineLevel="1" x14ac:dyDescent="0.25">
      <c r="B104" s="58" t="s">
        <v>97</v>
      </c>
      <c r="C104" s="312">
        <v>8.85</v>
      </c>
      <c r="D104" s="313">
        <f t="shared" si="24"/>
        <v>0.1899999999999995</v>
      </c>
      <c r="E104" s="312">
        <v>9.83</v>
      </c>
      <c r="F104" s="313">
        <f t="shared" si="24"/>
        <v>0.74000000000000021</v>
      </c>
      <c r="G104" s="312">
        <v>9.39</v>
      </c>
      <c r="H104" s="313">
        <f t="shared" si="24"/>
        <v>0.48000000000000043</v>
      </c>
      <c r="I104" s="314">
        <v>8.9176826011087229</v>
      </c>
      <c r="J104" s="313">
        <f t="shared" si="25"/>
        <v>4.9036012468731016E-2</v>
      </c>
      <c r="K104" s="314">
        <v>10.129874098096542</v>
      </c>
      <c r="L104" s="313">
        <f t="shared" si="26"/>
        <v>0.68168417072543086</v>
      </c>
      <c r="M104" s="314">
        <v>9.4762947104322475</v>
      </c>
      <c r="N104" s="313">
        <f t="shared" si="27"/>
        <v>0.32709422665048393</v>
      </c>
      <c r="O104" s="312">
        <v>8.3597658103436583</v>
      </c>
      <c r="P104" s="313">
        <f t="shared" si="28"/>
        <v>2.9315946309228735E-2</v>
      </c>
      <c r="Q104" s="312">
        <v>10.348010848852571</v>
      </c>
      <c r="R104" s="313">
        <f t="shared" si="23"/>
        <v>0.69229936424384952</v>
      </c>
      <c r="S104" s="312">
        <v>9.1952442241468244</v>
      </c>
      <c r="T104" s="313">
        <f t="shared" si="29"/>
        <v>0.2733815994746589</v>
      </c>
    </row>
    <row r="105" spans="2:20" collapsed="1" x14ac:dyDescent="0.25">
      <c r="B105" s="126">
        <v>2007</v>
      </c>
      <c r="C105" s="314">
        <v>8.1699881354329644</v>
      </c>
      <c r="D105" s="319">
        <f>C105-C118</f>
        <v>4.0090794073842417E-2</v>
      </c>
      <c r="E105" s="314">
        <v>8.8259431486702553</v>
      </c>
      <c r="F105" s="319">
        <f>E105-E118</f>
        <v>-0.29465908321573941</v>
      </c>
      <c r="G105" s="314">
        <v>8.5343408828362701</v>
      </c>
      <c r="H105" s="319">
        <f>G105-G118</f>
        <v>-0.14722058882153455</v>
      </c>
      <c r="I105" s="314">
        <v>7.9121208416847537</v>
      </c>
      <c r="J105" s="319">
        <f t="shared" si="25"/>
        <v>-9.2209999590117775E-2</v>
      </c>
      <c r="K105" s="314">
        <v>8.9517958338262247</v>
      </c>
      <c r="L105" s="319">
        <f t="shared" si="26"/>
        <v>-8.2252769954022753E-2</v>
      </c>
      <c r="M105" s="314">
        <v>8.3826456592935799</v>
      </c>
      <c r="N105" s="319">
        <f t="shared" si="27"/>
        <v>-9.8614334232683731E-2</v>
      </c>
      <c r="O105" s="314">
        <v>7.315456957864213</v>
      </c>
      <c r="P105" s="319">
        <f t="shared" si="28"/>
        <v>-0.12355448034304306</v>
      </c>
      <c r="Q105" s="314">
        <v>8.8378839707738877</v>
      </c>
      <c r="R105" s="319">
        <f t="shared" si="23"/>
        <v>-4.8709658058278649E-2</v>
      </c>
      <c r="S105" s="314">
        <v>7.9448414634885607</v>
      </c>
      <c r="T105" s="319">
        <f t="shared" si="29"/>
        <v>-0.10660970714706242</v>
      </c>
    </row>
    <row r="106" spans="2:20" ht="15" hidden="1" customHeight="1" outlineLevel="1" x14ac:dyDescent="0.25">
      <c r="B106" s="58" t="s">
        <v>86</v>
      </c>
      <c r="C106" s="312">
        <v>8.1300000000000008</v>
      </c>
      <c r="D106" s="320"/>
      <c r="E106" s="312">
        <v>8.66</v>
      </c>
      <c r="F106" s="320"/>
      <c r="G106" s="312">
        <v>8.43</v>
      </c>
      <c r="H106" s="320"/>
      <c r="I106" s="314">
        <v>7.8086184344869833</v>
      </c>
      <c r="J106" s="320"/>
      <c r="K106" s="314">
        <v>8.5274072561513936</v>
      </c>
      <c r="L106" s="320"/>
      <c r="M106" s="314">
        <v>8.1528329019269492</v>
      </c>
      <c r="N106" s="320"/>
      <c r="O106" s="312">
        <v>7.2528910387519732</v>
      </c>
      <c r="P106" s="320"/>
      <c r="Q106" s="312">
        <v>8.6288749818075967</v>
      </c>
      <c r="R106" s="320"/>
      <c r="S106" s="312">
        <v>7.8535863971272892</v>
      </c>
      <c r="T106" s="320"/>
    </row>
    <row r="107" spans="2:20" ht="15" hidden="1" customHeight="1" outlineLevel="1" x14ac:dyDescent="0.25">
      <c r="B107" s="58" t="s">
        <v>87</v>
      </c>
      <c r="C107" s="312">
        <v>7.83</v>
      </c>
      <c r="D107" s="320"/>
      <c r="E107" s="312">
        <v>9.81</v>
      </c>
      <c r="F107" s="320"/>
      <c r="G107" s="312">
        <v>8.91</v>
      </c>
      <c r="H107" s="320"/>
      <c r="I107" s="314">
        <v>7.8803334803803864</v>
      </c>
      <c r="J107" s="320"/>
      <c r="K107" s="314">
        <v>9.7703596271754964</v>
      </c>
      <c r="L107" s="320"/>
      <c r="M107" s="314">
        <v>8.7275245328362576</v>
      </c>
      <c r="N107" s="320"/>
      <c r="O107" s="312">
        <v>7.3103328993139902</v>
      </c>
      <c r="P107" s="320"/>
      <c r="Q107" s="312">
        <v>9.7294296213452629</v>
      </c>
      <c r="R107" s="320"/>
      <c r="S107" s="312">
        <v>8.2904838198813042</v>
      </c>
      <c r="T107" s="320"/>
    </row>
    <row r="108" spans="2:20" ht="15" hidden="1" customHeight="1" outlineLevel="1" x14ac:dyDescent="0.25">
      <c r="B108" s="58" t="s">
        <v>88</v>
      </c>
      <c r="C108" s="312">
        <v>7.24</v>
      </c>
      <c r="D108" s="320"/>
      <c r="E108" s="312">
        <v>8.65</v>
      </c>
      <c r="F108" s="320"/>
      <c r="G108" s="312">
        <v>7.99</v>
      </c>
      <c r="H108" s="320"/>
      <c r="I108" s="314">
        <v>7.3681348349274911</v>
      </c>
      <c r="J108" s="320"/>
      <c r="K108" s="314">
        <v>8.543357264322319</v>
      </c>
      <c r="L108" s="320"/>
      <c r="M108" s="314">
        <v>7.9013944301797352</v>
      </c>
      <c r="N108" s="320"/>
      <c r="O108" s="312">
        <v>6.9720154052692225</v>
      </c>
      <c r="P108" s="320"/>
      <c r="Q108" s="312">
        <v>8.3815583091522239</v>
      </c>
      <c r="R108" s="320"/>
      <c r="S108" s="312">
        <v>7.5615202484548449</v>
      </c>
      <c r="T108" s="320"/>
    </row>
    <row r="109" spans="2:20" ht="15" hidden="1" customHeight="1" outlineLevel="1" x14ac:dyDescent="0.25">
      <c r="B109" s="58" t="s">
        <v>89</v>
      </c>
      <c r="C109" s="312">
        <v>7.82</v>
      </c>
      <c r="D109" s="320"/>
      <c r="E109" s="312">
        <v>8.6999999999999993</v>
      </c>
      <c r="F109" s="320"/>
      <c r="G109" s="312">
        <v>8.2799999999999994</v>
      </c>
      <c r="H109" s="320"/>
      <c r="I109" s="314">
        <v>7.6964461994077</v>
      </c>
      <c r="J109" s="320"/>
      <c r="K109" s="314">
        <v>8.3125758702436112</v>
      </c>
      <c r="L109" s="320"/>
      <c r="M109" s="314">
        <v>7.9784745718333703</v>
      </c>
      <c r="N109" s="320"/>
      <c r="O109" s="312">
        <v>7.1137429583043188</v>
      </c>
      <c r="P109" s="320"/>
      <c r="Q109" s="312">
        <v>8.0849735334299524</v>
      </c>
      <c r="R109" s="320"/>
      <c r="S109" s="312">
        <v>7.5167569827946696</v>
      </c>
      <c r="T109" s="320"/>
    </row>
    <row r="110" spans="2:20" ht="15" hidden="1" customHeight="1" outlineLevel="1" x14ac:dyDescent="0.25">
      <c r="B110" s="58" t="s">
        <v>90</v>
      </c>
      <c r="C110" s="312">
        <v>8.5299999999999994</v>
      </c>
      <c r="D110" s="320"/>
      <c r="E110" s="312">
        <v>10.029999999999999</v>
      </c>
      <c r="F110" s="320"/>
      <c r="G110" s="312">
        <v>9.3699999999999992</v>
      </c>
      <c r="H110" s="320"/>
      <c r="I110" s="314">
        <v>8.582322089426933</v>
      </c>
      <c r="J110" s="320"/>
      <c r="K110" s="314">
        <v>9.9772864832148027</v>
      </c>
      <c r="L110" s="320"/>
      <c r="M110" s="314">
        <v>9.2403179223904335</v>
      </c>
      <c r="N110" s="320"/>
      <c r="O110" s="312">
        <v>7.8349005616822618</v>
      </c>
      <c r="P110" s="320"/>
      <c r="Q110" s="312">
        <v>9.4413085283377622</v>
      </c>
      <c r="R110" s="320"/>
      <c r="S110" s="312">
        <v>8.5323330813003402</v>
      </c>
      <c r="T110" s="320"/>
    </row>
    <row r="111" spans="2:20" ht="15" hidden="1" customHeight="1" outlineLevel="1" x14ac:dyDescent="0.25">
      <c r="B111" s="58" t="s">
        <v>91</v>
      </c>
      <c r="C111" s="312">
        <v>8.93</v>
      </c>
      <c r="D111" s="320"/>
      <c r="E111" s="312">
        <v>9.84</v>
      </c>
      <c r="F111" s="320"/>
      <c r="G111" s="312">
        <v>9.44</v>
      </c>
      <c r="H111" s="320"/>
      <c r="I111" s="314">
        <v>8.5787495221509573</v>
      </c>
      <c r="J111" s="320"/>
      <c r="K111" s="314">
        <v>9.568601254638093</v>
      </c>
      <c r="L111" s="320"/>
      <c r="M111" s="314">
        <v>9.0404829283907393</v>
      </c>
      <c r="N111" s="320"/>
      <c r="O111" s="312">
        <v>7.7226385088184308</v>
      </c>
      <c r="P111" s="320"/>
      <c r="Q111" s="312">
        <v>9.0453183737763219</v>
      </c>
      <c r="R111" s="320"/>
      <c r="S111" s="312">
        <v>8.2857186935611935</v>
      </c>
      <c r="T111" s="320"/>
    </row>
    <row r="112" spans="2:20" ht="15" hidden="1" customHeight="1" outlineLevel="1" x14ac:dyDescent="0.25">
      <c r="B112" s="58" t="s">
        <v>92</v>
      </c>
      <c r="C112" s="312">
        <v>8.42</v>
      </c>
      <c r="D112" s="320"/>
      <c r="E112" s="312">
        <v>8.39</v>
      </c>
      <c r="F112" s="320"/>
      <c r="G112" s="312">
        <v>8.41</v>
      </c>
      <c r="H112" s="320"/>
      <c r="I112" s="314">
        <v>7.8731345025145565</v>
      </c>
      <c r="J112" s="320"/>
      <c r="K112" s="314">
        <v>8.1369015989565714</v>
      </c>
      <c r="L112" s="320"/>
      <c r="M112" s="314">
        <v>7.9939710852362724</v>
      </c>
      <c r="N112" s="320"/>
      <c r="O112" s="312">
        <v>7.2318359075385326</v>
      </c>
      <c r="P112" s="320"/>
      <c r="Q112" s="312">
        <v>7.86111439925594</v>
      </c>
      <c r="R112" s="320"/>
      <c r="S112" s="312">
        <v>7.4944380279404124</v>
      </c>
      <c r="T112" s="320"/>
    </row>
    <row r="113" spans="2:20" ht="15" hidden="1" customHeight="1" outlineLevel="1" x14ac:dyDescent="0.25">
      <c r="B113" s="58" t="s">
        <v>93</v>
      </c>
      <c r="C113" s="312">
        <v>8.2200000000000006</v>
      </c>
      <c r="D113" s="320"/>
      <c r="E113" s="312">
        <v>9.11</v>
      </c>
      <c r="F113" s="320"/>
      <c r="G113" s="312">
        <v>8.68</v>
      </c>
      <c r="H113" s="320"/>
      <c r="I113" s="314">
        <v>7.8945974543496957</v>
      </c>
      <c r="J113" s="320"/>
      <c r="K113" s="314">
        <v>9.2654279802373214</v>
      </c>
      <c r="L113" s="320"/>
      <c r="M113" s="314">
        <v>8.4742584299356469</v>
      </c>
      <c r="N113" s="320"/>
      <c r="O113" s="312">
        <v>7.3574024025965628</v>
      </c>
      <c r="P113" s="320"/>
      <c r="Q113" s="312">
        <v>8.8824645600038785</v>
      </c>
      <c r="R113" s="320"/>
      <c r="S113" s="312">
        <v>7.9424678133252566</v>
      </c>
      <c r="T113" s="320"/>
    </row>
    <row r="114" spans="2:20" ht="15" hidden="1" customHeight="1" outlineLevel="1" x14ac:dyDescent="0.25">
      <c r="B114" s="58" t="s">
        <v>94</v>
      </c>
      <c r="C114" s="312">
        <v>7.32</v>
      </c>
      <c r="D114" s="320"/>
      <c r="E114" s="312">
        <v>8.4600000000000009</v>
      </c>
      <c r="F114" s="320"/>
      <c r="G114" s="312">
        <v>7.94</v>
      </c>
      <c r="H114" s="320"/>
      <c r="I114" s="314">
        <v>7.3372622410081183</v>
      </c>
      <c r="J114" s="320"/>
      <c r="K114" s="314">
        <v>8.6607313036063598</v>
      </c>
      <c r="L114" s="320"/>
      <c r="M114" s="314">
        <v>7.9203589936245207</v>
      </c>
      <c r="N114" s="320"/>
      <c r="O114" s="312">
        <v>6.9023675695302238</v>
      </c>
      <c r="P114" s="320"/>
      <c r="Q114" s="312">
        <v>8.4061503393572661</v>
      </c>
      <c r="R114" s="320"/>
      <c r="S114" s="312">
        <v>7.5197519854800294</v>
      </c>
      <c r="T114" s="320"/>
    </row>
    <row r="115" spans="2:20" ht="15" hidden="1" customHeight="1" outlineLevel="1" x14ac:dyDescent="0.25">
      <c r="B115" s="58" t="s">
        <v>95</v>
      </c>
      <c r="C115" s="312">
        <v>8.33</v>
      </c>
      <c r="D115" s="320"/>
      <c r="E115" s="312">
        <v>8.9600000000000009</v>
      </c>
      <c r="F115" s="320"/>
      <c r="G115" s="312">
        <v>8.6999999999999993</v>
      </c>
      <c r="H115" s="320"/>
      <c r="I115" s="314">
        <v>8.0930296274409734</v>
      </c>
      <c r="J115" s="320"/>
      <c r="K115" s="314">
        <v>8.8645960787952234</v>
      </c>
      <c r="L115" s="320"/>
      <c r="M115" s="314">
        <v>8.4640761645547027</v>
      </c>
      <c r="N115" s="320"/>
      <c r="O115" s="312">
        <v>7.6643628247829731</v>
      </c>
      <c r="P115" s="320"/>
      <c r="Q115" s="312">
        <v>8.974658575808073</v>
      </c>
      <c r="R115" s="320"/>
      <c r="S115" s="312">
        <v>8.2385084387826346</v>
      </c>
      <c r="T115" s="320"/>
    </row>
    <row r="116" spans="2:20" ht="15" hidden="1" customHeight="1" outlineLevel="1" x14ac:dyDescent="0.25">
      <c r="B116" s="58" t="s">
        <v>96</v>
      </c>
      <c r="C116" s="312">
        <v>8.43</v>
      </c>
      <c r="D116" s="320"/>
      <c r="E116" s="312">
        <v>9.66</v>
      </c>
      <c r="F116" s="320"/>
      <c r="G116" s="312">
        <v>9.16</v>
      </c>
      <c r="H116" s="320"/>
      <c r="I116" s="314">
        <v>8.1975867911122986</v>
      </c>
      <c r="J116" s="320"/>
      <c r="K116" s="314">
        <v>9.2766302584622036</v>
      </c>
      <c r="L116" s="320"/>
      <c r="M116" s="314">
        <v>8.7245740595757368</v>
      </c>
      <c r="N116" s="320"/>
      <c r="O116" s="312">
        <v>7.6784499102820192</v>
      </c>
      <c r="P116" s="320"/>
      <c r="Q116" s="312">
        <v>9.4987507891882554</v>
      </c>
      <c r="R116" s="320"/>
      <c r="S116" s="312">
        <v>8.4785502344567174</v>
      </c>
      <c r="T116" s="320"/>
    </row>
    <row r="117" spans="2:20" ht="15" hidden="1" customHeight="1" outlineLevel="1" x14ac:dyDescent="0.25">
      <c r="B117" s="58" t="s">
        <v>97</v>
      </c>
      <c r="C117" s="312">
        <v>8.66</v>
      </c>
      <c r="D117" s="320"/>
      <c r="E117" s="312">
        <v>9.09</v>
      </c>
      <c r="F117" s="320"/>
      <c r="G117" s="312">
        <v>8.91</v>
      </c>
      <c r="H117" s="320"/>
      <c r="I117" s="314">
        <v>8.8686465886399919</v>
      </c>
      <c r="J117" s="320"/>
      <c r="K117" s="314">
        <v>9.4481899273711107</v>
      </c>
      <c r="L117" s="320"/>
      <c r="M117" s="314">
        <v>9.1492004837817635</v>
      </c>
      <c r="N117" s="320"/>
      <c r="O117" s="312">
        <v>8.3304498640344296</v>
      </c>
      <c r="P117" s="320"/>
      <c r="Q117" s="312">
        <v>9.6557114846087213</v>
      </c>
      <c r="R117" s="320"/>
      <c r="S117" s="312">
        <v>8.9218626246721655</v>
      </c>
      <c r="T117" s="320"/>
    </row>
    <row r="118" spans="2:20" collapsed="1" x14ac:dyDescent="0.25">
      <c r="B118" s="126">
        <v>2006</v>
      </c>
      <c r="C118" s="314">
        <v>8.129897341359122</v>
      </c>
      <c r="D118" s="319"/>
      <c r="E118" s="314">
        <v>9.1206022318859947</v>
      </c>
      <c r="F118" s="319"/>
      <c r="G118" s="314">
        <v>8.6815614716578047</v>
      </c>
      <c r="H118" s="319"/>
      <c r="I118" s="314">
        <v>8.0043308412748715</v>
      </c>
      <c r="J118" s="319"/>
      <c r="K118" s="314">
        <v>9.0340486037802474</v>
      </c>
      <c r="L118" s="319"/>
      <c r="M118" s="314">
        <v>8.4812599935262636</v>
      </c>
      <c r="N118" s="319"/>
      <c r="O118" s="314">
        <v>7.4390114382072561</v>
      </c>
      <c r="P118" s="319"/>
      <c r="Q118" s="314">
        <v>8.8865936288321663</v>
      </c>
      <c r="R118" s="319"/>
      <c r="S118" s="314">
        <v>8.0514511706356231</v>
      </c>
      <c r="T118" s="319"/>
    </row>
    <row r="119" spans="2:20" ht="15" customHeight="1" x14ac:dyDescent="0.25">
      <c r="B119" s="378" t="s">
        <v>130</v>
      </c>
      <c r="C119" s="378"/>
      <c r="D119" s="378"/>
      <c r="E119" s="378"/>
      <c r="F119" s="378"/>
      <c r="G119" s="378"/>
      <c r="H119" s="378"/>
      <c r="I119" s="378"/>
      <c r="J119" s="378"/>
      <c r="K119" s="378"/>
      <c r="L119" s="378"/>
      <c r="M119" s="378"/>
      <c r="N119" s="378"/>
      <c r="O119" s="378"/>
      <c r="P119" s="378"/>
      <c r="Q119" s="378"/>
      <c r="R119" s="378"/>
      <c r="S119" s="378"/>
      <c r="T119" s="378"/>
    </row>
  </sheetData>
  <mergeCells count="6">
    <mergeCell ref="B119:T119"/>
    <mergeCell ref="B5:T5"/>
    <mergeCell ref="B6:B7"/>
    <mergeCell ref="C6:H6"/>
    <mergeCell ref="I6:N6"/>
    <mergeCell ref="O6:T6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3" width="10.7109375" style="112" customWidth="1"/>
    <col min="4" max="4" width="11.7109375" style="112" customWidth="1"/>
    <col min="5" max="6" width="10.7109375" style="112" customWidth="1"/>
    <col min="7" max="7" width="11.7109375" style="112" customWidth="1"/>
    <col min="8" max="9" width="10.7109375" style="112" customWidth="1"/>
    <col min="10" max="10" width="11.7109375" style="112" customWidth="1"/>
    <col min="11" max="11" width="10.7109375" style="112" customWidth="1"/>
    <col min="12" max="16384" width="11.42578125" style="112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74" t="s">
        <v>299</v>
      </c>
      <c r="C5" s="374"/>
      <c r="D5" s="374"/>
      <c r="E5" s="374"/>
      <c r="F5" s="374"/>
      <c r="G5" s="374"/>
      <c r="H5" s="374"/>
      <c r="I5" s="374"/>
      <c r="J5" s="374"/>
      <c r="K5" s="374"/>
    </row>
    <row r="6" spans="2:11" ht="15" customHeight="1" x14ac:dyDescent="0.25">
      <c r="B6" s="375"/>
      <c r="C6" s="375" t="s">
        <v>71</v>
      </c>
      <c r="D6" s="375"/>
      <c r="E6" s="375"/>
      <c r="F6" s="379" t="s">
        <v>137</v>
      </c>
      <c r="G6" s="379"/>
      <c r="H6" s="379"/>
      <c r="I6" s="375" t="s">
        <v>138</v>
      </c>
      <c r="J6" s="375"/>
      <c r="K6" s="375"/>
    </row>
    <row r="7" spans="2:11" ht="25.5" x14ac:dyDescent="0.25">
      <c r="B7" s="375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83</v>
      </c>
    </row>
    <row r="8" spans="2:11" x14ac:dyDescent="0.25">
      <c r="B8" s="58" t="s">
        <v>92</v>
      </c>
      <c r="C8" s="321">
        <f>IFERROR('Tablas evol EM zona'!C8-'Tablas evol EM zona'!C21,"-")</f>
        <v>0.24994499284298044</v>
      </c>
      <c r="D8" s="321">
        <f>IFERROR('Tablas evol EM zona'!E8-'Tablas evol EM zona'!E21,"-")</f>
        <v>0.3935185159153809</v>
      </c>
      <c r="E8" s="321">
        <f>IFERROR('Tablas evol EM zona'!G8-'Tablas evol EM zona'!G21,"-")</f>
        <v>0.32170898808995663</v>
      </c>
      <c r="F8" s="322">
        <f>IFERROR('Tablas evol EM zona'!I8-'Tablas evol EM zona'!I21,"-")</f>
        <v>0.20186034075177339</v>
      </c>
      <c r="G8" s="322">
        <f>IFERROR('Tablas evol EM zona'!K8-'Tablas evol EM zona'!K21,"-")</f>
        <v>0.46305158613025821</v>
      </c>
      <c r="H8" s="322">
        <f>IFERROR('Tablas evol EM zona'!M8-'Tablas evol EM zona'!M21,"-")</f>
        <v>0.28958629505222433</v>
      </c>
      <c r="I8" s="321">
        <f>IFERROR('Tablas evol EM zona'!O8-'Tablas evol EM zona'!O21,"-")</f>
        <v>0.20066472971592653</v>
      </c>
      <c r="J8" s="321">
        <f>IFERROR('Tablas evol EM zona'!Q8-'Tablas evol EM zona'!Q21,"-")</f>
        <v>0.40429199098958435</v>
      </c>
      <c r="K8" s="321">
        <f>IFERROR('Tablas evol EM zona'!S8-'Tablas evol EM zona'!S21,"-")</f>
        <v>0.26482715046484362</v>
      </c>
    </row>
    <row r="9" spans="2:11" x14ac:dyDescent="0.25">
      <c r="B9" s="58" t="s">
        <v>93</v>
      </c>
      <c r="C9" s="321">
        <f>IFERROR('Tablas evol EM zona'!C9-'Tablas evol EM zona'!C22,"-")</f>
        <v>9.9755544674755114E-2</v>
      </c>
      <c r="D9" s="321">
        <f>IFERROR('Tablas evol EM zona'!E9-'Tablas evol EM zona'!E22,"-")</f>
        <v>-0.364557051736357</v>
      </c>
      <c r="E9" s="321">
        <f>IFERROR('Tablas evol EM zona'!G9-'Tablas evol EM zona'!G22,"-")</f>
        <v>-0.12272260451769412</v>
      </c>
      <c r="F9" s="322">
        <f>IFERROR('Tablas evol EM zona'!I9-'Tablas evol EM zona'!I22,"-")</f>
        <v>-0.20999999999999996</v>
      </c>
      <c r="G9" s="322">
        <f>IFERROR('Tablas evol EM zona'!K9-'Tablas evol EM zona'!K22,"-")</f>
        <v>-0.25999999999999979</v>
      </c>
      <c r="H9" s="322">
        <f>IFERROR('Tablas evol EM zona'!M9-'Tablas evol EM zona'!M22,"-")</f>
        <v>-0.23000000000000043</v>
      </c>
      <c r="I9" s="321">
        <f>IFERROR('Tablas evol EM zona'!O9-'Tablas evol EM zona'!O22,"-")</f>
        <v>-0.21999999999999975</v>
      </c>
      <c r="J9" s="321">
        <f>IFERROR('Tablas evol EM zona'!Q9-'Tablas evol EM zona'!Q22,"-")</f>
        <v>-0.27000000000000046</v>
      </c>
      <c r="K9" s="321">
        <f>IFERROR('Tablas evol EM zona'!S9-'Tablas evol EM zona'!S22,"-")</f>
        <v>-0.23000000000000043</v>
      </c>
    </row>
    <row r="10" spans="2:11" x14ac:dyDescent="0.25">
      <c r="B10" s="58" t="s">
        <v>94</v>
      </c>
      <c r="C10" s="321">
        <f>IFERROR('Tablas evol EM zona'!C10-'Tablas evol EM zona'!C23,"-")</f>
        <v>-0.76480885747259109</v>
      </c>
      <c r="D10" s="321">
        <f>IFERROR('Tablas evol EM zona'!E10-'Tablas evol EM zona'!E23,"-")</f>
        <v>-0.40652095448165237</v>
      </c>
      <c r="E10" s="321">
        <f>IFERROR('Tablas evol EM zona'!G10-'Tablas evol EM zona'!G23,"-")</f>
        <v>-0.5904702075004753</v>
      </c>
      <c r="F10" s="322">
        <f>IFERROR('Tablas evol EM zona'!I10-'Tablas evol EM zona'!I23,"-")</f>
        <v>-0.29314723669457088</v>
      </c>
      <c r="G10" s="322">
        <f>IFERROR('Tablas evol EM zona'!K10-'Tablas evol EM zona'!K23,"-")</f>
        <v>-0.24390741770119106</v>
      </c>
      <c r="H10" s="322">
        <f>IFERROR('Tablas evol EM zona'!M10-'Tablas evol EM zona'!M23,"-")</f>
        <v>-0.27765781472643525</v>
      </c>
      <c r="I10" s="321">
        <f>IFERROR('Tablas evol EM zona'!O10-'Tablas evol EM zona'!O23,"-")</f>
        <v>-0.18951131083965578</v>
      </c>
      <c r="J10" s="321">
        <f>IFERROR('Tablas evol EM zona'!Q10-'Tablas evol EM zona'!Q23,"-")</f>
        <v>-0.22438440882089772</v>
      </c>
      <c r="K10" s="321">
        <f>IFERROR('Tablas evol EM zona'!S10-'Tablas evol EM zona'!S23,"-")</f>
        <v>-0.20306725586275309</v>
      </c>
    </row>
    <row r="11" spans="2:11" x14ac:dyDescent="0.25">
      <c r="B11" s="58" t="s">
        <v>95</v>
      </c>
      <c r="C11" s="321">
        <f>IFERROR('Tablas evol EM zona'!C11-'Tablas evol EM zona'!C24,"-")</f>
        <v>0.34329512097147941</v>
      </c>
      <c r="D11" s="321">
        <f>IFERROR('Tablas evol EM zona'!E11-'Tablas evol EM zona'!E24,"-")</f>
        <v>0.47011784872509121</v>
      </c>
      <c r="E11" s="321">
        <f>IFERROR('Tablas evol EM zona'!G11-'Tablas evol EM zona'!G24,"-")</f>
        <v>0.40527287706615489</v>
      </c>
      <c r="F11" s="322">
        <f>IFERROR('Tablas evol EM zona'!I11-'Tablas evol EM zona'!I24,"-")</f>
        <v>0.52562778312336356</v>
      </c>
      <c r="G11" s="322">
        <f>IFERROR('Tablas evol EM zona'!K11-'Tablas evol EM zona'!K24,"-")</f>
        <v>0.77398934398934305</v>
      </c>
      <c r="H11" s="322">
        <f>IFERROR('Tablas evol EM zona'!M11-'Tablas evol EM zona'!M24,"-")</f>
        <v>0.60578768452468612</v>
      </c>
      <c r="I11" s="321">
        <f>IFERROR('Tablas evol EM zona'!O11-'Tablas evol EM zona'!O24,"-")</f>
        <v>0.29441450999879137</v>
      </c>
      <c r="J11" s="321">
        <f>IFERROR('Tablas evol EM zona'!Q11-'Tablas evol EM zona'!Q24,"-")</f>
        <v>0.74543336262796611</v>
      </c>
      <c r="K11" s="321">
        <f>IFERROR('Tablas evol EM zona'!S11-'Tablas evol EM zona'!S24,"-")</f>
        <v>0.4316463623884701</v>
      </c>
    </row>
    <row r="12" spans="2:11" x14ac:dyDescent="0.25">
      <c r="B12" s="58" t="s">
        <v>96</v>
      </c>
      <c r="C12" s="321">
        <f>IFERROR('Tablas evol EM zona'!C12-'Tablas evol EM zona'!C25,"-")</f>
        <v>-0.61370022221785092</v>
      </c>
      <c r="D12" s="321">
        <f>IFERROR('Tablas evol EM zona'!E12-'Tablas evol EM zona'!E25,"-")</f>
        <v>-0.24399668713202871</v>
      </c>
      <c r="E12" s="321">
        <f>IFERROR('Tablas evol EM zona'!G12-'Tablas evol EM zona'!G25,"-")</f>
        <v>-0.43223061884352276</v>
      </c>
      <c r="F12" s="322">
        <f>IFERROR('Tablas evol EM zona'!I12-'Tablas evol EM zona'!I25,"-")</f>
        <v>0.13999999999999968</v>
      </c>
      <c r="G12" s="322">
        <f>IFERROR('Tablas evol EM zona'!K12-'Tablas evol EM zona'!K25,"-")</f>
        <v>0.11999999999999922</v>
      </c>
      <c r="H12" s="322">
        <f>IFERROR('Tablas evol EM zona'!M12-'Tablas evol EM zona'!M25,"-")</f>
        <v>8.9999999999999858E-2</v>
      </c>
      <c r="I12" s="321">
        <f>IFERROR('Tablas evol EM zona'!O12-'Tablas evol EM zona'!O25,"-")</f>
        <v>-1.0000000000000675E-2</v>
      </c>
      <c r="J12" s="321">
        <f>IFERROR('Tablas evol EM zona'!Q12-'Tablas evol EM zona'!Q25,"-")</f>
        <v>0.11999999999999922</v>
      </c>
      <c r="K12" s="321">
        <f>IFERROR('Tablas evol EM zona'!S12-'Tablas evol EM zona'!S25,"-")</f>
        <v>-1.9999999999999574E-2</v>
      </c>
    </row>
    <row r="13" spans="2:11" x14ac:dyDescent="0.25">
      <c r="B13" s="58" t="s">
        <v>97</v>
      </c>
      <c r="C13" s="321">
        <f>IFERROR('Tablas evol EM zona'!C13-'Tablas evol EM zona'!C26,"-")</f>
        <v>-4.5946062879103522E-2</v>
      </c>
      <c r="D13" s="321">
        <f>IFERROR('Tablas evol EM zona'!E13-'Tablas evol EM zona'!E26,"-")</f>
        <v>-0.25987809462093026</v>
      </c>
      <c r="E13" s="321">
        <f>IFERROR('Tablas evol EM zona'!G13-'Tablas evol EM zona'!G26,"-")</f>
        <v>-0.15292167165927495</v>
      </c>
      <c r="F13" s="322">
        <f>IFERROR('Tablas evol EM zona'!I13-'Tablas evol EM zona'!I26,"-")</f>
        <v>0.1257087088064015</v>
      </c>
      <c r="G13" s="322">
        <f>IFERROR('Tablas evol EM zona'!K13-'Tablas evol EM zona'!K26,"-")</f>
        <v>-0.44356130383514802</v>
      </c>
      <c r="H13" s="322">
        <f>IFERROR('Tablas evol EM zona'!M13-'Tablas evol EM zona'!M26,"-")</f>
        <v>-0.10383972234852301</v>
      </c>
      <c r="I13" s="321">
        <f>IFERROR('Tablas evol EM zona'!O13-'Tablas evol EM zona'!O26,"-")</f>
        <v>8.7151516117591754E-2</v>
      </c>
      <c r="J13" s="321">
        <f>IFERROR('Tablas evol EM zona'!Q13-'Tablas evol EM zona'!Q26,"-")</f>
        <v>-0.34439445912215838</v>
      </c>
      <c r="K13" s="321">
        <f>IFERROR('Tablas evol EM zona'!S13-'Tablas evol EM zona'!S26,"-")</f>
        <v>-6.97141421041092E-2</v>
      </c>
    </row>
    <row r="14" spans="2:11" ht="29.25" customHeight="1" x14ac:dyDescent="0.25">
      <c r="B14" s="64" t="str">
        <f>actualizaciones!$A$2</f>
        <v xml:space="preserve">I semestre 2014 </v>
      </c>
      <c r="C14" s="316">
        <v>-0.13181480545427959</v>
      </c>
      <c r="D14" s="316">
        <v>-5.44103075328497E-2</v>
      </c>
      <c r="E14" s="316">
        <v>-9.4545897015354541E-2</v>
      </c>
      <c r="F14" s="316">
        <v>7.8664156624804527E-2</v>
      </c>
      <c r="G14" s="316">
        <v>8.7253836404286744E-2</v>
      </c>
      <c r="H14" s="316">
        <v>7.0857223569060324E-2</v>
      </c>
      <c r="I14" s="316">
        <v>2.9189283750443273E-2</v>
      </c>
      <c r="J14" s="316">
        <v>8.2201249559423317E-2</v>
      </c>
      <c r="K14" s="316">
        <v>3.3077209921855477E-2</v>
      </c>
    </row>
    <row r="15" spans="2:11" outlineLevel="1" x14ac:dyDescent="0.25">
      <c r="B15" s="58" t="s">
        <v>86</v>
      </c>
      <c r="C15" s="321">
        <f>IFERROR('Tablas evol EM zona'!C15-'Tablas evol EM zona'!C28,"-")</f>
        <v>-0.3431203904598128</v>
      </c>
      <c r="D15" s="321">
        <f>IFERROR('Tablas evol EM zona'!E15-'Tablas evol EM zona'!E28,"-")</f>
        <v>-0.48653704954519661</v>
      </c>
      <c r="E15" s="321">
        <f>IFERROR('Tablas evol EM zona'!G15-'Tablas evol EM zona'!G28,"-")</f>
        <v>-0.41989606622022713</v>
      </c>
      <c r="F15" s="322">
        <f>IFERROR('Tablas evol EM zona'!I15-'Tablas evol EM zona'!I28,"-")</f>
        <v>-0.12898131491629439</v>
      </c>
      <c r="G15" s="322">
        <f>IFERROR('Tablas evol EM zona'!K15-'Tablas evol EM zona'!K28,"-")</f>
        <v>0.16811586559832215</v>
      </c>
      <c r="H15" s="322">
        <f>IFERROR('Tablas evol EM zona'!M15-'Tablas evol EM zona'!M28,"-")</f>
        <v>-9.6161482083640948E-3</v>
      </c>
      <c r="I15" s="321">
        <f>IFERROR('Tablas evol EM zona'!O15-'Tablas evol EM zona'!O28,"-")</f>
        <v>-0.15907303519543348</v>
      </c>
      <c r="J15" s="321">
        <f>IFERROR('Tablas evol EM zona'!Q15-'Tablas evol EM zona'!Q28,"-")</f>
        <v>0.1690194403031704</v>
      </c>
      <c r="K15" s="321">
        <f>IFERROR('Tablas evol EM zona'!S15-'Tablas evol EM zona'!S28,"-")</f>
        <v>-5.185122397571007E-2</v>
      </c>
    </row>
    <row r="16" spans="2:11" outlineLevel="1" x14ac:dyDescent="0.25">
      <c r="B16" s="58" t="s">
        <v>87</v>
      </c>
      <c r="C16" s="321">
        <f>IFERROR('Tablas evol EM zona'!C16-'Tablas evol EM zona'!C29,"-")</f>
        <v>-0.78602196683153913</v>
      </c>
      <c r="D16" s="321">
        <f>IFERROR('Tablas evol EM zona'!E16-'Tablas evol EM zona'!E29,"-")</f>
        <v>0.13626241840538356</v>
      </c>
      <c r="E16" s="321">
        <f>IFERROR('Tablas evol EM zona'!G16-'Tablas evol EM zona'!G29,"-")</f>
        <v>-0.30844765879995606</v>
      </c>
      <c r="F16" s="322">
        <f>IFERROR('Tablas evol EM zona'!I16-'Tablas evol EM zona'!I29,"-")</f>
        <v>-0.37773278269376132</v>
      </c>
      <c r="G16" s="322">
        <f>IFERROR('Tablas evol EM zona'!K16-'Tablas evol EM zona'!K29,"-")</f>
        <v>0.10280169201898026</v>
      </c>
      <c r="H16" s="322">
        <f>IFERROR('Tablas evol EM zona'!M16-'Tablas evol EM zona'!M29,"-")</f>
        <v>-0.19482419212041968</v>
      </c>
      <c r="I16" s="321">
        <f>IFERROR('Tablas evol EM zona'!O16-'Tablas evol EM zona'!O29,"-")</f>
        <v>-0.38173017145965993</v>
      </c>
      <c r="J16" s="321">
        <f>IFERROR('Tablas evol EM zona'!Q16-'Tablas evol EM zona'!Q29,"-")</f>
        <v>3.8166715132847528E-2</v>
      </c>
      <c r="K16" s="321">
        <f>IFERROR('Tablas evol EM zona'!S16-'Tablas evol EM zona'!S29,"-")</f>
        <v>-0.2506585149679168</v>
      </c>
    </row>
    <row r="17" spans="2:11" outlineLevel="1" x14ac:dyDescent="0.25">
      <c r="B17" s="58" t="s">
        <v>88</v>
      </c>
      <c r="C17" s="321">
        <f>IFERROR('Tablas evol EM zona'!C17-'Tablas evol EM zona'!C30,"-")</f>
        <v>0.44783498601576355</v>
      </c>
      <c r="D17" s="321">
        <f>IFERROR('Tablas evol EM zona'!E17-'Tablas evol EM zona'!E30,"-")</f>
        <v>-4.9016970861351261E-2</v>
      </c>
      <c r="E17" s="321">
        <f>IFERROR('Tablas evol EM zona'!G17-'Tablas evol EM zona'!G30,"-")</f>
        <v>0.19453376718665272</v>
      </c>
      <c r="F17" s="322">
        <f>IFERROR('Tablas evol EM zona'!I17-'Tablas evol EM zona'!I30,"-")</f>
        <v>0.33450833151894432</v>
      </c>
      <c r="G17" s="322">
        <f>IFERROR('Tablas evol EM zona'!K17-'Tablas evol EM zona'!K30,"-")</f>
        <v>-0.12676083080556744</v>
      </c>
      <c r="H17" s="322">
        <f>IFERROR('Tablas evol EM zona'!M17-'Tablas evol EM zona'!M30,"-")</f>
        <v>0.16771807728383337</v>
      </c>
      <c r="I17" s="321">
        <f>IFERROR('Tablas evol EM zona'!O17-'Tablas evol EM zona'!O30,"-")</f>
        <v>0.17191240315913614</v>
      </c>
      <c r="J17" s="321">
        <f>IFERROR('Tablas evol EM zona'!Q17-'Tablas evol EM zona'!Q30,"-")</f>
        <v>-0.18487743454279304</v>
      </c>
      <c r="K17" s="321">
        <f>IFERROR('Tablas evol EM zona'!S17-'Tablas evol EM zona'!S30,"-")</f>
        <v>5.0799316807156103E-2</v>
      </c>
    </row>
    <row r="18" spans="2:11" outlineLevel="1" x14ac:dyDescent="0.25">
      <c r="B18" s="58" t="s">
        <v>89</v>
      </c>
      <c r="C18" s="321">
        <f>IFERROR('Tablas evol EM zona'!C18-'Tablas evol EM zona'!C31,"-")</f>
        <v>0.31613745722041031</v>
      </c>
      <c r="D18" s="321">
        <f>IFERROR('Tablas evol EM zona'!E18-'Tablas evol EM zona'!E31,"-")</f>
        <v>4.7620491413777444E-2</v>
      </c>
      <c r="E18" s="321">
        <f>IFERROR('Tablas evol EM zona'!G18-'Tablas evol EM zona'!G31,"-")</f>
        <v>0.17236818169759616</v>
      </c>
      <c r="F18" s="322">
        <f>IFERROR('Tablas evol EM zona'!I18-'Tablas evol EM zona'!I31,"-")</f>
        <v>0.31602540116038558</v>
      </c>
      <c r="G18" s="322">
        <f>IFERROR('Tablas evol EM zona'!K18-'Tablas evol EM zona'!K31,"-")</f>
        <v>6.5670895041023414E-3</v>
      </c>
      <c r="H18" s="322">
        <f>IFERROR('Tablas evol EM zona'!M18-'Tablas evol EM zona'!M31,"-")</f>
        <v>0.20911844660030177</v>
      </c>
      <c r="I18" s="321">
        <f>IFERROR('Tablas evol EM zona'!O18-'Tablas evol EM zona'!O31,"-")</f>
        <v>0.21720972634940239</v>
      </c>
      <c r="J18" s="321">
        <f>IFERROR('Tablas evol EM zona'!Q18-'Tablas evol EM zona'!Q31,"-")</f>
        <v>-8.1022769374294867E-2</v>
      </c>
      <c r="K18" s="321">
        <f>IFERROR('Tablas evol EM zona'!S18-'Tablas evol EM zona'!S31,"-")</f>
        <v>0.12884843394259615</v>
      </c>
    </row>
    <row r="19" spans="2:11" outlineLevel="1" x14ac:dyDescent="0.25">
      <c r="B19" s="58" t="s">
        <v>90</v>
      </c>
      <c r="C19" s="321">
        <f>IFERROR('Tablas evol EM zona'!C19-'Tablas evol EM zona'!C32,"-")</f>
        <v>6.7541498949189815E-2</v>
      </c>
      <c r="D19" s="321">
        <f>IFERROR('Tablas evol EM zona'!E19-'Tablas evol EM zona'!E32,"-")</f>
        <v>7.3471455347489112E-2</v>
      </c>
      <c r="E19" s="321">
        <f>IFERROR('Tablas evol EM zona'!G19-'Tablas evol EM zona'!G32,"-")</f>
        <v>7.0643463375985149E-2</v>
      </c>
      <c r="F19" s="322">
        <f>IFERROR('Tablas evol EM zona'!I19-'Tablas evol EM zona'!I32,"-")</f>
        <v>0.39999999999999947</v>
      </c>
      <c r="G19" s="322">
        <f>IFERROR('Tablas evol EM zona'!K19-'Tablas evol EM zona'!K32,"-")</f>
        <v>-3.9999999999999147E-2</v>
      </c>
      <c r="H19" s="322">
        <f>IFERROR('Tablas evol EM zona'!M19-'Tablas evol EM zona'!M32,"-")</f>
        <v>0.22000000000000064</v>
      </c>
      <c r="I19" s="321">
        <f>IFERROR('Tablas evol EM zona'!O19-'Tablas evol EM zona'!O32,"-")</f>
        <v>0.20999999999999996</v>
      </c>
      <c r="J19" s="321">
        <f>IFERROR('Tablas evol EM zona'!Q19-'Tablas evol EM zona'!Q32,"-")</f>
        <v>-0.22000000000000064</v>
      </c>
      <c r="K19" s="321">
        <f>IFERROR('Tablas evol EM zona'!S19-'Tablas evol EM zona'!S32,"-")</f>
        <v>5.9999999999999609E-2</v>
      </c>
    </row>
    <row r="20" spans="2:11" outlineLevel="1" x14ac:dyDescent="0.25">
      <c r="B20" s="58" t="s">
        <v>91</v>
      </c>
      <c r="C20" s="321">
        <f>IFERROR('Tablas evol EM zona'!C20-'Tablas evol EM zona'!C33,"-")</f>
        <v>1.7197923783827562E-2</v>
      </c>
      <c r="D20" s="321">
        <f>IFERROR('Tablas evol EM zona'!E20-'Tablas evol EM zona'!E33,"-")</f>
        <v>0.17818948967089199</v>
      </c>
      <c r="E20" s="321">
        <f>IFERROR('Tablas evol EM zona'!G20-'Tablas evol EM zona'!G33,"-")</f>
        <v>9.7454205014662065E-2</v>
      </c>
      <c r="F20" s="322">
        <f>IFERROR('Tablas evol EM zona'!I20-'Tablas evol EM zona'!I33,"-")</f>
        <v>0.24736327567067562</v>
      </c>
      <c r="G20" s="322">
        <f>IFERROR('Tablas evol EM zona'!K20-'Tablas evol EM zona'!K33,"-")</f>
        <v>0.24168244525255567</v>
      </c>
      <c r="H20" s="322">
        <f>IFERROR('Tablas evol EM zona'!M20-'Tablas evol EM zona'!M33,"-")</f>
        <v>0.24749704682123586</v>
      </c>
      <c r="I20" s="321">
        <f>IFERROR('Tablas evol EM zona'!O20-'Tablas evol EM zona'!O33,"-")</f>
        <v>0.15487735328205332</v>
      </c>
      <c r="J20" s="321">
        <f>IFERROR('Tablas evol EM zona'!Q20-'Tablas evol EM zona'!Q33,"-")</f>
        <v>0.22082930663889755</v>
      </c>
      <c r="K20" s="321">
        <f>IFERROR('Tablas evol EM zona'!S20-'Tablas evol EM zona'!S33,"-")</f>
        <v>0.17925201087679987</v>
      </c>
    </row>
    <row r="21" spans="2:11" outlineLevel="1" x14ac:dyDescent="0.25">
      <c r="B21" s="58" t="s">
        <v>92</v>
      </c>
      <c r="C21" s="321">
        <f>IFERROR('Tablas evol EM zona'!C21-'Tablas evol EM zona'!C34,"-")</f>
        <v>-5.9393430005655112E-2</v>
      </c>
      <c r="D21" s="321">
        <f>IFERROR('Tablas evol EM zona'!E21-'Tablas evol EM zona'!E34,"-")</f>
        <v>0.13684576945762394</v>
      </c>
      <c r="E21" s="321">
        <f>IFERROR('Tablas evol EM zona'!G21-'Tablas evol EM zona'!G34,"-")</f>
        <v>4.460333498809721E-2</v>
      </c>
      <c r="F21" s="322">
        <f>IFERROR('Tablas evol EM zona'!I21-'Tablas evol EM zona'!I34,"-")</f>
        <v>0.14777381079527796</v>
      </c>
      <c r="G21" s="322">
        <f>IFERROR('Tablas evol EM zona'!K21-'Tablas evol EM zona'!K34,"-")</f>
        <v>0.40173044993170492</v>
      </c>
      <c r="H21" s="322">
        <f>IFERROR('Tablas evol EM zona'!M21-'Tablas evol EM zona'!M34,"-")</f>
        <v>0.24778861411288045</v>
      </c>
      <c r="I21" s="321">
        <f>IFERROR('Tablas evol EM zona'!O21-'Tablas evol EM zona'!O34,"-")</f>
        <v>-1.1105974340278379E-2</v>
      </c>
      <c r="J21" s="321">
        <f>IFERROR('Tablas evol EM zona'!Q21-'Tablas evol EM zona'!Q34,"-")</f>
        <v>0.19218523878437122</v>
      </c>
      <c r="K21" s="321">
        <f>IFERROR('Tablas evol EM zona'!S21-'Tablas evol EM zona'!S34,"-")</f>
        <v>5.790715995515594E-2</v>
      </c>
    </row>
    <row r="22" spans="2:11" outlineLevel="1" x14ac:dyDescent="0.25">
      <c r="B22" s="58" t="s">
        <v>93</v>
      </c>
      <c r="C22" s="321">
        <f>IFERROR('Tablas evol EM zona'!C22-'Tablas evol EM zona'!C35,"-")</f>
        <v>-0.57708277032701538</v>
      </c>
      <c r="D22" s="321">
        <f>IFERROR('Tablas evol EM zona'!E22-'Tablas evol EM zona'!E35,"-")</f>
        <v>-0.15501836343227904</v>
      </c>
      <c r="E22" s="321">
        <f>IFERROR('Tablas evol EM zona'!G22-'Tablas evol EM zona'!G35,"-")</f>
        <v>-0.37359070914670944</v>
      </c>
      <c r="F22" s="322">
        <f>IFERROR('Tablas evol EM zona'!I22-'Tablas evol EM zona'!I35,"-")</f>
        <v>5.5248956884561551E-2</v>
      </c>
      <c r="G22" s="322">
        <f>IFERROR('Tablas evol EM zona'!K22-'Tablas evol EM zona'!K35,"-")</f>
        <v>-0.19523467002337735</v>
      </c>
      <c r="H22" s="322">
        <f>IFERROR('Tablas evol EM zona'!M22-'Tablas evol EM zona'!M35,"-")</f>
        <v>-3.165189674394675E-2</v>
      </c>
      <c r="I22" s="321">
        <f>IFERROR('Tablas evol EM zona'!O22-'Tablas evol EM zona'!O35,"-")</f>
        <v>6.3083428036633471E-2</v>
      </c>
      <c r="J22" s="321">
        <f>IFERROR('Tablas evol EM zona'!Q22-'Tablas evol EM zona'!Q35,"-")</f>
        <v>-0.21326560334087841</v>
      </c>
      <c r="K22" s="321">
        <f>IFERROR('Tablas evol EM zona'!S22-'Tablas evol EM zona'!S35,"-")</f>
        <v>-2.3816588646178971E-2</v>
      </c>
    </row>
    <row r="23" spans="2:11" outlineLevel="1" x14ac:dyDescent="0.25">
      <c r="B23" s="58" t="s">
        <v>94</v>
      </c>
      <c r="C23" s="321">
        <f>IFERROR('Tablas evol EM zona'!C23-'Tablas evol EM zona'!C36,"-")</f>
        <v>0.16724119521455449</v>
      </c>
      <c r="D23" s="321">
        <f>IFERROR('Tablas evol EM zona'!E23-'Tablas evol EM zona'!E36,"-")</f>
        <v>0.18646409946195242</v>
      </c>
      <c r="E23" s="321">
        <f>IFERROR('Tablas evol EM zona'!G23-'Tablas evol EM zona'!G36,"-")</f>
        <v>0.1759711542924709</v>
      </c>
      <c r="F23" s="322">
        <f>IFERROR('Tablas evol EM zona'!I23-'Tablas evol EM zona'!I36,"-")</f>
        <v>0.30925956360753659</v>
      </c>
      <c r="G23" s="322">
        <f>IFERROR('Tablas evol EM zona'!K23-'Tablas evol EM zona'!K36,"-")</f>
        <v>0.27720766768035787</v>
      </c>
      <c r="H23" s="322">
        <f>IFERROR('Tablas evol EM zona'!M23-'Tablas evol EM zona'!M36,"-")</f>
        <v>0.29397429903018057</v>
      </c>
      <c r="I23" s="321">
        <f>IFERROR('Tablas evol EM zona'!O23-'Tablas evol EM zona'!O36,"-")</f>
        <v>0.16299516908212563</v>
      </c>
      <c r="J23" s="321">
        <f>IFERROR('Tablas evol EM zona'!Q23-'Tablas evol EM zona'!Q36,"-")</f>
        <v>0.27075313807531476</v>
      </c>
      <c r="K23" s="321">
        <f>IFERROR('Tablas evol EM zona'!S23-'Tablas evol EM zona'!S36,"-")</f>
        <v>0.19302062476916149</v>
      </c>
    </row>
    <row r="24" spans="2:11" outlineLevel="1" x14ac:dyDescent="0.25">
      <c r="B24" s="58" t="s">
        <v>95</v>
      </c>
      <c r="C24" s="321">
        <f>IFERROR('Tablas evol EM zona'!C24-'Tablas evol EM zona'!C37,"-")</f>
        <v>-0.17643921984422217</v>
      </c>
      <c r="D24" s="321">
        <f>IFERROR('Tablas evol EM zona'!E24-'Tablas evol EM zona'!E37,"-")</f>
        <v>-0.68772297972285212</v>
      </c>
      <c r="E24" s="321">
        <f>IFERROR('Tablas evol EM zona'!G24-'Tablas evol EM zona'!G37,"-")</f>
        <v>-0.44748770444272523</v>
      </c>
      <c r="F24" s="322">
        <f>IFERROR('Tablas evol EM zona'!I24-'Tablas evol EM zona'!I37,"-")</f>
        <v>-0.13832865371262937</v>
      </c>
      <c r="G24" s="322">
        <f>IFERROR('Tablas evol EM zona'!K24-'Tablas evol EM zona'!K37,"-")</f>
        <v>-0.48619169745728019</v>
      </c>
      <c r="H24" s="322">
        <f>IFERROR('Tablas evol EM zona'!M24-'Tablas evol EM zona'!M37,"-")</f>
        <v>-0.28621035070536394</v>
      </c>
      <c r="I24" s="321">
        <f>IFERROR('Tablas evol EM zona'!O24-'Tablas evol EM zona'!O37,"-")</f>
        <v>-0.17734542075867488</v>
      </c>
      <c r="J24" s="321">
        <f>IFERROR('Tablas evol EM zona'!Q24-'Tablas evol EM zona'!Q37,"-")</f>
        <v>-0.45967167296557765</v>
      </c>
      <c r="K24" s="321">
        <f>IFERROR('Tablas evol EM zona'!S24-'Tablas evol EM zona'!S37,"-")</f>
        <v>-0.29240229514258154</v>
      </c>
    </row>
    <row r="25" spans="2:11" outlineLevel="1" x14ac:dyDescent="0.25">
      <c r="B25" s="58" t="s">
        <v>96</v>
      </c>
      <c r="C25" s="321">
        <f>IFERROR('Tablas evol EM zona'!C25-'Tablas evol EM zona'!C38,"-")</f>
        <v>-7.0989189026715138E-2</v>
      </c>
      <c r="D25" s="321">
        <f>IFERROR('Tablas evol EM zona'!E25-'Tablas evol EM zona'!E38,"-")</f>
        <v>-0.70973691304586772</v>
      </c>
      <c r="E25" s="321">
        <f>IFERROR('Tablas evol EM zona'!G25-'Tablas evol EM zona'!G38,"-")</f>
        <v>-0.40085776645072535</v>
      </c>
      <c r="F25" s="322">
        <f>IFERROR('Tablas evol EM zona'!I25-'Tablas evol EM zona'!I38,"-")</f>
        <v>-0.44672910904366692</v>
      </c>
      <c r="G25" s="322">
        <f>IFERROR('Tablas evol EM zona'!K25-'Tablas evol EM zona'!K38,"-")</f>
        <v>-0.65721173669154354</v>
      </c>
      <c r="H25" s="322">
        <f>IFERROR('Tablas evol EM zona'!M25-'Tablas evol EM zona'!M38,"-")</f>
        <v>-0.51692895248099902</v>
      </c>
      <c r="I25" s="321">
        <f>IFERROR('Tablas evol EM zona'!O25-'Tablas evol EM zona'!O38,"-")</f>
        <v>-0.38867280056620501</v>
      </c>
      <c r="J25" s="321">
        <f>IFERROR('Tablas evol EM zona'!Q25-'Tablas evol EM zona'!Q38,"-")</f>
        <v>-0.61327289378589533</v>
      </c>
      <c r="K25" s="321">
        <f>IFERROR('Tablas evol EM zona'!S25-'Tablas evol EM zona'!S38,"-")</f>
        <v>-0.46365301759086819</v>
      </c>
    </row>
    <row r="26" spans="2:11" outlineLevel="1" x14ac:dyDescent="0.25">
      <c r="B26" s="58" t="s">
        <v>97</v>
      </c>
      <c r="C26" s="321">
        <f>IFERROR('Tablas evol EM zona'!C26-'Tablas evol EM zona'!C39,"-")</f>
        <v>-6.4362949799036784E-2</v>
      </c>
      <c r="D26" s="321">
        <f>IFERROR('Tablas evol EM zona'!E26-'Tablas evol EM zona'!E39,"-")</f>
        <v>-4.1773588006673634E-2</v>
      </c>
      <c r="E26" s="321">
        <f>IFERROR('Tablas evol EM zona'!G26-'Tablas evol EM zona'!G39,"-")</f>
        <v>-5.5880323997092418E-2</v>
      </c>
      <c r="F26" s="322">
        <f>IFERROR('Tablas evol EM zona'!I26-'Tablas evol EM zona'!I39,"-")</f>
        <v>0.14846063411045662</v>
      </c>
      <c r="G26" s="322">
        <f>IFERROR('Tablas evol EM zona'!K26-'Tablas evol EM zona'!K39,"-")</f>
        <v>-4.5507688732643103E-2</v>
      </c>
      <c r="H26" s="322">
        <f>IFERROR('Tablas evol EM zona'!M26-'Tablas evol EM zona'!M39,"-")</f>
        <v>8.6149858330838214E-2</v>
      </c>
      <c r="I26" s="321">
        <f>IFERROR('Tablas evol EM zona'!O26-'Tablas evol EM zona'!O39,"-")</f>
        <v>4.0279149454740093E-2</v>
      </c>
      <c r="J26" s="321">
        <f>IFERROR('Tablas evol EM zona'!Q26-'Tablas evol EM zona'!Q39,"-")</f>
        <v>-0.14374298606510294</v>
      </c>
      <c r="K26" s="321">
        <f>IFERROR('Tablas evol EM zona'!S26-'Tablas evol EM zona'!S39,"-")</f>
        <v>-1.1958030735705449E-2</v>
      </c>
    </row>
    <row r="27" spans="2:11" ht="15" customHeight="1" x14ac:dyDescent="0.25">
      <c r="B27" s="69">
        <v>2013</v>
      </c>
      <c r="C27" s="323">
        <f>IFERROR('Tablas evol EM zona'!C27-'Tablas evol EM zona'!C40,"-")</f>
        <v>-8.9466884515102763E-2</v>
      </c>
      <c r="D27" s="323">
        <f>IFERROR('Tablas evol EM zona'!E27-'Tablas evol EM zona'!E40,"-")</f>
        <v>-0.12609792834124356</v>
      </c>
      <c r="E27" s="323">
        <f>IFERROR('Tablas evol EM zona'!G27-'Tablas evol EM zona'!G40,"-")</f>
        <v>-0.10830859482461541</v>
      </c>
      <c r="F27" s="323">
        <f>IFERROR('Tablas evol EM zona'!I27-'Tablas evol EM zona'!I40,"-")</f>
        <v>7.1928776032814667E-2</v>
      </c>
      <c r="G27" s="323">
        <f>IFERROR('Tablas evol EM zona'!K27-'Tablas evol EM zona'!K40,"-")</f>
        <v>-3.9457095756871396E-2</v>
      </c>
      <c r="H27" s="323">
        <f>IFERROR('Tablas evol EM zona'!M27-'Tablas evol EM zona'!M40,"-")</f>
        <v>3.0706574355988892E-2</v>
      </c>
      <c r="I27" s="323">
        <f>IFERROR('Tablas evol EM zona'!O27-'Tablas evol EM zona'!O40,"-")</f>
        <v>-1.1034735400352602E-2</v>
      </c>
      <c r="J27" s="323">
        <f>IFERROR('Tablas evol EM zona'!Q27-'Tablas evol EM zona'!Q40,"-")</f>
        <v>-9.379865221483108E-2</v>
      </c>
      <c r="K27" s="323">
        <f>IFERROR('Tablas evol EM zona'!S27-'Tablas evol EM zona'!S40,"-")</f>
        <v>-3.9675374521966233E-2</v>
      </c>
    </row>
    <row r="28" spans="2:11" hidden="1" outlineLevel="1" x14ac:dyDescent="0.25">
      <c r="B28" s="58" t="s">
        <v>86</v>
      </c>
      <c r="C28" s="321">
        <f>IFERROR('Tablas evol EM zona'!C28-'Tablas evol EM zona'!C41,"-")</f>
        <v>-0.38034482928365421</v>
      </c>
      <c r="D28" s="321">
        <f>IFERROR('Tablas evol EM zona'!E28-'Tablas evol EM zona'!E41,"-")</f>
        <v>0.11379035064210719</v>
      </c>
      <c r="E28" s="321">
        <f>IFERROR('Tablas evol EM zona'!G28-'Tablas evol EM zona'!G41,"-")</f>
        <v>-0.10485029287622183</v>
      </c>
      <c r="F28" s="322">
        <f>IFERROR('Tablas evol EM zona'!I28-'Tablas evol EM zona'!I41,"-")</f>
        <v>0.33630100776555594</v>
      </c>
      <c r="G28" s="322">
        <f>IFERROR('Tablas evol EM zona'!K28-'Tablas evol EM zona'!K41,"-")</f>
        <v>0.43378304316463279</v>
      </c>
      <c r="H28" s="322">
        <f>IFERROR('Tablas evol EM zona'!M28-'Tablas evol EM zona'!M41,"-")</f>
        <v>0.3533778261640439</v>
      </c>
      <c r="I28" s="321">
        <f>IFERROR('Tablas evol EM zona'!O28-'Tablas evol EM zona'!O41,"-")</f>
        <v>0.20076121915274214</v>
      </c>
      <c r="J28" s="321">
        <f>IFERROR('Tablas evol EM zona'!Q28-'Tablas evol EM zona'!Q41,"-")</f>
        <v>0.30149838761307635</v>
      </c>
      <c r="K28" s="321">
        <f>IFERROR('Tablas evol EM zona'!S28-'Tablas evol EM zona'!S41,"-")</f>
        <v>0.19986971954477006</v>
      </c>
    </row>
    <row r="29" spans="2:11" hidden="1" outlineLevel="1" x14ac:dyDescent="0.25">
      <c r="B29" s="58" t="s">
        <v>87</v>
      </c>
      <c r="C29" s="321">
        <f>IFERROR('Tablas evol EM zona'!C29-'Tablas evol EM zona'!C42,"-")</f>
        <v>-0.12397803316846101</v>
      </c>
      <c r="D29" s="321">
        <f>IFERROR('Tablas evol EM zona'!E29-'Tablas evol EM zona'!E42,"-")</f>
        <v>-0.45626241840538384</v>
      </c>
      <c r="E29" s="321">
        <f>IFERROR('Tablas evol EM zona'!G29-'Tablas evol EM zona'!G42,"-")</f>
        <v>-0.30155234120004515</v>
      </c>
      <c r="F29" s="322">
        <f>IFERROR('Tablas evol EM zona'!I29-'Tablas evol EM zona'!I42,"-")</f>
        <v>-0.18917546856852674</v>
      </c>
      <c r="G29" s="322">
        <f>IFERROR('Tablas evol EM zona'!K29-'Tablas evol EM zona'!K42,"-")</f>
        <v>-0.56456604577045688</v>
      </c>
      <c r="H29" s="322">
        <f>IFERROR('Tablas evol EM zona'!M29-'Tablas evol EM zona'!M42,"-")</f>
        <v>-0.35348039717314528</v>
      </c>
      <c r="I29" s="321">
        <f>IFERROR('Tablas evol EM zona'!O29-'Tablas evol EM zona'!O42,"-")</f>
        <v>-0.25268593140925866</v>
      </c>
      <c r="J29" s="321">
        <f>IFERROR('Tablas evol EM zona'!Q29-'Tablas evol EM zona'!Q42,"-")</f>
        <v>-0.61133471337584488</v>
      </c>
      <c r="K29" s="321">
        <f>IFERROR('Tablas evol EM zona'!S29-'Tablas evol EM zona'!S42,"-")</f>
        <v>-0.40183810400562159</v>
      </c>
    </row>
    <row r="30" spans="2:11" hidden="1" outlineLevel="1" x14ac:dyDescent="0.25">
      <c r="B30" s="58" t="s">
        <v>88</v>
      </c>
      <c r="C30" s="321">
        <f>IFERROR('Tablas evol EM zona'!C30-'Tablas evol EM zona'!C43,"-")</f>
        <v>0.16216501398423588</v>
      </c>
      <c r="D30" s="321">
        <f>IFERROR('Tablas evol EM zona'!E30-'Tablas evol EM zona'!E43,"-")</f>
        <v>7.901697086135151E-2</v>
      </c>
      <c r="E30" s="321">
        <f>IFERROR('Tablas evol EM zona'!G30-'Tablas evol EM zona'!G43,"-")</f>
        <v>0.11546623281334778</v>
      </c>
      <c r="F30" s="322">
        <f>IFERROR('Tablas evol EM zona'!I30-'Tablas evol EM zona'!I43,"-")</f>
        <v>0.155491668481055</v>
      </c>
      <c r="G30" s="322">
        <f>IFERROR('Tablas evol EM zona'!K30-'Tablas evol EM zona'!K43,"-")</f>
        <v>0.35676083080556786</v>
      </c>
      <c r="H30" s="322">
        <f>IFERROR('Tablas evol EM zona'!M30-'Tablas evol EM zona'!M43,"-")</f>
        <v>0.21228192271616653</v>
      </c>
      <c r="I30" s="321">
        <f>IFERROR('Tablas evol EM zona'!O30-'Tablas evol EM zona'!O43,"-")</f>
        <v>0.19808759684086397</v>
      </c>
      <c r="J30" s="321">
        <f>IFERROR('Tablas evol EM zona'!Q30-'Tablas evol EM zona'!Q43,"-")</f>
        <v>0.38487743454279233</v>
      </c>
      <c r="K30" s="321">
        <f>IFERROR('Tablas evol EM zona'!S30-'Tablas evol EM zona'!S43,"-")</f>
        <v>0.22920068319284415</v>
      </c>
    </row>
    <row r="31" spans="2:11" hidden="1" outlineLevel="1" x14ac:dyDescent="0.25">
      <c r="B31" s="58" t="s">
        <v>89</v>
      </c>
      <c r="C31" s="321">
        <f>IFERROR('Tablas evol EM zona'!C31-'Tablas evol EM zona'!C44,"-")</f>
        <v>6.1171192643744376E-2</v>
      </c>
      <c r="D31" s="321">
        <f>IFERROR('Tablas evol EM zona'!E31-'Tablas evol EM zona'!E44,"-")</f>
        <v>-0.14132772257077342</v>
      </c>
      <c r="E31" s="321">
        <f>IFERROR('Tablas evol EM zona'!G31-'Tablas evol EM zona'!G44,"-")</f>
        <v>-3.5813358629944503E-2</v>
      </c>
      <c r="F31" s="322">
        <f>IFERROR('Tablas evol EM zona'!I31-'Tablas evol EM zona'!I44,"-")</f>
        <v>-1.1198594851263621E-2</v>
      </c>
      <c r="G31" s="322">
        <f>IFERROR('Tablas evol EM zona'!K31-'Tablas evol EM zona'!K44,"-")</f>
        <v>0.42423829512346956</v>
      </c>
      <c r="H31" s="322">
        <f>IFERROR('Tablas evol EM zona'!M31-'Tablas evol EM zona'!M44,"-")</f>
        <v>0.1363985375619734</v>
      </c>
      <c r="I31" s="321">
        <f>IFERROR('Tablas evol EM zona'!O31-'Tablas evol EM zona'!O44,"-")</f>
        <v>-0.10752560193711336</v>
      </c>
      <c r="J31" s="321">
        <f>IFERROR('Tablas evol EM zona'!Q31-'Tablas evol EM zona'!Q44,"-")</f>
        <v>0.35663771835707969</v>
      </c>
      <c r="K31" s="321">
        <f>IFERROR('Tablas evol EM zona'!S31-'Tablas evol EM zona'!S44,"-")</f>
        <v>2.8103375159165722E-2</v>
      </c>
    </row>
    <row r="32" spans="2:11" hidden="1" outlineLevel="1" x14ac:dyDescent="0.25">
      <c r="B32" s="58" t="s">
        <v>90</v>
      </c>
      <c r="C32" s="321">
        <f>IFERROR('Tablas evol EM zona'!C32-'Tablas evol EM zona'!C45,"-")</f>
        <v>-1.3512249169025381E-2</v>
      </c>
      <c r="D32" s="321">
        <f>IFERROR('Tablas evol EM zona'!E32-'Tablas evol EM zona'!E45,"-")</f>
        <v>-0.20400060140040388</v>
      </c>
      <c r="E32" s="321">
        <f>IFERROR('Tablas evol EM zona'!G32-'Tablas evol EM zona'!G45,"-")</f>
        <v>-0.11678544143716429</v>
      </c>
      <c r="F32" s="322">
        <f>IFERROR('Tablas evol EM zona'!I32-'Tablas evol EM zona'!I45,"-")</f>
        <v>-0.26733300227895551</v>
      </c>
      <c r="G32" s="322">
        <f>IFERROR('Tablas evol EM zona'!K32-'Tablas evol EM zona'!K45,"-")</f>
        <v>-3.4025347743906309E-2</v>
      </c>
      <c r="H32" s="322">
        <f>IFERROR('Tablas evol EM zona'!M32-'Tablas evol EM zona'!M45,"-")</f>
        <v>-0.18864769102369117</v>
      </c>
      <c r="I32" s="321">
        <f>IFERROR('Tablas evol EM zona'!O32-'Tablas evol EM zona'!O45,"-")</f>
        <v>-0.20742981595626109</v>
      </c>
      <c r="J32" s="321">
        <f>IFERROR('Tablas evol EM zona'!Q32-'Tablas evol EM zona'!Q45,"-")</f>
        <v>2.6892932492254218E-2</v>
      </c>
      <c r="K32" s="321">
        <f>IFERROR('Tablas evol EM zona'!S32-'Tablas evol EM zona'!S45,"-")</f>
        <v>-0.14613125192564436</v>
      </c>
    </row>
    <row r="33" spans="2:11" hidden="1" outlineLevel="1" x14ac:dyDescent="0.25">
      <c r="B33" s="58" t="s">
        <v>91</v>
      </c>
      <c r="C33" s="321">
        <f>IFERROR('Tablas evol EM zona'!C33-'Tablas evol EM zona'!C46,"-")</f>
        <v>0.55240680675034071</v>
      </c>
      <c r="D33" s="321">
        <f>IFERROR('Tablas evol EM zona'!E33-'Tablas evol EM zona'!E46,"-")</f>
        <v>0.63223015714219777</v>
      </c>
      <c r="E33" s="321">
        <f>IFERROR('Tablas evol EM zona'!G33-'Tablas evol EM zona'!G46,"-")</f>
        <v>0.59276569973290272</v>
      </c>
      <c r="F33" s="322">
        <f>IFERROR('Tablas evol EM zona'!I33-'Tablas evol EM zona'!I46,"-")</f>
        <v>0.54567946141422574</v>
      </c>
      <c r="G33" s="322">
        <f>IFERROR('Tablas evol EM zona'!K33-'Tablas evol EM zona'!K46,"-")</f>
        <v>0.78671461069586623</v>
      </c>
      <c r="H33" s="322">
        <f>IFERROR('Tablas evol EM zona'!M33-'Tablas evol EM zona'!M46,"-")</f>
        <v>0.62851384284849932</v>
      </c>
      <c r="I33" s="321">
        <f>IFERROR('Tablas evol EM zona'!O33-'Tablas evol EM zona'!O46,"-")</f>
        <v>0.47672218012791312</v>
      </c>
      <c r="J33" s="321">
        <f>IFERROR('Tablas evol EM zona'!Q33-'Tablas evol EM zona'!Q46,"-")</f>
        <v>0.69319094946837456</v>
      </c>
      <c r="K33" s="321">
        <f>IFERROR('Tablas evol EM zona'!S33-'Tablas evol EM zona'!S46,"-")</f>
        <v>0.53290505488563511</v>
      </c>
    </row>
    <row r="34" spans="2:11" hidden="1" outlineLevel="1" x14ac:dyDescent="0.25">
      <c r="B34" s="58" t="s">
        <v>92</v>
      </c>
      <c r="C34" s="321">
        <f>IFERROR('Tablas evol EM zona'!C34-'Tablas evol EM zona'!C47,"-")</f>
        <v>-0.51852218150770302</v>
      </c>
      <c r="D34" s="321">
        <f>IFERROR('Tablas evol EM zona'!E34-'Tablas evol EM zona'!E47,"-")</f>
        <v>-0.32410072937191092</v>
      </c>
      <c r="E34" s="321">
        <f>IFERROR('Tablas evol EM zona'!G34-'Tablas evol EM zona'!G47,"-")</f>
        <v>-0.39973000455836427</v>
      </c>
      <c r="F34" s="322">
        <f>IFERROR('Tablas evol EM zona'!I34-'Tablas evol EM zona'!I47,"-")</f>
        <v>-0.53777381079527853</v>
      </c>
      <c r="G34" s="322">
        <f>IFERROR('Tablas evol EM zona'!K34-'Tablas evol EM zona'!K47,"-")</f>
        <v>-0.65173044993170404</v>
      </c>
      <c r="H34" s="322">
        <f>IFERROR('Tablas evol EM zona'!M34-'Tablas evol EM zona'!M47,"-")</f>
        <v>-0.5877886141128803</v>
      </c>
      <c r="I34" s="321">
        <f>IFERROR('Tablas evol EM zona'!O34-'Tablas evol EM zona'!O47,"-")</f>
        <v>-0.37889402565972219</v>
      </c>
      <c r="J34" s="321">
        <f>IFERROR('Tablas evol EM zona'!Q34-'Tablas evol EM zona'!Q47,"-")</f>
        <v>-0.54218523878437086</v>
      </c>
      <c r="K34" s="321">
        <f>IFERROR('Tablas evol EM zona'!S34-'Tablas evol EM zona'!S47,"-")</f>
        <v>-0.44790715995515562</v>
      </c>
    </row>
    <row r="35" spans="2:11" hidden="1" outlineLevel="1" x14ac:dyDescent="0.25">
      <c r="B35" s="58" t="s">
        <v>93</v>
      </c>
      <c r="C35" s="321">
        <f>IFERROR('Tablas evol EM zona'!C35-'Tablas evol EM zona'!C48,"-")</f>
        <v>0.19421513791265355</v>
      </c>
      <c r="D35" s="321">
        <f>IFERROR('Tablas evol EM zona'!E35-'Tablas evol EM zona'!E48,"-")</f>
        <v>-0.2224777721602651</v>
      </c>
      <c r="E35" s="321">
        <f>IFERROR('Tablas evol EM zona'!G35-'Tablas evol EM zona'!G48,"-")</f>
        <v>-6.251690399880161E-3</v>
      </c>
      <c r="F35" s="322">
        <f>IFERROR('Tablas evol EM zona'!I35-'Tablas evol EM zona'!I48,"-")</f>
        <v>-6.6932962829456599E-2</v>
      </c>
      <c r="G35" s="322">
        <f>IFERROR('Tablas evol EM zona'!K35-'Tablas evol EM zona'!K48,"-")</f>
        <v>-0.17010911180615018</v>
      </c>
      <c r="H35" s="322">
        <f>IFERROR('Tablas evol EM zona'!M35-'Tablas evol EM zona'!M48,"-")</f>
        <v>-0.12093179790135711</v>
      </c>
      <c r="I35" s="321">
        <f>IFERROR('Tablas evol EM zona'!O35-'Tablas evol EM zona'!O48,"-")</f>
        <v>6.0400426480118341E-3</v>
      </c>
      <c r="J35" s="321">
        <f>IFERROR('Tablas evol EM zona'!Q35-'Tablas evol EM zona'!Q48,"-")</f>
        <v>-0.13912634184655559</v>
      </c>
      <c r="K35" s="321">
        <f>IFERROR('Tablas evol EM zona'!S35-'Tablas evol EM zona'!S48,"-")</f>
        <v>-6.4313960239855916E-2</v>
      </c>
    </row>
    <row r="36" spans="2:11" hidden="1" outlineLevel="1" x14ac:dyDescent="0.25">
      <c r="B36" s="58" t="s">
        <v>94</v>
      </c>
      <c r="C36" s="321">
        <f>IFERROR('Tablas evol EM zona'!C36-'Tablas evol EM zona'!C49,"-")</f>
        <v>0.29589573796781554</v>
      </c>
      <c r="D36" s="321">
        <f>IFERROR('Tablas evol EM zona'!E36-'Tablas evol EM zona'!E49,"-")</f>
        <v>0.2229684714884117</v>
      </c>
      <c r="E36" s="321">
        <f>IFERROR('Tablas evol EM zona'!G36-'Tablas evol EM zona'!G49,"-")</f>
        <v>0.25680142130520345</v>
      </c>
      <c r="F36" s="322">
        <f>IFERROR('Tablas evol EM zona'!I36-'Tablas evol EM zona'!I49,"-")</f>
        <v>4.3060736462681604E-2</v>
      </c>
      <c r="G36" s="322">
        <f>IFERROR('Tablas evol EM zona'!K36-'Tablas evol EM zona'!K49,"-")</f>
        <v>0.37257206909332385</v>
      </c>
      <c r="H36" s="322">
        <f>IFERROR('Tablas evol EM zona'!M36-'Tablas evol EM zona'!M49,"-")</f>
        <v>0.14669780378758102</v>
      </c>
      <c r="I36" s="321">
        <f>IFERROR('Tablas evol EM zona'!O36-'Tablas evol EM zona'!O49,"-")</f>
        <v>5.0629315099442351E-2</v>
      </c>
      <c r="J36" s="321">
        <f>IFERROR('Tablas evol EM zona'!Q36-'Tablas evol EM zona'!Q49,"-")</f>
        <v>0.25473862194514307</v>
      </c>
      <c r="K36" s="321">
        <f>IFERROR('Tablas evol EM zona'!S36-'Tablas evol EM zona'!S49,"-")</f>
        <v>8.9254685545441248E-2</v>
      </c>
    </row>
    <row r="37" spans="2:11" hidden="1" outlineLevel="1" x14ac:dyDescent="0.25">
      <c r="B37" s="58" t="s">
        <v>95</v>
      </c>
      <c r="C37" s="321">
        <f>IFERROR('Tablas evol EM zona'!C37-'Tablas evol EM zona'!C50,"-")</f>
        <v>-0.43873685704725585</v>
      </c>
      <c r="D37" s="321">
        <f>IFERROR('Tablas evol EM zona'!E37-'Tablas evol EM zona'!E50,"-")</f>
        <v>-0.67001246241955315</v>
      </c>
      <c r="E37" s="321">
        <f>IFERROR('Tablas evol EM zona'!G37-'Tablas evol EM zona'!G50,"-")</f>
        <v>-0.5691684754875368</v>
      </c>
      <c r="F37" s="322">
        <f>IFERROR('Tablas evol EM zona'!I37-'Tablas evol EM zona'!I50,"-")</f>
        <v>-0.41486293675994723</v>
      </c>
      <c r="G37" s="322">
        <f>IFERROR('Tablas evol EM zona'!K37-'Tablas evol EM zona'!K50,"-")</f>
        <v>-0.50828557507841765</v>
      </c>
      <c r="H37" s="322">
        <f>IFERROR('Tablas evol EM zona'!M37-'Tablas evol EM zona'!M50,"-")</f>
        <v>-0.47065346750397108</v>
      </c>
      <c r="I37" s="321">
        <f>IFERROR('Tablas evol EM zona'!O37-'Tablas evol EM zona'!O50,"-")</f>
        <v>-0.27308299647483025</v>
      </c>
      <c r="J37" s="321">
        <f>IFERROR('Tablas evol EM zona'!Q37-'Tablas evol EM zona'!Q50,"-")</f>
        <v>-0.47037919350293933</v>
      </c>
      <c r="K37" s="321">
        <f>IFERROR('Tablas evol EM zona'!S37-'Tablas evol EM zona'!S50,"-")</f>
        <v>-0.37005551825943073</v>
      </c>
    </row>
    <row r="38" spans="2:11" hidden="1" outlineLevel="1" x14ac:dyDescent="0.25">
      <c r="B38" s="58" t="s">
        <v>96</v>
      </c>
      <c r="C38" s="321">
        <f>IFERROR('Tablas evol EM zona'!C38-'Tablas evol EM zona'!C51,"-")</f>
        <v>-0.11531058875543287</v>
      </c>
      <c r="D38" s="321">
        <f>IFERROR('Tablas evol EM zona'!E38-'Tablas evol EM zona'!E51,"-")</f>
        <v>0.56373360017789764</v>
      </c>
      <c r="E38" s="321">
        <f>IFERROR('Tablas evol EM zona'!G38-'Tablas evol EM zona'!G51,"-")</f>
        <v>0.23308838529424669</v>
      </c>
      <c r="F38" s="322">
        <f>IFERROR('Tablas evol EM zona'!I38-'Tablas evol EM zona'!I51,"-")</f>
        <v>0.12672910904366752</v>
      </c>
      <c r="G38" s="322">
        <f>IFERROR('Tablas evol EM zona'!K38-'Tablas evol EM zona'!K51,"-")</f>
        <v>0.49721173669154339</v>
      </c>
      <c r="H38" s="322">
        <f>IFERROR('Tablas evol EM zona'!M38-'Tablas evol EM zona'!M51,"-")</f>
        <v>0.23692895248099965</v>
      </c>
      <c r="I38" s="321">
        <f>IFERROR('Tablas evol EM zona'!O38-'Tablas evol EM zona'!O51,"-")</f>
        <v>8.867280056620519E-2</v>
      </c>
      <c r="J38" s="321">
        <f>IFERROR('Tablas evol EM zona'!Q38-'Tablas evol EM zona'!Q51,"-")</f>
        <v>0.53327289378589704</v>
      </c>
      <c r="K38" s="321">
        <f>IFERROR('Tablas evol EM zona'!S38-'Tablas evol EM zona'!S51,"-")</f>
        <v>0.18365301759086705</v>
      </c>
    </row>
    <row r="39" spans="2:11" hidden="1" outlineLevel="1" x14ac:dyDescent="0.25">
      <c r="B39" s="58" t="s">
        <v>97</v>
      </c>
      <c r="C39" s="321">
        <f>IFERROR('Tablas evol EM zona'!C39-'Tablas evol EM zona'!C52,"-")</f>
        <v>0.24941655658300377</v>
      </c>
      <c r="D39" s="321">
        <f>IFERROR('Tablas evol EM zona'!E39-'Tablas evol EM zona'!E52,"-")</f>
        <v>0.12166134846576959</v>
      </c>
      <c r="E39" s="321">
        <f>IFERROR('Tablas evol EM zona'!G39-'Tablas evol EM zona'!G52,"-")</f>
        <v>0.18159449151412232</v>
      </c>
      <c r="F39" s="322">
        <f>IFERROR('Tablas evol EM zona'!I39-'Tablas evol EM zona'!I52,"-")</f>
        <v>0.12836807515286885</v>
      </c>
      <c r="G39" s="322">
        <f>IFERROR('Tablas evol EM zona'!K39-'Tablas evol EM zona'!K52,"-")</f>
        <v>0.18765344591998812</v>
      </c>
      <c r="H39" s="322">
        <f>IFERROR('Tablas evol EM zona'!M39-'Tablas evol EM zona'!M52,"-")</f>
        <v>0.11244859165291743</v>
      </c>
      <c r="I39" s="321">
        <f>IFERROR('Tablas evol EM zona'!O39-'Tablas evol EM zona'!O52,"-")</f>
        <v>0.15437472852206469</v>
      </c>
      <c r="J39" s="321">
        <f>IFERROR('Tablas evol EM zona'!Q39-'Tablas evol EM zona'!Q52,"-")</f>
        <v>0.24760698300238815</v>
      </c>
      <c r="K39" s="321">
        <f>IFERROR('Tablas evol EM zona'!S39-'Tablas evol EM zona'!S52,"-")</f>
        <v>0.13200830729359581</v>
      </c>
    </row>
    <row r="40" spans="2:11" ht="15" customHeight="1" collapsed="1" x14ac:dyDescent="0.25">
      <c r="B40" s="72">
        <v>2012</v>
      </c>
      <c r="C40" s="324">
        <f>IFERROR('Tablas evol EM zona'!C40-'Tablas evol EM zona'!C53,"-")</f>
        <v>1.0929340897929407E-2</v>
      </c>
      <c r="D40" s="324">
        <f>IFERROR('Tablas evol EM zona'!E40-'Tablas evol EM zona'!E53,"-")</f>
        <v>-4.920734844285235E-3</v>
      </c>
      <c r="E40" s="324">
        <f>IFERROR('Tablas evol EM zona'!G40-'Tablas evol EM zona'!G53,"-")</f>
        <v>2.2882844291238769E-4</v>
      </c>
      <c r="F40" s="324">
        <f>IFERROR('Tablas evol EM zona'!I40-'Tablas evol EM zona'!I53,"-")</f>
        <v>4.5068523827662688E-4</v>
      </c>
      <c r="G40" s="324">
        <f>IFERROR('Tablas evol EM zona'!K40-'Tablas evol EM zona'!K53,"-")</f>
        <v>0.12520678683600828</v>
      </c>
      <c r="H40" s="324">
        <f>IFERROR('Tablas evol EM zona'!M40-'Tablas evol EM zona'!M53,"-")</f>
        <v>2.7169572496381633E-2</v>
      </c>
      <c r="I40" s="324">
        <f>IFERROR('Tablas evol EM zona'!O40-'Tablas evol EM zona'!O53,"-")</f>
        <v>8.2894631723124945E-3</v>
      </c>
      <c r="J40" s="324">
        <f>IFERROR('Tablas evol EM zona'!Q40-'Tablas evol EM zona'!Q53,"-")</f>
        <v>0.1162041933756619</v>
      </c>
      <c r="K40" s="324">
        <f>IFERROR('Tablas evol EM zona'!S40-'Tablas evol EM zona'!S53,"-")</f>
        <v>1.4395740216805564E-2</v>
      </c>
    </row>
    <row r="41" spans="2:11" hidden="1" outlineLevel="1" x14ac:dyDescent="0.25">
      <c r="B41" s="58" t="s">
        <v>86</v>
      </c>
      <c r="C41" s="321">
        <f>IFERROR('Tablas evol EM zona'!C41-'Tablas evol EM zona'!C54,"-")</f>
        <v>0.80472739348713773</v>
      </c>
      <c r="D41" s="321">
        <f>IFERROR('Tablas evol EM zona'!E41-'Tablas evol EM zona'!E54,"-")</f>
        <v>0.30874958709948608</v>
      </c>
      <c r="E41" s="321">
        <f>IFERROR('Tablas evol EM zona'!G41-'Tablas evol EM zona'!G54,"-")</f>
        <v>0.52779783178966611</v>
      </c>
      <c r="F41" s="322">
        <f>IFERROR('Tablas evol EM zona'!I41-'Tablas evol EM zona'!I54,"-")</f>
        <v>0.41974012715124154</v>
      </c>
      <c r="G41" s="322">
        <f>IFERROR('Tablas evol EM zona'!K41-'Tablas evol EM zona'!K54,"-")</f>
        <v>7.8183280256080678E-2</v>
      </c>
      <c r="H41" s="322">
        <f>IFERROR('Tablas evol EM zona'!M41-'Tablas evol EM zona'!M54,"-")</f>
        <v>0.26758609032423131</v>
      </c>
      <c r="I41" s="321">
        <f>IFERROR('Tablas evol EM zona'!O41-'Tablas evol EM zona'!O54,"-")</f>
        <v>0.5217270992638019</v>
      </c>
      <c r="J41" s="321">
        <f>IFERROR('Tablas evol EM zona'!Q41-'Tablas evol EM zona'!Q54,"-")</f>
        <v>0.19484561892958396</v>
      </c>
      <c r="K41" s="321">
        <f>IFERROR('Tablas evol EM zona'!S41-'Tablas evol EM zona'!S54,"-")</f>
        <v>0.38432490142389142</v>
      </c>
    </row>
    <row r="42" spans="2:11" hidden="1" outlineLevel="1" x14ac:dyDescent="0.25">
      <c r="B42" s="58" t="s">
        <v>87</v>
      </c>
      <c r="C42" s="321">
        <f>IFERROR('Tablas evol EM zona'!C42-'Tablas evol EM zona'!C55,"-")</f>
        <v>0.78000000000000114</v>
      </c>
      <c r="D42" s="321">
        <f>IFERROR('Tablas evol EM zona'!E42-'Tablas evol EM zona'!E55,"-")</f>
        <v>-8.9999999999999858E-2</v>
      </c>
      <c r="E42" s="321">
        <f>IFERROR('Tablas evol EM zona'!G42-'Tablas evol EM zona'!G55,"-")</f>
        <v>0.32000000000000028</v>
      </c>
      <c r="F42" s="322">
        <f>IFERROR('Tablas evol EM zona'!I42-'Tablas evol EM zona'!I55,"-")</f>
        <v>0.30159457561728331</v>
      </c>
      <c r="G42" s="322">
        <f>IFERROR('Tablas evol EM zona'!K42-'Tablas evol EM zona'!K55,"-")</f>
        <v>0.13598804366793793</v>
      </c>
      <c r="H42" s="322">
        <f>IFERROR('Tablas evol EM zona'!M42-'Tablas evol EM zona'!M55,"-")</f>
        <v>0.20439784892015922</v>
      </c>
      <c r="I42" s="321">
        <f>IFERROR('Tablas evol EM zona'!O42-'Tablas evol EM zona'!O55,"-")</f>
        <v>0.37400202583102882</v>
      </c>
      <c r="J42" s="321">
        <f>IFERROR('Tablas evol EM zona'!Q42-'Tablas evol EM zona'!Q55,"-")</f>
        <v>0.2156158667174175</v>
      </c>
      <c r="K42" s="321">
        <f>IFERROR('Tablas evol EM zona'!S42-'Tablas evol EM zona'!S55,"-")</f>
        <v>0.26762487889300424</v>
      </c>
    </row>
    <row r="43" spans="2:11" hidden="1" outlineLevel="1" x14ac:dyDescent="0.25">
      <c r="B43" s="58" t="s">
        <v>88</v>
      </c>
      <c r="C43" s="321">
        <f>IFERROR('Tablas evol EM zona'!C43-'Tablas evol EM zona'!C56,"-")</f>
        <v>-3.0000000000000249E-2</v>
      </c>
      <c r="D43" s="321">
        <f>IFERROR('Tablas evol EM zona'!E43-'Tablas evol EM zona'!E56,"-")</f>
        <v>7.0000000000000284E-2</v>
      </c>
      <c r="E43" s="321">
        <f>IFERROR('Tablas evol EM zona'!G43-'Tablas evol EM zona'!G56,"-")</f>
        <v>3.0000000000000249E-2</v>
      </c>
      <c r="F43" s="322">
        <f>IFERROR('Tablas evol EM zona'!I43-'Tablas evol EM zona'!I56,"-")</f>
        <v>0.38000477440916747</v>
      </c>
      <c r="G43" s="322">
        <f>IFERROR('Tablas evol EM zona'!K43-'Tablas evol EM zona'!K56,"-")</f>
        <v>6.2440890125174064E-2</v>
      </c>
      <c r="H43" s="322">
        <f>IFERROR('Tablas evol EM zona'!M43-'Tablas evol EM zona'!M56,"-")</f>
        <v>0.24799009200283084</v>
      </c>
      <c r="I43" s="321">
        <f>IFERROR('Tablas evol EM zona'!O43-'Tablas evol EM zona'!O56,"-")</f>
        <v>0.33303023775745899</v>
      </c>
      <c r="J43" s="321">
        <f>IFERROR('Tablas evol EM zona'!Q43-'Tablas evol EM zona'!Q56,"-")</f>
        <v>6.5606878380927824E-2</v>
      </c>
      <c r="K43" s="321">
        <f>IFERROR('Tablas evol EM zona'!S43-'Tablas evol EM zona'!S56,"-")</f>
        <v>0.23024542961714189</v>
      </c>
    </row>
    <row r="44" spans="2:11" hidden="1" outlineLevel="1" x14ac:dyDescent="0.25">
      <c r="B44" s="58" t="s">
        <v>89</v>
      </c>
      <c r="C44" s="321">
        <f>IFERROR('Tablas evol EM zona'!C44-'Tablas evol EM zona'!C57,"-")</f>
        <v>2.6251994004020673E-3</v>
      </c>
      <c r="D44" s="321">
        <f>IFERROR('Tablas evol EM zona'!E44-'Tablas evol EM zona'!E57,"-")</f>
        <v>-0.59610003471817841</v>
      </c>
      <c r="E44" s="321">
        <f>IFERROR('Tablas evol EM zona'!G44-'Tablas evol EM zona'!G57,"-")</f>
        <v>-0.2953548656261038</v>
      </c>
      <c r="F44" s="322">
        <f>IFERROR('Tablas evol EM zona'!I44-'Tablas evol EM zona'!I57,"-")</f>
        <v>0.10844604796665447</v>
      </c>
      <c r="G44" s="322">
        <f>IFERROR('Tablas evol EM zona'!K44-'Tablas evol EM zona'!K57,"-")</f>
        <v>-0.73364479104371227</v>
      </c>
      <c r="H44" s="322">
        <f>IFERROR('Tablas evol EM zona'!M44-'Tablas evol EM zona'!M57,"-")</f>
        <v>-0.22514131678341442</v>
      </c>
      <c r="I44" s="321">
        <f>IFERROR('Tablas evol EM zona'!O44-'Tablas evol EM zona'!O57,"-")</f>
        <v>0.27333725157935795</v>
      </c>
      <c r="J44" s="321">
        <f>IFERROR('Tablas evol EM zona'!Q44-'Tablas evol EM zona'!Q57,"-")</f>
        <v>-0.59409600221725078</v>
      </c>
      <c r="K44" s="321">
        <f>IFERROR('Tablas evol EM zona'!S44-'Tablas evol EM zona'!S57,"-")</f>
        <v>-4.5372054730218103E-2</v>
      </c>
    </row>
    <row r="45" spans="2:11" hidden="1" outlineLevel="1" x14ac:dyDescent="0.25">
      <c r="B45" s="58" t="s">
        <v>90</v>
      </c>
      <c r="C45" s="321">
        <f>IFERROR('Tablas evol EM zona'!C45-'Tablas evol EM zona'!C58,"-")</f>
        <v>0.42367030655489124</v>
      </c>
      <c r="D45" s="321">
        <f>IFERROR('Tablas evol EM zona'!E45-'Tablas evol EM zona'!E58,"-")</f>
        <v>-0.16407481756775155</v>
      </c>
      <c r="E45" s="321">
        <f>IFERROR('Tablas evol EM zona'!G45-'Tablas evol EM zona'!G58,"-")</f>
        <v>0.11069807775690066</v>
      </c>
      <c r="F45" s="322">
        <f>IFERROR('Tablas evol EM zona'!I45-'Tablas evol EM zona'!I58,"-")</f>
        <v>0.3800216414984785</v>
      </c>
      <c r="G45" s="322">
        <f>IFERROR('Tablas evol EM zona'!K45-'Tablas evol EM zona'!K58,"-")</f>
        <v>-0.24310018065160932</v>
      </c>
      <c r="H45" s="322">
        <f>IFERROR('Tablas evol EM zona'!M45-'Tablas evol EM zona'!M58,"-")</f>
        <v>0.11679470857882457</v>
      </c>
      <c r="I45" s="321">
        <f>IFERROR('Tablas evol EM zona'!O45-'Tablas evol EM zona'!O58,"-")</f>
        <v>0.40976220566915078</v>
      </c>
      <c r="J45" s="321">
        <f>IFERROR('Tablas evol EM zona'!Q45-'Tablas evol EM zona'!Q58,"-")</f>
        <v>-0.16769934508874051</v>
      </c>
      <c r="K45" s="321">
        <f>IFERROR('Tablas evol EM zona'!S45-'Tablas evol EM zona'!S58,"-")</f>
        <v>0.17945779245247362</v>
      </c>
    </row>
    <row r="46" spans="2:11" hidden="1" outlineLevel="1" x14ac:dyDescent="0.25">
      <c r="B46" s="58" t="s">
        <v>91</v>
      </c>
      <c r="C46" s="321">
        <f>IFERROR('Tablas evol EM zona'!C46-'Tablas evol EM zona'!C59,"-")</f>
        <v>0.26518696948841569</v>
      </c>
      <c r="D46" s="321">
        <f>IFERROR('Tablas evol EM zona'!E46-'Tablas evol EM zona'!E59,"-")</f>
        <v>9.562847314104328E-2</v>
      </c>
      <c r="E46" s="321">
        <f>IFERROR('Tablas evol EM zona'!G46-'Tablas evol EM zona'!G59,"-")</f>
        <v>0.17030994246226427</v>
      </c>
      <c r="F46" s="322">
        <f>IFERROR('Tablas evol EM zona'!I46-'Tablas evol EM zona'!I59,"-")</f>
        <v>1.6355303342858285E-2</v>
      </c>
      <c r="G46" s="322">
        <f>IFERROR('Tablas evol EM zona'!K46-'Tablas evol EM zona'!K59,"-")</f>
        <v>0.18023409286550596</v>
      </c>
      <c r="H46" s="322">
        <f>IFERROR('Tablas evol EM zona'!M46-'Tablas evol EM zona'!M59,"-")</f>
        <v>8.2947169027538514E-2</v>
      </c>
      <c r="I46" s="321">
        <f>IFERROR('Tablas evol EM zona'!O46-'Tablas evol EM zona'!O59,"-")</f>
        <v>-2.5058859527570476E-2</v>
      </c>
      <c r="J46" s="321">
        <f>IFERROR('Tablas evol EM zona'!Q46-'Tablas evol EM zona'!Q59,"-")</f>
        <v>0.16820528215778552</v>
      </c>
      <c r="K46" s="321">
        <f>IFERROR('Tablas evol EM zona'!S46-'Tablas evol EM zona'!S59,"-")</f>
        <v>4.0299792162467263E-2</v>
      </c>
    </row>
    <row r="47" spans="2:11" hidden="1" outlineLevel="1" x14ac:dyDescent="0.25">
      <c r="B47" s="58" t="s">
        <v>92</v>
      </c>
      <c r="C47" s="321">
        <f>IFERROR('Tablas evol EM zona'!C47-'Tablas evol EM zona'!C60,"-")</f>
        <v>0.62257257704332414</v>
      </c>
      <c r="D47" s="321">
        <f>IFERROR('Tablas evol EM zona'!E47-'Tablas evol EM zona'!E60,"-")</f>
        <v>-4.9643575937935225E-2</v>
      </c>
      <c r="E47" s="321">
        <f>IFERROR('Tablas evol EM zona'!G47-'Tablas evol EM zona'!G60,"-")</f>
        <v>0.26137292696780889</v>
      </c>
      <c r="F47" s="322">
        <f>IFERROR('Tablas evol EM zona'!I47-'Tablas evol EM zona'!I60,"-")</f>
        <v>0.59625324152731896</v>
      </c>
      <c r="G47" s="322">
        <f>IFERROR('Tablas evol EM zona'!K47-'Tablas evol EM zona'!K60,"-")</f>
        <v>8.3447751593473285E-2</v>
      </c>
      <c r="H47" s="322">
        <f>IFERROR('Tablas evol EM zona'!M47-'Tablas evol EM zona'!M60,"-")</f>
        <v>0.38439781250434812</v>
      </c>
      <c r="I47" s="321">
        <f>IFERROR('Tablas evol EM zona'!O47-'Tablas evol EM zona'!O60,"-")</f>
        <v>0.54442420068181985</v>
      </c>
      <c r="J47" s="321">
        <f>IFERROR('Tablas evol EM zona'!Q47-'Tablas evol EM zona'!Q60,"-")</f>
        <v>0.21593934346588917</v>
      </c>
      <c r="K47" s="321">
        <f>IFERROR('Tablas evol EM zona'!S47-'Tablas evol EM zona'!S60,"-")</f>
        <v>0.41219580042833126</v>
      </c>
    </row>
    <row r="48" spans="2:11" hidden="1" outlineLevel="1" x14ac:dyDescent="0.25">
      <c r="B48" s="58" t="s">
        <v>93</v>
      </c>
      <c r="C48" s="321">
        <f>IFERROR('Tablas evol EM zona'!C48-'Tablas evol EM zona'!C61,"-")</f>
        <v>0.49955391347253908</v>
      </c>
      <c r="D48" s="321">
        <f>IFERROR('Tablas evol EM zona'!E48-'Tablas evol EM zona'!E61,"-")</f>
        <v>0.60831869483879775</v>
      </c>
      <c r="E48" s="321">
        <f>IFERROR('Tablas evol EM zona'!G48-'Tablas evol EM zona'!G61,"-")</f>
        <v>0.55641999442582435</v>
      </c>
      <c r="F48" s="322">
        <f>IFERROR('Tablas evol EM zona'!I48-'Tablas evol EM zona'!I61,"-")</f>
        <v>0.75969210003873577</v>
      </c>
      <c r="G48" s="322">
        <f>IFERROR('Tablas evol EM zona'!K48-'Tablas evol EM zona'!K61,"-")</f>
        <v>0.37448624776038031</v>
      </c>
      <c r="H48" s="322">
        <f>IFERROR('Tablas evol EM zona'!M48-'Tablas evol EM zona'!M61,"-")</f>
        <v>0.6124611955937409</v>
      </c>
      <c r="I48" s="321">
        <f>IFERROR('Tablas evol EM zona'!O48-'Tablas evol EM zona'!O61,"-")</f>
        <v>0.59753922447969288</v>
      </c>
      <c r="J48" s="321">
        <f>IFERROR('Tablas evol EM zona'!Q48-'Tablas evol EM zona'!Q61,"-")</f>
        <v>0.37697965461479122</v>
      </c>
      <c r="K48" s="321">
        <f>IFERROR('Tablas evol EM zona'!S48-'Tablas evol EM zona'!S61,"-")</f>
        <v>0.51319721149325304</v>
      </c>
    </row>
    <row r="49" spans="2:11" hidden="1" outlineLevel="1" x14ac:dyDescent="0.25">
      <c r="B49" s="58" t="s">
        <v>94</v>
      </c>
      <c r="C49" s="321">
        <f>IFERROR('Tablas evol EM zona'!C49-'Tablas evol EM zona'!C62,"-")</f>
        <v>1.1138202653691582</v>
      </c>
      <c r="D49" s="321">
        <f>IFERROR('Tablas evol EM zona'!E49-'Tablas evol EM zona'!E62,"-")</f>
        <v>0.99953334366457369</v>
      </c>
      <c r="E49" s="321">
        <f>IFERROR('Tablas evol EM zona'!G49-'Tablas evol EM zona'!G62,"-")</f>
        <v>1.0519250089142407</v>
      </c>
      <c r="F49" s="322">
        <f>IFERROR('Tablas evol EM zona'!I49-'Tablas evol EM zona'!I62,"-")</f>
        <v>0.77419327725557174</v>
      </c>
      <c r="G49" s="322">
        <f>IFERROR('Tablas evol EM zona'!K49-'Tablas evol EM zona'!K62,"-")</f>
        <v>0.71858811159416636</v>
      </c>
      <c r="H49" s="322">
        <f>IFERROR('Tablas evol EM zona'!M49-'Tablas evol EM zona'!M62,"-")</f>
        <v>0.75053526956021521</v>
      </c>
      <c r="I49" s="321">
        <f>IFERROR('Tablas evol EM zona'!O49-'Tablas evol EM zona'!O62,"-")</f>
        <v>0.74723930524658844</v>
      </c>
      <c r="J49" s="321">
        <f>IFERROR('Tablas evol EM zona'!Q49-'Tablas evol EM zona'!Q62,"-")</f>
        <v>0.72042094009018065</v>
      </c>
      <c r="K49" s="321">
        <f>IFERROR('Tablas evol EM zona'!S49-'Tablas evol EM zona'!S62,"-")</f>
        <v>0.73693803535655</v>
      </c>
    </row>
    <row r="50" spans="2:11" hidden="1" outlineLevel="1" x14ac:dyDescent="0.25">
      <c r="B50" s="58" t="s">
        <v>95</v>
      </c>
      <c r="C50" s="321">
        <f>IFERROR('Tablas evol EM zona'!C50-'Tablas evol EM zona'!C63,"-")</f>
        <v>0.25833206866982295</v>
      </c>
      <c r="D50" s="321">
        <f>IFERROR('Tablas evol EM zona'!E50-'Tablas evol EM zona'!E63,"-")</f>
        <v>0.52480339431406797</v>
      </c>
      <c r="E50" s="321">
        <f>IFERROR('Tablas evol EM zona'!G50-'Tablas evol EM zona'!G63,"-")</f>
        <v>0.39060775252999136</v>
      </c>
      <c r="F50" s="322">
        <f>IFERROR('Tablas evol EM zona'!I50-'Tablas evol EM zona'!I63,"-")</f>
        <v>0.1993931754986118</v>
      </c>
      <c r="G50" s="322">
        <f>IFERROR('Tablas evol EM zona'!K50-'Tablas evol EM zona'!K63,"-")</f>
        <v>0.20236031745634264</v>
      </c>
      <c r="H50" s="322">
        <f>IFERROR('Tablas evol EM zona'!M50-'Tablas evol EM zona'!M63,"-")</f>
        <v>0.18086251803620712</v>
      </c>
      <c r="I50" s="321">
        <f>IFERROR('Tablas evol EM zona'!O50-'Tablas evol EM zona'!O63,"-")</f>
        <v>0.22240151679928921</v>
      </c>
      <c r="J50" s="321">
        <f>IFERROR('Tablas evol EM zona'!Q50-'Tablas evol EM zona'!Q63,"-")</f>
        <v>0.20943086360799512</v>
      </c>
      <c r="K50" s="321">
        <f>IFERROR('Tablas evol EM zona'!S50-'Tablas evol EM zona'!S63,"-")</f>
        <v>0.19098075517492319</v>
      </c>
    </row>
    <row r="51" spans="2:11" hidden="1" outlineLevel="1" x14ac:dyDescent="0.25">
      <c r="B51" s="58" t="s">
        <v>96</v>
      </c>
      <c r="C51" s="321">
        <f>IFERROR('Tablas evol EM zona'!C51-'Tablas evol EM zona'!C64,"-")</f>
        <v>0.83999999999999986</v>
      </c>
      <c r="D51" s="321">
        <f>IFERROR('Tablas evol EM zona'!E51-'Tablas evol EM zona'!E64,"-")</f>
        <v>0.4399999999999995</v>
      </c>
      <c r="E51" s="321">
        <f>IFERROR('Tablas evol EM zona'!G51-'Tablas evol EM zona'!G64,"-")</f>
        <v>0.61000000000000121</v>
      </c>
      <c r="F51" s="322">
        <f>IFERROR('Tablas evol EM zona'!I51-'Tablas evol EM zona'!I64,"-")</f>
        <v>0.42728767909023979</v>
      </c>
      <c r="G51" s="322">
        <f>IFERROR('Tablas evol EM zona'!K51-'Tablas evol EM zona'!K64,"-")</f>
        <v>0.21826025370644331</v>
      </c>
      <c r="H51" s="322">
        <f>IFERROR('Tablas evol EM zona'!M51-'Tablas evol EM zona'!M64,"-")</f>
        <v>0.31979163043100201</v>
      </c>
      <c r="I51" s="321">
        <f>IFERROR('Tablas evol EM zona'!O51-'Tablas evol EM zona'!O64,"-")</f>
        <v>0.43053902946025424</v>
      </c>
      <c r="J51" s="321">
        <f>IFERROR('Tablas evol EM zona'!Q51-'Tablas evol EM zona'!Q64,"-")</f>
        <v>0.16957268111336532</v>
      </c>
      <c r="K51" s="321">
        <f>IFERROR('Tablas evol EM zona'!S51-'Tablas evol EM zona'!S64,"-")</f>
        <v>0.31760449956297876</v>
      </c>
    </row>
    <row r="52" spans="2:11" hidden="1" outlineLevel="1" x14ac:dyDescent="0.25">
      <c r="B52" s="58" t="s">
        <v>97</v>
      </c>
      <c r="C52" s="321">
        <f>IFERROR('Tablas evol EM zona'!C52-'Tablas evol EM zona'!C65,"-")</f>
        <v>0.83000000000000007</v>
      </c>
      <c r="D52" s="321">
        <f>IFERROR('Tablas evol EM zona'!E52-'Tablas evol EM zona'!E65,"-")</f>
        <v>0.72000000000000064</v>
      </c>
      <c r="E52" s="321">
        <f>IFERROR('Tablas evol EM zona'!G52-'Tablas evol EM zona'!G65,"-")</f>
        <v>0.75999999999999979</v>
      </c>
      <c r="F52" s="322">
        <f>IFERROR('Tablas evol EM zona'!I52-'Tablas evol EM zona'!I65,"-")</f>
        <v>0.42676972508711941</v>
      </c>
      <c r="G52" s="322">
        <f>IFERROR('Tablas evol EM zona'!K52-'Tablas evol EM zona'!K65,"-")</f>
        <v>0.81376542696833631</v>
      </c>
      <c r="H52" s="322">
        <f>IFERROR('Tablas evol EM zona'!M52-'Tablas evol EM zona'!M65,"-")</f>
        <v>0.55504190749187643</v>
      </c>
      <c r="I52" s="321">
        <f>IFERROR('Tablas evol EM zona'!O52-'Tablas evol EM zona'!O65,"-")</f>
        <v>0.24225779438050576</v>
      </c>
      <c r="J52" s="321">
        <f>IFERROR('Tablas evol EM zona'!Q52-'Tablas evol EM zona'!Q65,"-")</f>
        <v>0.81928864890633157</v>
      </c>
      <c r="K52" s="321">
        <f>IFERROR('Tablas evol EM zona'!S52-'Tablas evol EM zona'!S65,"-")</f>
        <v>0.41559120905299629</v>
      </c>
    </row>
    <row r="53" spans="2:11" ht="15" customHeight="1" collapsed="1" x14ac:dyDescent="0.25">
      <c r="B53" s="72">
        <v>2011</v>
      </c>
      <c r="C53" s="324">
        <f>IFERROR('Tablas evol EM zona'!C53-'Tablas evol EM zona'!C66,"-")</f>
        <v>0.52029866390834556</v>
      </c>
      <c r="D53" s="324">
        <f>IFERROR('Tablas evol EM zona'!E53-'Tablas evol EM zona'!E66,"-")</f>
        <v>0.2345380939090429</v>
      </c>
      <c r="E53" s="324">
        <f>IFERROR('Tablas evol EM zona'!G53-'Tablas evol EM zona'!G66,"-")</f>
        <v>0.36623045217325867</v>
      </c>
      <c r="F53" s="324">
        <f>IFERROR('Tablas evol EM zona'!I53-'Tablas evol EM zona'!I66,"-")</f>
        <v>0.39690073052806252</v>
      </c>
      <c r="G53" s="324">
        <f>IFERROR('Tablas evol EM zona'!K53-'Tablas evol EM zona'!K66,"-")</f>
        <v>0.14351332357925983</v>
      </c>
      <c r="H53" s="324">
        <f>IFERROR('Tablas evol EM zona'!M53-'Tablas evol EM zona'!M66,"-")</f>
        <v>0.2834466050971205</v>
      </c>
      <c r="I53" s="324">
        <f>IFERROR('Tablas evol EM zona'!O53-'Tablas evol EM zona'!O66,"-")</f>
        <v>0.38885817808568479</v>
      </c>
      <c r="J53" s="324">
        <f>IFERROR('Tablas evol EM zona'!Q53-'Tablas evol EM zona'!Q66,"-")</f>
        <v>0.18340039172760214</v>
      </c>
      <c r="K53" s="324">
        <f>IFERROR('Tablas evol EM zona'!S53-'Tablas evol EM zona'!S66,"-")</f>
        <v>0.297447114643977</v>
      </c>
    </row>
    <row r="54" spans="2:11" hidden="1" outlineLevel="1" x14ac:dyDescent="0.25">
      <c r="B54" s="58" t="s">
        <v>86</v>
      </c>
      <c r="C54" s="321">
        <f>IFERROR('Tablas evol EM zona'!C54-'Tablas evol EM zona'!C67,"-")</f>
        <v>0.46799231046497614</v>
      </c>
      <c r="D54" s="321">
        <f>IFERROR('Tablas evol EM zona'!E54-'Tablas evol EM zona'!E67,"-")</f>
        <v>-0.41425202045192222</v>
      </c>
      <c r="E54" s="321">
        <f>IFERROR('Tablas evol EM zona'!G54-'Tablas evol EM zona'!G67,"-")</f>
        <v>-1.7072208957383594E-2</v>
      </c>
      <c r="F54" s="322">
        <f>IFERROR('Tablas evol EM zona'!I54-'Tablas evol EM zona'!I67,"-")</f>
        <v>-0.29610183379641786</v>
      </c>
      <c r="G54" s="322">
        <f>IFERROR('Tablas evol EM zona'!K54-'Tablas evol EM zona'!K67,"-")</f>
        <v>-0.65185476392538177</v>
      </c>
      <c r="H54" s="322">
        <f>IFERROR('Tablas evol EM zona'!M54-'Tablas evol EM zona'!M67,"-")</f>
        <v>-0.45186394717591938</v>
      </c>
      <c r="I54" s="321">
        <f>IFERROR('Tablas evol EM zona'!O54-'Tablas evol EM zona'!O67,"-")</f>
        <v>-0.36166628116272825</v>
      </c>
      <c r="J54" s="321">
        <f>IFERROR('Tablas evol EM zona'!Q54-'Tablas evol EM zona'!Q67,"-")</f>
        <v>-0.58937835264608474</v>
      </c>
      <c r="K54" s="321">
        <f>IFERROR('Tablas evol EM zona'!S54-'Tablas evol EM zona'!S67,"-")</f>
        <v>-0.45035224680064534</v>
      </c>
    </row>
    <row r="55" spans="2:11" hidden="1" outlineLevel="1" x14ac:dyDescent="0.25">
      <c r="B55" s="58" t="s">
        <v>87</v>
      </c>
      <c r="C55" s="321">
        <f>IFERROR('Tablas evol EM zona'!C55-'Tablas evol EM zona'!C68,"-")</f>
        <v>0.2096149309938129</v>
      </c>
      <c r="D55" s="321">
        <f>IFERROR('Tablas evol EM zona'!E55-'Tablas evol EM zona'!E68,"-")</f>
        <v>0.19023051515728007</v>
      </c>
      <c r="E55" s="321">
        <f>IFERROR('Tablas evol EM zona'!G55-'Tablas evol EM zona'!G68,"-")</f>
        <v>0.19058253890500865</v>
      </c>
      <c r="F55" s="322">
        <f>IFERROR('Tablas evol EM zona'!I55-'Tablas evol EM zona'!I68,"-")</f>
        <v>0.10919881636564455</v>
      </c>
      <c r="G55" s="322">
        <f>IFERROR('Tablas evol EM zona'!K55-'Tablas evol EM zona'!K68,"-")</f>
        <v>7.7556407550011031E-2</v>
      </c>
      <c r="H55" s="322">
        <f>IFERROR('Tablas evol EM zona'!M55-'Tablas evol EM zona'!M68,"-")</f>
        <v>0.10304170435670024</v>
      </c>
      <c r="I55" s="321">
        <f>IFERROR('Tablas evol EM zona'!O55-'Tablas evol EM zona'!O68,"-")</f>
        <v>4.3974273653869744E-2</v>
      </c>
      <c r="J55" s="321">
        <f>IFERROR('Tablas evol EM zona'!Q55-'Tablas evol EM zona'!Q68,"-")</f>
        <v>4.2145164567058302E-2</v>
      </c>
      <c r="K55" s="321">
        <f>IFERROR('Tablas evol EM zona'!S55-'Tablas evol EM zona'!S68,"-")</f>
        <v>5.7789224002284811E-2</v>
      </c>
    </row>
    <row r="56" spans="2:11" hidden="1" outlineLevel="1" x14ac:dyDescent="0.25">
      <c r="B56" s="58" t="s">
        <v>88</v>
      </c>
      <c r="C56" s="321">
        <f>IFERROR('Tablas evol EM zona'!C56-'Tablas evol EM zona'!C69,"-")</f>
        <v>-7.6526006788368406E-2</v>
      </c>
      <c r="D56" s="321">
        <f>IFERROR('Tablas evol EM zona'!E56-'Tablas evol EM zona'!E69,"-")</f>
        <v>0.31496830959659938</v>
      </c>
      <c r="E56" s="321">
        <f>IFERROR('Tablas evol EM zona'!G56-'Tablas evol EM zona'!G69,"-")</f>
        <v>0.13184929253043709</v>
      </c>
      <c r="F56" s="322">
        <f>IFERROR('Tablas evol EM zona'!I56-'Tablas evol EM zona'!I69,"-")</f>
        <v>-0.19247654133802428</v>
      </c>
      <c r="G56" s="322">
        <f>IFERROR('Tablas evol EM zona'!K56-'Tablas evol EM zona'!K69,"-")</f>
        <v>0.30874224897932834</v>
      </c>
      <c r="H56" s="322">
        <f>IFERROR('Tablas evol EM zona'!M56-'Tablas evol EM zona'!M69,"-")</f>
        <v>-3.4438291245884045E-3</v>
      </c>
      <c r="I56" s="321">
        <f>IFERROR('Tablas evol EM zona'!O56-'Tablas evol EM zona'!O69,"-")</f>
        <v>-0.18086759603740887</v>
      </c>
      <c r="J56" s="321">
        <f>IFERROR('Tablas evol EM zona'!Q56-'Tablas evol EM zona'!Q69,"-")</f>
        <v>0.23299736351002132</v>
      </c>
      <c r="K56" s="321">
        <f>IFERROR('Tablas evol EM zona'!S56-'Tablas evol EM zona'!S69,"-")</f>
        <v>-4.7346209865665401E-2</v>
      </c>
    </row>
    <row r="57" spans="2:11" hidden="1" outlineLevel="1" x14ac:dyDescent="0.25">
      <c r="B57" s="58" t="s">
        <v>89</v>
      </c>
      <c r="C57" s="321">
        <f>IFERROR('Tablas evol EM zona'!C57-'Tablas evol EM zona'!C70,"-")</f>
        <v>0.42406961819192013</v>
      </c>
      <c r="D57" s="321">
        <f>IFERROR('Tablas evol EM zona'!E57-'Tablas evol EM zona'!E70,"-")</f>
        <v>0.81638331365604166</v>
      </c>
      <c r="E57" s="321">
        <f>IFERROR('Tablas evol EM zona'!G57-'Tablas evol EM zona'!G70,"-")</f>
        <v>0.61186451043011481</v>
      </c>
      <c r="F57" s="322">
        <f>IFERROR('Tablas evol EM zona'!I57-'Tablas evol EM zona'!I70,"-")</f>
        <v>-0.20498831282720786</v>
      </c>
      <c r="G57" s="322">
        <f>IFERROR('Tablas evol EM zona'!K57-'Tablas evol EM zona'!K70,"-")</f>
        <v>0.54382281582013015</v>
      </c>
      <c r="H57" s="322">
        <f>IFERROR('Tablas evol EM zona'!M57-'Tablas evol EM zona'!M70,"-")</f>
        <v>7.5023225688234163E-2</v>
      </c>
      <c r="I57" s="321">
        <f>IFERROR('Tablas evol EM zona'!O57-'Tablas evol EM zona'!O70,"-")</f>
        <v>-0.27240132290138419</v>
      </c>
      <c r="J57" s="321">
        <f>IFERROR('Tablas evol EM zona'!Q57-'Tablas evol EM zona'!Q70,"-")</f>
        <v>0.40068274316431207</v>
      </c>
      <c r="K57" s="321">
        <f>IFERROR('Tablas evol EM zona'!S57-'Tablas evol EM zona'!S70,"-")</f>
        <v>-5.3366025818877283E-2</v>
      </c>
    </row>
    <row r="58" spans="2:11" hidden="1" outlineLevel="1" x14ac:dyDescent="0.25">
      <c r="B58" s="58" t="s">
        <v>90</v>
      </c>
      <c r="C58" s="321">
        <f>IFERROR('Tablas evol EM zona'!C58-'Tablas evol EM zona'!C71,"-")</f>
        <v>0.29632969344510762</v>
      </c>
      <c r="D58" s="321">
        <f>IFERROR('Tablas evol EM zona'!E58-'Tablas evol EM zona'!E71,"-")</f>
        <v>0.36407481756775084</v>
      </c>
      <c r="E58" s="321">
        <f>IFERROR('Tablas evol EM zona'!G58-'Tablas evol EM zona'!G71,"-")</f>
        <v>0.29930192224309948</v>
      </c>
      <c r="F58" s="322">
        <f>IFERROR('Tablas evol EM zona'!I58-'Tablas evol EM zona'!I71,"-")</f>
        <v>-4.0870041449303507E-2</v>
      </c>
      <c r="G58" s="322">
        <f>IFERROR('Tablas evol EM zona'!K58-'Tablas evol EM zona'!K71,"-")</f>
        <v>0.5794662652116358</v>
      </c>
      <c r="H58" s="322">
        <f>IFERROR('Tablas evol EM zona'!M58-'Tablas evol EM zona'!M71,"-")</f>
        <v>0.1951265757236964</v>
      </c>
      <c r="I58" s="321">
        <f>IFERROR('Tablas evol EM zona'!O58-'Tablas evol EM zona'!O71,"-")</f>
        <v>-0.10103355096310285</v>
      </c>
      <c r="J58" s="321">
        <f>IFERROR('Tablas evol EM zona'!Q58-'Tablas evol EM zona'!Q71,"-")</f>
        <v>0.52831132259668934</v>
      </c>
      <c r="K58" s="321">
        <f>IFERROR('Tablas evol EM zona'!S58-'Tablas evol EM zona'!S71,"-")</f>
        <v>0.11516134485567786</v>
      </c>
    </row>
    <row r="59" spans="2:11" hidden="1" outlineLevel="1" x14ac:dyDescent="0.25">
      <c r="B59" s="58" t="s">
        <v>91</v>
      </c>
      <c r="C59" s="321">
        <f>IFERROR('Tablas evol EM zona'!C59-'Tablas evol EM zona'!C72,"-")</f>
        <v>-5.5186969488414839E-2</v>
      </c>
      <c r="D59" s="321">
        <f>IFERROR('Tablas evol EM zona'!E59-'Tablas evol EM zona'!E72,"-")</f>
        <v>1.437152685895704E-2</v>
      </c>
      <c r="E59" s="321">
        <f>IFERROR('Tablas evol EM zona'!G59-'Tablas evol EM zona'!G72,"-")</f>
        <v>-2.0309942462263919E-2</v>
      </c>
      <c r="F59" s="322">
        <f>IFERROR('Tablas evol EM zona'!I59-'Tablas evol EM zona'!I72,"-")</f>
        <v>-8.8844020215264052E-2</v>
      </c>
      <c r="G59" s="322">
        <f>IFERROR('Tablas evol EM zona'!K59-'Tablas evol EM zona'!K72,"-")</f>
        <v>-0.26292667736506825</v>
      </c>
      <c r="H59" s="322">
        <f>IFERROR('Tablas evol EM zona'!M59-'Tablas evol EM zona'!M72,"-")</f>
        <v>-0.16601614379322349</v>
      </c>
      <c r="I59" s="321">
        <f>IFERROR('Tablas evol EM zona'!O59-'Tablas evol EM zona'!O72,"-")</f>
        <v>-3.4519044519015551E-2</v>
      </c>
      <c r="J59" s="321">
        <f>IFERROR('Tablas evol EM zona'!Q59-'Tablas evol EM zona'!Q72,"-")</f>
        <v>-0.2242371700401673</v>
      </c>
      <c r="K59" s="321">
        <f>IFERROR('Tablas evol EM zona'!S59-'Tablas evol EM zona'!S72,"-")</f>
        <v>-0.11217931684364846</v>
      </c>
    </row>
    <row r="60" spans="2:11" hidden="1" outlineLevel="1" x14ac:dyDescent="0.25">
      <c r="B60" s="58" t="s">
        <v>92</v>
      </c>
      <c r="C60" s="321">
        <f>IFERROR('Tablas evol EM zona'!C60-'Tablas evol EM zona'!C73,"-")</f>
        <v>-0.25903621865811122</v>
      </c>
      <c r="D60" s="321">
        <f>IFERROR('Tablas evol EM zona'!E60-'Tablas evol EM zona'!E73,"-")</f>
        <v>-8.1161965836682448E-2</v>
      </c>
      <c r="E60" s="321">
        <f>IFERROR('Tablas evol EM zona'!G60-'Tablas evol EM zona'!G73,"-")</f>
        <v>-0.16333999100118035</v>
      </c>
      <c r="F60" s="322">
        <f>IFERROR('Tablas evol EM zona'!I60-'Tablas evol EM zona'!I73,"-")</f>
        <v>-0.22225727176695109</v>
      </c>
      <c r="G60" s="322">
        <f>IFERROR('Tablas evol EM zona'!K60-'Tablas evol EM zona'!K73,"-")</f>
        <v>-0.25945265178804</v>
      </c>
      <c r="H60" s="322">
        <f>IFERROR('Tablas evol EM zona'!M60-'Tablas evol EM zona'!M73,"-")</f>
        <v>-0.23747166255569052</v>
      </c>
      <c r="I60" s="321">
        <f>IFERROR('Tablas evol EM zona'!O60-'Tablas evol EM zona'!O73,"-")</f>
        <v>-0.1855453199294157</v>
      </c>
      <c r="J60" s="321">
        <f>IFERROR('Tablas evol EM zona'!Q60-'Tablas evol EM zona'!Q73,"-")</f>
        <v>-0.32547350974693146</v>
      </c>
      <c r="K60" s="321">
        <f>IFERROR('Tablas evol EM zona'!S60-'Tablas evol EM zona'!S73,"-")</f>
        <v>-0.24405449738538287</v>
      </c>
    </row>
    <row r="61" spans="2:11" hidden="1" outlineLevel="1" x14ac:dyDescent="0.25">
      <c r="B61" s="58" t="s">
        <v>93</v>
      </c>
      <c r="C61" s="321">
        <f>IFERROR('Tablas evol EM zona'!C61-'Tablas evol EM zona'!C74,"-")</f>
        <v>-9.6441825732932251E-2</v>
      </c>
      <c r="D61" s="321">
        <f>IFERROR('Tablas evol EM zona'!E61-'Tablas evol EM zona'!E74,"-")</f>
        <v>0.10373449249010314</v>
      </c>
      <c r="E61" s="321">
        <f>IFERROR('Tablas evol EM zona'!G61-'Tablas evol EM zona'!G74,"-")</f>
        <v>1.6145009638458774E-2</v>
      </c>
      <c r="F61" s="322">
        <f>IFERROR('Tablas evol EM zona'!I61-'Tablas evol EM zona'!I74,"-")</f>
        <v>-0.16051943533214708</v>
      </c>
      <c r="G61" s="322">
        <f>IFERROR('Tablas evol EM zona'!K61-'Tablas evol EM zona'!K74,"-")</f>
        <v>0.16920592954509228</v>
      </c>
      <c r="H61" s="322">
        <f>IFERROR('Tablas evol EM zona'!M61-'Tablas evol EM zona'!M74,"-")</f>
        <v>-5.2852132352002812E-2</v>
      </c>
      <c r="I61" s="321">
        <f>IFERROR('Tablas evol EM zona'!O61-'Tablas evol EM zona'!O74,"-")</f>
        <v>-0.14660521331165466</v>
      </c>
      <c r="J61" s="321">
        <f>IFERROR('Tablas evol EM zona'!Q61-'Tablas evol EM zona'!Q74,"-")</f>
        <v>2.274621958654155E-2</v>
      </c>
      <c r="K61" s="321">
        <f>IFERROR('Tablas evol EM zona'!S61-'Tablas evol EM zona'!S74,"-")</f>
        <v>-0.11244154591918765</v>
      </c>
    </row>
    <row r="62" spans="2:11" hidden="1" outlineLevel="1" x14ac:dyDescent="0.25">
      <c r="B62" s="58" t="s">
        <v>94</v>
      </c>
      <c r="C62" s="321">
        <f>IFERROR('Tablas evol EM zona'!C62-'Tablas evol EM zona'!C75,"-")</f>
        <v>-0.46214834107893754</v>
      </c>
      <c r="D62" s="321">
        <f>IFERROR('Tablas evol EM zona'!E62-'Tablas evol EM zona'!E75,"-")</f>
        <v>-0.95244496013328561</v>
      </c>
      <c r="E62" s="321">
        <f>IFERROR('Tablas evol EM zona'!G62-'Tablas evol EM zona'!G75,"-")</f>
        <v>-0.73422737701143959</v>
      </c>
      <c r="F62" s="322">
        <f>IFERROR('Tablas evol EM zona'!I62-'Tablas evol EM zona'!I75,"-")</f>
        <v>-0.52597111516537076</v>
      </c>
      <c r="G62" s="322">
        <f>IFERROR('Tablas evol EM zona'!K62-'Tablas evol EM zona'!K75,"-")</f>
        <v>-0.93029832365466003</v>
      </c>
      <c r="H62" s="322">
        <f>IFERROR('Tablas evol EM zona'!M62-'Tablas evol EM zona'!M75,"-")</f>
        <v>-0.70577873915330169</v>
      </c>
      <c r="I62" s="321">
        <f>IFERROR('Tablas evol EM zona'!O62-'Tablas evol EM zona'!O75,"-")</f>
        <v>-0.42524343742512194</v>
      </c>
      <c r="J62" s="321">
        <f>IFERROR('Tablas evol EM zona'!Q62-'Tablas evol EM zona'!Q75,"-")</f>
        <v>-0.78518388368142755</v>
      </c>
      <c r="K62" s="321">
        <f>IFERROR('Tablas evol EM zona'!S62-'Tablas evol EM zona'!S75,"-")</f>
        <v>-0.57395942028339419</v>
      </c>
    </row>
    <row r="63" spans="2:11" hidden="1" outlineLevel="1" x14ac:dyDescent="0.25">
      <c r="B63" s="58" t="s">
        <v>95</v>
      </c>
      <c r="C63" s="321">
        <f>IFERROR('Tablas evol EM zona'!C63-'Tablas evol EM zona'!C76,"-")</f>
        <v>-0.10645111274982533</v>
      </c>
      <c r="D63" s="321">
        <f>IFERROR('Tablas evol EM zona'!E63-'Tablas evol EM zona'!E76,"-")</f>
        <v>0.39281419910324722</v>
      </c>
      <c r="E63" s="321">
        <f>IFERROR('Tablas evol EM zona'!G63-'Tablas evol EM zona'!G76,"-")</f>
        <v>0.17077555033411684</v>
      </c>
      <c r="F63" s="322">
        <f>IFERROR('Tablas evol EM zona'!I63-'Tablas evol EM zona'!I76,"-")</f>
        <v>-0.26203149374388524</v>
      </c>
      <c r="G63" s="322">
        <f>IFERROR('Tablas evol EM zona'!K63-'Tablas evol EM zona'!K76,"-")</f>
        <v>0.10030095317799592</v>
      </c>
      <c r="H63" s="322">
        <f>IFERROR('Tablas evol EM zona'!M63-'Tablas evol EM zona'!M76,"-")</f>
        <v>-0.12499997548251329</v>
      </c>
      <c r="I63" s="321">
        <f>IFERROR('Tablas evol EM zona'!O63-'Tablas evol EM zona'!O76,"-")</f>
        <v>-0.23468498542983607</v>
      </c>
      <c r="J63" s="321">
        <f>IFERROR('Tablas evol EM zona'!Q63-'Tablas evol EM zona'!Q76,"-")</f>
        <v>3.1903016539176932E-2</v>
      </c>
      <c r="K63" s="321">
        <f>IFERROR('Tablas evol EM zona'!S63-'Tablas evol EM zona'!S76,"-")</f>
        <v>-0.16314077236224556</v>
      </c>
    </row>
    <row r="64" spans="2:11" hidden="1" outlineLevel="1" x14ac:dyDescent="0.25">
      <c r="B64" s="58" t="s">
        <v>96</v>
      </c>
      <c r="C64" s="321">
        <f>IFERROR('Tablas evol EM zona'!C64-'Tablas evol EM zona'!C77,"-")</f>
        <v>-0.33000000000000007</v>
      </c>
      <c r="D64" s="321">
        <f>IFERROR('Tablas evol EM zona'!E64-'Tablas evol EM zona'!E77,"-")</f>
        <v>7.0000000000000284E-2</v>
      </c>
      <c r="E64" s="321">
        <f>IFERROR('Tablas evol EM zona'!G64-'Tablas evol EM zona'!G77,"-")</f>
        <v>-0.12000000000000099</v>
      </c>
      <c r="F64" s="322">
        <f>IFERROR('Tablas evol EM zona'!I64-'Tablas evol EM zona'!I77,"-")</f>
        <v>7.7545372683585079E-2</v>
      </c>
      <c r="G64" s="322">
        <f>IFERROR('Tablas evol EM zona'!K64-'Tablas evol EM zona'!K77,"-")</f>
        <v>0.26306787521389197</v>
      </c>
      <c r="H64" s="322">
        <f>IFERROR('Tablas evol EM zona'!M64-'Tablas evol EM zona'!M77,"-")</f>
        <v>0.13421662234349441</v>
      </c>
      <c r="I64" s="321">
        <f>IFERROR('Tablas evol EM zona'!O64-'Tablas evol EM zona'!O77,"-")</f>
        <v>0.12852796120831211</v>
      </c>
      <c r="J64" s="321">
        <f>IFERROR('Tablas evol EM zona'!Q64-'Tablas evol EM zona'!Q77,"-")</f>
        <v>0.14248309602542797</v>
      </c>
      <c r="K64" s="321">
        <f>IFERROR('Tablas evol EM zona'!S64-'Tablas evol EM zona'!S77,"-")</f>
        <v>9.1010892234356433E-2</v>
      </c>
    </row>
    <row r="65" spans="2:11" hidden="1" outlineLevel="1" x14ac:dyDescent="0.25">
      <c r="B65" s="58" t="s">
        <v>97</v>
      </c>
      <c r="C65" s="321">
        <f>IFERROR('Tablas evol EM zona'!C65-'Tablas evol EM zona'!C78,"-")</f>
        <v>-1.6000000000000014</v>
      </c>
      <c r="D65" s="321">
        <f>IFERROR('Tablas evol EM zona'!E65-'Tablas evol EM zona'!E78,"-")</f>
        <v>-9.9999999999999645E-2</v>
      </c>
      <c r="E65" s="321">
        <f>IFERROR('Tablas evol EM zona'!G65-'Tablas evol EM zona'!G78,"-")</f>
        <v>-0.72999999999999865</v>
      </c>
      <c r="F65" s="322">
        <f>IFERROR('Tablas evol EM zona'!I65-'Tablas evol EM zona'!I78,"-")</f>
        <v>-0.90450775894349533</v>
      </c>
      <c r="G65" s="322">
        <f>IFERROR('Tablas evol EM zona'!K65-'Tablas evol EM zona'!K78,"-")</f>
        <v>4.120547888092041E-2</v>
      </c>
      <c r="H65" s="322">
        <f>IFERROR('Tablas evol EM zona'!M65-'Tablas evol EM zona'!M78,"-")</f>
        <v>-0.48462769164846975</v>
      </c>
      <c r="I65" s="321">
        <f>IFERROR('Tablas evol EM zona'!O65-'Tablas evol EM zona'!O78,"-")</f>
        <v>-0.72706221916349012</v>
      </c>
      <c r="J65" s="321">
        <f>IFERROR('Tablas evol EM zona'!Q65-'Tablas evol EM zona'!Q78,"-")</f>
        <v>-0.19922475192644207</v>
      </c>
      <c r="K65" s="321">
        <f>IFERROR('Tablas evol EM zona'!S65-'Tablas evol EM zona'!S78,"-")</f>
        <v>-0.54008672154370707</v>
      </c>
    </row>
    <row r="66" spans="2:11" collapsed="1" x14ac:dyDescent="0.25">
      <c r="B66" s="72">
        <v>2010</v>
      </c>
      <c r="C66" s="324">
        <f>IFERROR('Tablas evol EM zona'!C66-'Tablas evol EM zona'!C79,"-")</f>
        <v>-0.10905443392170078</v>
      </c>
      <c r="D66" s="324">
        <f>IFERROR('Tablas evol EM zona'!E66-'Tablas evol EM zona'!E79,"-")</f>
        <v>3.9978723270403194E-2</v>
      </c>
      <c r="E66" s="324">
        <f>IFERROR('Tablas evol EM zona'!G66-'Tablas evol EM zona'!G79,"-")</f>
        <v>-3.5557489616776294E-2</v>
      </c>
      <c r="F66" s="324">
        <f>IFERROR('Tablas evol EM zona'!I66-'Tablas evol EM zona'!I79,"-")</f>
        <v>-0.22593339758439868</v>
      </c>
      <c r="G66" s="324">
        <f>IFERROR('Tablas evol EM zona'!K66-'Tablas evol EM zona'!K79,"-")</f>
        <v>-1.6745828806051577E-2</v>
      </c>
      <c r="H66" s="324">
        <f>IFERROR('Tablas evol EM zona'!M66-'Tablas evol EM zona'!M79,"-")</f>
        <v>-0.15105268239501513</v>
      </c>
      <c r="I66" s="324">
        <f>IFERROR('Tablas evol EM zona'!O66-'Tablas evol EM zona'!O79,"-")</f>
        <v>-0.20748362309691615</v>
      </c>
      <c r="J66" s="324">
        <f>IFERROR('Tablas evol EM zona'!Q66-'Tablas evol EM zona'!Q79,"-")</f>
        <v>-7.2281011679779184E-2</v>
      </c>
      <c r="K66" s="324">
        <f>IFERROR('Tablas evol EM zona'!S66-'Tablas evol EM zona'!S79,"-")</f>
        <v>-0.17455028602755984</v>
      </c>
    </row>
    <row r="67" spans="2:11" ht="15" hidden="1" customHeight="1" outlineLevel="1" x14ac:dyDescent="0.25">
      <c r="B67" s="58" t="s">
        <v>86</v>
      </c>
      <c r="C67" s="321">
        <f>IFERROR('Tablas evol EM zona'!C67-'Tablas evol EM zona'!C80,"-")</f>
        <v>-1.0879923104649771</v>
      </c>
      <c r="D67" s="321">
        <f>IFERROR('Tablas evol EM zona'!E67-'Tablas evol EM zona'!E80,"-")</f>
        <v>-2.5747979548077282E-2</v>
      </c>
      <c r="E67" s="321">
        <f>IFERROR('Tablas evol EM zona'!G67-'Tablas evol EM zona'!G80,"-")</f>
        <v>-0.50292779104261598</v>
      </c>
      <c r="F67" s="322">
        <f>IFERROR('Tablas evol EM zona'!I67-'Tablas evol EM zona'!I80,"-")</f>
        <v>-0.5739139458281981</v>
      </c>
      <c r="G67" s="322">
        <f>IFERROR('Tablas evol EM zona'!K67-'Tablas evol EM zona'!K80,"-")</f>
        <v>8.1845405397489301E-2</v>
      </c>
      <c r="H67" s="322">
        <f>IFERROR('Tablas evol EM zona'!M67-'Tablas evol EM zona'!M80,"-")</f>
        <v>-0.30249697290214073</v>
      </c>
      <c r="I67" s="321">
        <f>IFERROR('Tablas evol EM zona'!O67-'Tablas evol EM zona'!O80,"-")</f>
        <v>-0.34408678266794368</v>
      </c>
      <c r="J67" s="321">
        <f>IFERROR('Tablas evol EM zona'!Q67-'Tablas evol EM zona'!Q80,"-")</f>
        <v>-3.4405658325063371E-2</v>
      </c>
      <c r="K67" s="321">
        <f>IFERROR('Tablas evol EM zona'!S67-'Tablas evol EM zona'!S80,"-")</f>
        <v>-0.24934493108455857</v>
      </c>
    </row>
    <row r="68" spans="2:11" ht="15" hidden="1" customHeight="1" outlineLevel="1" x14ac:dyDescent="0.25">
      <c r="B68" s="58" t="s">
        <v>87</v>
      </c>
      <c r="C68" s="321">
        <f>IFERROR('Tablas evol EM zona'!C68-'Tablas evol EM zona'!C81,"-")</f>
        <v>8.0385069006186249E-2</v>
      </c>
      <c r="D68" s="321">
        <f>IFERROR('Tablas evol EM zona'!E68-'Tablas evol EM zona'!E81,"-")</f>
        <v>0.46976948484272008</v>
      </c>
      <c r="E68" s="321">
        <f>IFERROR('Tablas evol EM zona'!G68-'Tablas evol EM zona'!G81,"-")</f>
        <v>0.26941746109499221</v>
      </c>
      <c r="F68" s="322">
        <f>IFERROR('Tablas evol EM zona'!I68-'Tablas evol EM zona'!I81,"-")</f>
        <v>-3.0477109765696397E-3</v>
      </c>
      <c r="G68" s="322">
        <f>IFERROR('Tablas evol EM zona'!K68-'Tablas evol EM zona'!K81,"-")</f>
        <v>0.61896632038537724</v>
      </c>
      <c r="H68" s="322">
        <f>IFERROR('Tablas evol EM zona'!M68-'Tablas evol EM zona'!M81,"-")</f>
        <v>0.24800718551765044</v>
      </c>
      <c r="I68" s="321">
        <f>IFERROR('Tablas evol EM zona'!O68-'Tablas evol EM zona'!O81,"-")</f>
        <v>5.7586759970297052E-2</v>
      </c>
      <c r="J68" s="321">
        <f>IFERROR('Tablas evol EM zona'!Q68-'Tablas evol EM zona'!Q81,"-")</f>
        <v>0.48438029593311072</v>
      </c>
      <c r="K68" s="321">
        <f>IFERROR('Tablas evol EM zona'!S68-'Tablas evol EM zona'!S81,"-")</f>
        <v>0.18277918938214022</v>
      </c>
    </row>
    <row r="69" spans="2:11" ht="15" hidden="1" customHeight="1" outlineLevel="1" x14ac:dyDescent="0.25">
      <c r="B69" s="58" t="s">
        <v>88</v>
      </c>
      <c r="C69" s="321">
        <f>IFERROR('Tablas evol EM zona'!C69-'Tablas evol EM zona'!C82,"-")</f>
        <v>-3.3473993211631914E-2</v>
      </c>
      <c r="D69" s="321">
        <f>IFERROR('Tablas evol EM zona'!E69-'Tablas evol EM zona'!E82,"-")</f>
        <v>-0.35496830959659942</v>
      </c>
      <c r="E69" s="321">
        <f>IFERROR('Tablas evol EM zona'!G69-'Tablas evol EM zona'!G82,"-")</f>
        <v>-0.21184929253043716</v>
      </c>
      <c r="F69" s="322">
        <f>IFERROR('Tablas evol EM zona'!I69-'Tablas evol EM zona'!I82,"-")</f>
        <v>-0.445560607133479</v>
      </c>
      <c r="G69" s="322">
        <f>IFERROR('Tablas evol EM zona'!K69-'Tablas evol EM zona'!K82,"-")</f>
        <v>-0.24011052583201664</v>
      </c>
      <c r="H69" s="322">
        <f>IFERROR('Tablas evol EM zona'!M69-'Tablas evol EM zona'!M82,"-")</f>
        <v>-0.36037580869627295</v>
      </c>
      <c r="I69" s="321">
        <f>IFERROR('Tablas evol EM zona'!O69-'Tablas evol EM zona'!O82,"-")</f>
        <v>-0.33369121226230103</v>
      </c>
      <c r="J69" s="321">
        <f>IFERROR('Tablas evol EM zona'!Q69-'Tablas evol EM zona'!Q82,"-")</f>
        <v>-0.33378897410126651</v>
      </c>
      <c r="K69" s="321">
        <f>IFERROR('Tablas evol EM zona'!S69-'Tablas evol EM zona'!S82,"-")</f>
        <v>-0.34152400107212966</v>
      </c>
    </row>
    <row r="70" spans="2:11" ht="15" hidden="1" customHeight="1" outlineLevel="1" x14ac:dyDescent="0.25">
      <c r="B70" s="58" t="s">
        <v>89</v>
      </c>
      <c r="C70" s="321">
        <f>IFERROR('Tablas evol EM zona'!C70-'Tablas evol EM zona'!C83,"-")</f>
        <v>-0.14000000000000057</v>
      </c>
      <c r="D70" s="321">
        <f>IFERROR('Tablas evol EM zona'!E70-'Tablas evol EM zona'!E83,"-")</f>
        <v>-0.91999999999999993</v>
      </c>
      <c r="E70" s="321">
        <f>IFERROR('Tablas evol EM zona'!G70-'Tablas evol EM zona'!G83,"-")</f>
        <v>-0.54999999999999893</v>
      </c>
      <c r="F70" s="322">
        <f>IFERROR('Tablas evol EM zona'!I70-'Tablas evol EM zona'!I83,"-")</f>
        <v>-0.27299240428061822</v>
      </c>
      <c r="G70" s="322">
        <f>IFERROR('Tablas evol EM zona'!K70-'Tablas evol EM zona'!K83,"-")</f>
        <v>-0.46652163776223965</v>
      </c>
      <c r="H70" s="322">
        <f>IFERROR('Tablas evol EM zona'!M70-'Tablas evol EM zona'!M83,"-")</f>
        <v>-0.35056312750501384</v>
      </c>
      <c r="I70" s="321">
        <f>IFERROR('Tablas evol EM zona'!O70-'Tablas evol EM zona'!O83,"-")</f>
        <v>-9.1512638643562738E-2</v>
      </c>
      <c r="J70" s="321">
        <f>IFERROR('Tablas evol EM zona'!Q70-'Tablas evol EM zona'!Q83,"-")</f>
        <v>-0.44065285536221666</v>
      </c>
      <c r="K70" s="321">
        <f>IFERROR('Tablas evol EM zona'!S70-'Tablas evol EM zona'!S83,"-")</f>
        <v>-0.21702075706506818</v>
      </c>
    </row>
    <row r="71" spans="2:11" ht="15" hidden="1" customHeight="1" outlineLevel="1" x14ac:dyDescent="0.25">
      <c r="B71" s="58" t="s">
        <v>90</v>
      </c>
      <c r="C71" s="321">
        <f>IFERROR('Tablas evol EM zona'!C71-'Tablas evol EM zona'!C84,"-")</f>
        <v>-0.5</v>
      </c>
      <c r="D71" s="321">
        <f>IFERROR('Tablas evol EM zona'!E71-'Tablas evol EM zona'!E84,"-")</f>
        <v>-0.28999999999999915</v>
      </c>
      <c r="E71" s="321">
        <f>IFERROR('Tablas evol EM zona'!G71-'Tablas evol EM zona'!G84,"-")</f>
        <v>-0.38000000000000078</v>
      </c>
      <c r="F71" s="322">
        <f>IFERROR('Tablas evol EM zona'!I71-'Tablas evol EM zona'!I84,"-")</f>
        <v>-0.24180206705925755</v>
      </c>
      <c r="G71" s="322">
        <f>IFERROR('Tablas evol EM zona'!K71-'Tablas evol EM zona'!K84,"-")</f>
        <v>-0.15216790668887192</v>
      </c>
      <c r="H71" s="322">
        <f>IFERROR('Tablas evol EM zona'!M71-'Tablas evol EM zona'!M84,"-")</f>
        <v>-0.20474199130310922</v>
      </c>
      <c r="I71" s="321">
        <f>IFERROR('Tablas evol EM zona'!O71-'Tablas evol EM zona'!O84,"-")</f>
        <v>-0.1495552246762033</v>
      </c>
      <c r="J71" s="321">
        <f>IFERROR('Tablas evol EM zona'!Q71-'Tablas evol EM zona'!Q84,"-")</f>
        <v>-0.21698179020839881</v>
      </c>
      <c r="K71" s="321">
        <f>IFERROR('Tablas evol EM zona'!S71-'Tablas evol EM zona'!S84,"-")</f>
        <v>-0.18507603992445709</v>
      </c>
    </row>
    <row r="72" spans="2:11" ht="15" hidden="1" customHeight="1" outlineLevel="1" x14ac:dyDescent="0.25">
      <c r="B72" s="58" t="s">
        <v>91</v>
      </c>
      <c r="C72" s="321">
        <f>IFERROR('Tablas evol EM zona'!C72-'Tablas evol EM zona'!C85,"-")</f>
        <v>-0.42999999999999972</v>
      </c>
      <c r="D72" s="321">
        <f>IFERROR('Tablas evol EM zona'!E72-'Tablas evol EM zona'!E85,"-")</f>
        <v>-1.2999999999999998</v>
      </c>
      <c r="E72" s="321">
        <f>IFERROR('Tablas evol EM zona'!G72-'Tablas evol EM zona'!G85,"-")</f>
        <v>-0.91999999999999993</v>
      </c>
      <c r="F72" s="322">
        <f>IFERROR('Tablas evol EM zona'!I72-'Tablas evol EM zona'!I85,"-")</f>
        <v>-0.81723134480867987</v>
      </c>
      <c r="G72" s="322">
        <f>IFERROR('Tablas evol EM zona'!K72-'Tablas evol EM zona'!K85,"-")</f>
        <v>-1.2740168386172019</v>
      </c>
      <c r="H72" s="322">
        <f>IFERROR('Tablas evol EM zona'!M72-'Tablas evol EM zona'!M85,"-")</f>
        <v>-1.0171376188321801</v>
      </c>
      <c r="I72" s="321">
        <f>IFERROR('Tablas evol EM zona'!O72-'Tablas evol EM zona'!O85,"-")</f>
        <v>-0.59771187070422815</v>
      </c>
      <c r="J72" s="321">
        <f>IFERROR('Tablas evol EM zona'!Q72-'Tablas evol EM zona'!Q85,"-")</f>
        <v>-1.1273458897317878</v>
      </c>
      <c r="K72" s="321">
        <f>IFERROR('Tablas evol EM zona'!S72-'Tablas evol EM zona'!S85,"-")</f>
        <v>-0.81052783204716672</v>
      </c>
    </row>
    <row r="73" spans="2:11" ht="15" hidden="1" customHeight="1" outlineLevel="1" x14ac:dyDescent="0.25">
      <c r="B73" s="58" t="s">
        <v>92</v>
      </c>
      <c r="C73" s="321">
        <f>IFERROR('Tablas evol EM zona'!C73-'Tablas evol EM zona'!C86,"-")</f>
        <v>0.18646364161478779</v>
      </c>
      <c r="D73" s="321">
        <f>IFERROR('Tablas evol EM zona'!E73-'Tablas evol EM zona'!E86,"-")</f>
        <v>-0.46919445822538286</v>
      </c>
      <c r="E73" s="321">
        <f>IFERROR('Tablas evol EM zona'!G73-'Tablas evol EM zona'!G86,"-")</f>
        <v>-0.17803293596662861</v>
      </c>
      <c r="F73" s="322">
        <f>IFERROR('Tablas evol EM zona'!I73-'Tablas evol EM zona'!I86,"-")</f>
        <v>-0.16072167395149783</v>
      </c>
      <c r="G73" s="322">
        <f>IFERROR('Tablas evol EM zona'!K73-'Tablas evol EM zona'!K86,"-")</f>
        <v>-0.6028524030535749</v>
      </c>
      <c r="H73" s="322">
        <f>IFERROR('Tablas evol EM zona'!M73-'Tablas evol EM zona'!M86,"-")</f>
        <v>-0.35259944095220419</v>
      </c>
      <c r="I73" s="321">
        <f>IFERROR('Tablas evol EM zona'!O73-'Tablas evol EM zona'!O86,"-")</f>
        <v>-0.15196295479627597</v>
      </c>
      <c r="J73" s="321">
        <f>IFERROR('Tablas evol EM zona'!Q73-'Tablas evol EM zona'!Q86,"-")</f>
        <v>-0.60405211872064335</v>
      </c>
      <c r="K73" s="321">
        <f>IFERROR('Tablas evol EM zona'!S73-'Tablas evol EM zona'!S86,"-")</f>
        <v>-0.32991360686646143</v>
      </c>
    </row>
    <row r="74" spans="2:11" ht="15" hidden="1" customHeight="1" outlineLevel="1" x14ac:dyDescent="0.25">
      <c r="B74" s="58" t="s">
        <v>93</v>
      </c>
      <c r="C74" s="321">
        <f>IFERROR('Tablas evol EM zona'!C74-'Tablas evol EM zona'!C87,"-")</f>
        <v>0.27000000000000046</v>
      </c>
      <c r="D74" s="321">
        <f>IFERROR('Tablas evol EM zona'!E74-'Tablas evol EM zona'!E87,"-")</f>
        <v>-0.82999999999999918</v>
      </c>
      <c r="E74" s="321">
        <f>IFERROR('Tablas evol EM zona'!G74-'Tablas evol EM zona'!G87,"-")</f>
        <v>-0.29999999999999982</v>
      </c>
      <c r="F74" s="322">
        <f>IFERROR('Tablas evol EM zona'!I74-'Tablas evol EM zona'!I87,"-")</f>
        <v>-0.23026740847645133</v>
      </c>
      <c r="G74" s="322">
        <f>IFERROR('Tablas evol EM zona'!K74-'Tablas evol EM zona'!K87,"-")</f>
        <v>-0.61999880106223149</v>
      </c>
      <c r="H74" s="322">
        <f>IFERROR('Tablas evol EM zona'!M74-'Tablas evol EM zona'!M87,"-")</f>
        <v>-0.38216780283258611</v>
      </c>
      <c r="I74" s="321">
        <f>IFERROR('Tablas evol EM zona'!O74-'Tablas evol EM zona'!O87,"-")</f>
        <v>-0.13075903324522198</v>
      </c>
      <c r="J74" s="321">
        <f>IFERROR('Tablas evol EM zona'!Q74-'Tablas evol EM zona'!Q87,"-")</f>
        <v>-0.51162488603454825</v>
      </c>
      <c r="K74" s="321">
        <f>IFERROR('Tablas evol EM zona'!S74-'Tablas evol EM zona'!S87,"-")</f>
        <v>-0.26784965291272389</v>
      </c>
    </row>
    <row r="75" spans="2:11" ht="15" hidden="1" customHeight="1" outlineLevel="1" x14ac:dyDescent="0.25">
      <c r="B75" s="58" t="s">
        <v>94</v>
      </c>
      <c r="C75" s="321">
        <f>IFERROR('Tablas evol EM zona'!C75-'Tablas evol EM zona'!C88,"-")</f>
        <v>-0.6899999999999995</v>
      </c>
      <c r="D75" s="321">
        <f>IFERROR('Tablas evol EM zona'!E75-'Tablas evol EM zona'!E88,"-")</f>
        <v>-1.25</v>
      </c>
      <c r="E75" s="321">
        <f>IFERROR('Tablas evol EM zona'!G75-'Tablas evol EM zona'!G88,"-")</f>
        <v>-0.99000000000000021</v>
      </c>
      <c r="F75" s="322">
        <f>IFERROR('Tablas evol EM zona'!I75-'Tablas evol EM zona'!I88,"-")</f>
        <v>-0.87913307240210781</v>
      </c>
      <c r="G75" s="322">
        <f>IFERROR('Tablas evol EM zona'!K75-'Tablas evol EM zona'!K88,"-")</f>
        <v>-1.1779683821771334</v>
      </c>
      <c r="H75" s="322">
        <f>IFERROR('Tablas evol EM zona'!M75-'Tablas evol EM zona'!M88,"-")</f>
        <v>-0.99658488854704519</v>
      </c>
      <c r="I75" s="321">
        <f>IFERROR('Tablas evol EM zona'!O75-'Tablas evol EM zona'!O88,"-")</f>
        <v>-0.84750200803790321</v>
      </c>
      <c r="J75" s="321">
        <f>IFERROR('Tablas evol EM zona'!Q75-'Tablas evol EM zona'!Q88,"-")</f>
        <v>-1.2266182343505418</v>
      </c>
      <c r="K75" s="321">
        <f>IFERROR('Tablas evol EM zona'!S75-'Tablas evol EM zona'!S88,"-")</f>
        <v>-0.98068060153978198</v>
      </c>
    </row>
    <row r="76" spans="2:11" ht="15" hidden="1" customHeight="1" outlineLevel="1" x14ac:dyDescent="0.25">
      <c r="B76" s="58" t="s">
        <v>95</v>
      </c>
      <c r="C76" s="321">
        <f>IFERROR('Tablas evol EM zona'!C76-'Tablas evol EM zona'!C89,"-")</f>
        <v>0.1899999999999995</v>
      </c>
      <c r="D76" s="321">
        <f>IFERROR('Tablas evol EM zona'!E76-'Tablas evol EM zona'!E89,"-")</f>
        <v>-0.34000000000000163</v>
      </c>
      <c r="E76" s="321">
        <f>IFERROR('Tablas evol EM zona'!G76-'Tablas evol EM zona'!G89,"-")</f>
        <v>-0.12000000000000099</v>
      </c>
      <c r="F76" s="322">
        <f>IFERROR('Tablas evol EM zona'!I76-'Tablas evol EM zona'!I89,"-")</f>
        <v>0.28337695438373611</v>
      </c>
      <c r="G76" s="322">
        <f>IFERROR('Tablas evol EM zona'!K76-'Tablas evol EM zona'!K89,"-")</f>
        <v>-0.18465093527676224</v>
      </c>
      <c r="H76" s="322">
        <f>IFERROR('Tablas evol EM zona'!M76-'Tablas evol EM zona'!M89,"-")</f>
        <v>8.1705545878184793E-2</v>
      </c>
      <c r="I76" s="321">
        <f>IFERROR('Tablas evol EM zona'!O76-'Tablas evol EM zona'!O89,"-")</f>
        <v>0.36523768399174017</v>
      </c>
      <c r="J76" s="321">
        <f>IFERROR('Tablas evol EM zona'!Q76-'Tablas evol EM zona'!Q89,"-")</f>
        <v>-0.11958974280620538</v>
      </c>
      <c r="K76" s="321">
        <f>IFERROR('Tablas evol EM zona'!S76-'Tablas evol EM zona'!S89,"-")</f>
        <v>0.18320119444637939</v>
      </c>
    </row>
    <row r="77" spans="2:11" ht="15" hidden="1" customHeight="1" outlineLevel="1" x14ac:dyDescent="0.25">
      <c r="B77" s="58" t="s">
        <v>96</v>
      </c>
      <c r="C77" s="321">
        <f>IFERROR('Tablas evol EM zona'!C77-'Tablas evol EM zona'!C90,"-")</f>
        <v>-0.24000000000000021</v>
      </c>
      <c r="D77" s="321">
        <f>IFERROR('Tablas evol EM zona'!E77-'Tablas evol EM zona'!E90,"-")</f>
        <v>9.9999999999999645E-2</v>
      </c>
      <c r="E77" s="321">
        <f>IFERROR('Tablas evol EM zona'!G77-'Tablas evol EM zona'!G90,"-")</f>
        <v>-3.9999999999999147E-2</v>
      </c>
      <c r="F77" s="322">
        <f>IFERROR('Tablas evol EM zona'!I77-'Tablas evol EM zona'!I90,"-")</f>
        <v>-0.14724556442667414</v>
      </c>
      <c r="G77" s="322">
        <f>IFERROR('Tablas evol EM zona'!K77-'Tablas evol EM zona'!K90,"-")</f>
        <v>0.24539392850557817</v>
      </c>
      <c r="H77" s="322">
        <f>IFERROR('Tablas evol EM zona'!M77-'Tablas evol EM zona'!M90,"-")</f>
        <v>1.980270616019375E-2</v>
      </c>
      <c r="I77" s="321">
        <f>IFERROR('Tablas evol EM zona'!O77-'Tablas evol EM zona'!O90,"-")</f>
        <v>-7.5831032424845013E-2</v>
      </c>
      <c r="J77" s="321">
        <f>IFERROR('Tablas evol EM zona'!Q77-'Tablas evol EM zona'!Q90,"-")</f>
        <v>0.18231226240488674</v>
      </c>
      <c r="K77" s="321">
        <f>IFERROR('Tablas evol EM zona'!S77-'Tablas evol EM zona'!S90,"-")</f>
        <v>1.1223057665395331E-2</v>
      </c>
    </row>
    <row r="78" spans="2:11" ht="15" hidden="1" customHeight="1" outlineLevel="1" x14ac:dyDescent="0.25">
      <c r="B78" s="58" t="s">
        <v>97</v>
      </c>
      <c r="C78" s="321">
        <f>IFERROR('Tablas evol EM zona'!C78-'Tablas evol EM zona'!C91,"-")</f>
        <v>0.94000000000000128</v>
      </c>
      <c r="D78" s="321">
        <f>IFERROR('Tablas evol EM zona'!E78-'Tablas evol EM zona'!E91,"-")</f>
        <v>-0.98000000000000043</v>
      </c>
      <c r="E78" s="321">
        <f>IFERROR('Tablas evol EM zona'!G78-'Tablas evol EM zona'!G91,"-")</f>
        <v>-0.17999999999999972</v>
      </c>
      <c r="F78" s="322">
        <f>IFERROR('Tablas evol EM zona'!I78-'Tablas evol EM zona'!I91,"-")</f>
        <v>-1.3759821032293118E-2</v>
      </c>
      <c r="G78" s="322">
        <f>IFERROR('Tablas evol EM zona'!K78-'Tablas evol EM zona'!K91,"-")</f>
        <v>-1.1679674466206276</v>
      </c>
      <c r="H78" s="322">
        <f>IFERROR('Tablas evol EM zona'!M78-'Tablas evol EM zona'!M91,"-")</f>
        <v>-0.54351976928127854</v>
      </c>
      <c r="I78" s="321">
        <f>IFERROR('Tablas evol EM zona'!O78-'Tablas evol EM zona'!O91,"-")</f>
        <v>0.20892156471648171</v>
      </c>
      <c r="J78" s="321">
        <f>IFERROR('Tablas evol EM zona'!Q78-'Tablas evol EM zona'!Q91,"-")</f>
        <v>-1.0245406855186321</v>
      </c>
      <c r="K78" s="321">
        <f>IFERROR('Tablas evol EM zona'!S78-'Tablas evol EM zona'!S91,"-")</f>
        <v>-0.28937282598164771</v>
      </c>
    </row>
    <row r="79" spans="2:11" collapsed="1" x14ac:dyDescent="0.25">
      <c r="B79" s="72">
        <v>2009</v>
      </c>
      <c r="C79" s="324">
        <f>IFERROR('Tablas evol EM zona'!C79-'Tablas evol EM zona'!C92,"-")</f>
        <v>-0.15066327090693754</v>
      </c>
      <c r="D79" s="324">
        <f>IFERROR('Tablas evol EM zona'!E79-'Tablas evol EM zona'!E92,"-")</f>
        <v>-0.50275231786443264</v>
      </c>
      <c r="E79" s="324">
        <f>IFERROR('Tablas evol EM zona'!G79-'Tablas evol EM zona'!G92,"-")</f>
        <v>-0.34935057569446926</v>
      </c>
      <c r="F79" s="324">
        <f>IFERROR('Tablas evol EM zona'!I79-'Tablas evol EM zona'!I92,"-")</f>
        <v>-0.2975138273765765</v>
      </c>
      <c r="G79" s="324">
        <f>IFERROR('Tablas evol EM zona'!K79-'Tablas evol EM zona'!K92,"-")</f>
        <v>-0.39408548699252322</v>
      </c>
      <c r="H79" s="324">
        <f>IFERROR('Tablas evol EM zona'!M79-'Tablas evol EM zona'!M92,"-")</f>
        <v>-0.34443394192406984</v>
      </c>
      <c r="I79" s="324">
        <f>IFERROR('Tablas evol EM zona'!O79-'Tablas evol EM zona'!O92,"-")</f>
        <v>-0.17987774204766449</v>
      </c>
      <c r="J79" s="324">
        <f>IFERROR('Tablas evol EM zona'!Q79-'Tablas evol EM zona'!Q92,"-")</f>
        <v>-0.40504562659523557</v>
      </c>
      <c r="K79" s="324">
        <f>IFERROR('Tablas evol EM zona'!S79-'Tablas evol EM zona'!S92,"-")</f>
        <v>-0.27434471765047785</v>
      </c>
    </row>
    <row r="80" spans="2:11" ht="15" hidden="1" customHeight="1" outlineLevel="1" x14ac:dyDescent="0.25">
      <c r="B80" s="58" t="s">
        <v>86</v>
      </c>
      <c r="C80" s="321">
        <f>IFERROR('Tablas evol EM zona'!C80-'Tablas evol EM zona'!C93,"-")</f>
        <v>0.46000000000000085</v>
      </c>
      <c r="D80" s="321">
        <f>IFERROR('Tablas evol EM zona'!E80-'Tablas evol EM zona'!E93,"-")</f>
        <v>-0.16000000000000014</v>
      </c>
      <c r="E80" s="321">
        <f>IFERROR('Tablas evol EM zona'!G80-'Tablas evol EM zona'!G93,"-")</f>
        <v>8.9999999999999858E-2</v>
      </c>
      <c r="F80" s="322">
        <f>IFERROR('Tablas evol EM zona'!I80-'Tablas evol EM zona'!I93,"-")</f>
        <v>4.3601237274977223E-3</v>
      </c>
      <c r="G80" s="322">
        <f>IFERROR('Tablas evol EM zona'!K80-'Tablas evol EM zona'!K93,"-")</f>
        <v>-0.41351169797955833</v>
      </c>
      <c r="H80" s="322">
        <f>IFERROR('Tablas evol EM zona'!M80-'Tablas evol EM zona'!M93,"-")</f>
        <v>-0.19550582618449397</v>
      </c>
      <c r="I80" s="321">
        <f>IFERROR('Tablas evol EM zona'!O80-'Tablas evol EM zona'!O93,"-")</f>
        <v>0.13958468638461952</v>
      </c>
      <c r="J80" s="321">
        <f>IFERROR('Tablas evol EM zona'!Q80-'Tablas evol EM zona'!Q93,"-")</f>
        <v>-0.36060660263396827</v>
      </c>
      <c r="K80" s="321">
        <f>IFERROR('Tablas evol EM zona'!S80-'Tablas evol EM zona'!S93,"-")</f>
        <v>-7.8654324528276476E-2</v>
      </c>
    </row>
    <row r="81" spans="2:11" ht="15" hidden="1" customHeight="1" outlineLevel="1" x14ac:dyDescent="0.25">
      <c r="B81" s="58" t="s">
        <v>87</v>
      </c>
      <c r="C81" s="321">
        <f>IFERROR('Tablas evol EM zona'!C81-'Tablas evol EM zona'!C94,"-")</f>
        <v>-0.23000000000000043</v>
      </c>
      <c r="D81" s="321">
        <f>IFERROR('Tablas evol EM zona'!E81-'Tablas evol EM zona'!E94,"-")</f>
        <v>-0.64000000000000057</v>
      </c>
      <c r="E81" s="321">
        <f>IFERROR('Tablas evol EM zona'!G81-'Tablas evol EM zona'!G94,"-")</f>
        <v>-0.45000000000000107</v>
      </c>
      <c r="F81" s="322">
        <f>IFERROR('Tablas evol EM zona'!I81-'Tablas evol EM zona'!I94,"-")</f>
        <v>-6.438831560778624E-3</v>
      </c>
      <c r="G81" s="322">
        <f>IFERROR('Tablas evol EM zona'!K81-'Tablas evol EM zona'!K94,"-")</f>
        <v>-0.24649223123271646</v>
      </c>
      <c r="H81" s="322">
        <f>IFERROR('Tablas evol EM zona'!M81-'Tablas evol EM zona'!M94,"-")</f>
        <v>-0.11650521979042061</v>
      </c>
      <c r="I81" s="321">
        <f>IFERROR('Tablas evol EM zona'!O81-'Tablas evol EM zona'!O94,"-")</f>
        <v>1.0109268589761911E-3</v>
      </c>
      <c r="J81" s="321">
        <f>IFERROR('Tablas evol EM zona'!Q81-'Tablas evol EM zona'!Q94,"-")</f>
        <v>-0.24363687997025885</v>
      </c>
      <c r="K81" s="321">
        <f>IFERROR('Tablas evol EM zona'!S81-'Tablas evol EM zona'!S94,"-")</f>
        <v>-9.6316581895286468E-2</v>
      </c>
    </row>
    <row r="82" spans="2:11" ht="15" hidden="1" customHeight="1" outlineLevel="1" x14ac:dyDescent="0.25">
      <c r="B82" s="58" t="s">
        <v>88</v>
      </c>
      <c r="C82" s="321">
        <f>IFERROR('Tablas evol EM zona'!C82-'Tablas evol EM zona'!C95,"-")</f>
        <v>0.44000000000000039</v>
      </c>
      <c r="D82" s="321">
        <f>IFERROR('Tablas evol EM zona'!E82-'Tablas evol EM zona'!E95,"-")</f>
        <v>-0.20000000000000018</v>
      </c>
      <c r="E82" s="321">
        <f>IFERROR('Tablas evol EM zona'!G82-'Tablas evol EM zona'!G95,"-")</f>
        <v>8.9999999999999858E-2</v>
      </c>
      <c r="F82" s="322">
        <f>IFERROR('Tablas evol EM zona'!I82-'Tablas evol EM zona'!I95,"-")</f>
        <v>0.29899210071610582</v>
      </c>
      <c r="G82" s="322">
        <f>IFERROR('Tablas evol EM zona'!K82-'Tablas evol EM zona'!K95,"-")</f>
        <v>-0.39497832340446148</v>
      </c>
      <c r="H82" s="322">
        <f>IFERROR('Tablas evol EM zona'!M82-'Tablas evol EM zona'!M95,"-")</f>
        <v>-6.0015392652870148E-3</v>
      </c>
      <c r="I82" s="321">
        <f>IFERROR('Tablas evol EM zona'!O82-'Tablas evol EM zona'!O95,"-")</f>
        <v>0.28189813086283699</v>
      </c>
      <c r="J82" s="321">
        <f>IFERROR('Tablas evol EM zona'!Q82-'Tablas evol EM zona'!Q95,"-")</f>
        <v>-0.23946534230843763</v>
      </c>
      <c r="K82" s="321">
        <f>IFERROR('Tablas evol EM zona'!S82-'Tablas evol EM zona'!S95,"-")</f>
        <v>7.2366068803741967E-2</v>
      </c>
    </row>
    <row r="83" spans="2:11" ht="15" hidden="1" customHeight="1" outlineLevel="1" x14ac:dyDescent="0.25">
      <c r="B83" s="58" t="s">
        <v>89</v>
      </c>
      <c r="C83" s="321">
        <f>IFERROR('Tablas evol EM zona'!C83-'Tablas evol EM zona'!C96,"-")</f>
        <v>9.9999999999999645E-2</v>
      </c>
      <c r="D83" s="321">
        <f>IFERROR('Tablas evol EM zona'!E83-'Tablas evol EM zona'!E96,"-")</f>
        <v>-0.14000000000000057</v>
      </c>
      <c r="E83" s="321">
        <f>IFERROR('Tablas evol EM zona'!G83-'Tablas evol EM zona'!G96,"-")</f>
        <v>0</v>
      </c>
      <c r="F83" s="322">
        <f>IFERROR('Tablas evol EM zona'!I83-'Tablas evol EM zona'!I96,"-")</f>
        <v>0.17261946873954859</v>
      </c>
      <c r="G83" s="322">
        <f>IFERROR('Tablas evol EM zona'!K83-'Tablas evol EM zona'!K96,"-")</f>
        <v>-0.27195811408413739</v>
      </c>
      <c r="H83" s="322">
        <f>IFERROR('Tablas evol EM zona'!M83-'Tablas evol EM zona'!M96,"-")</f>
        <v>-7.9055175404434408E-3</v>
      </c>
      <c r="I83" s="321">
        <f>IFERROR('Tablas evol EM zona'!O83-'Tablas evol EM zona'!O96,"-")</f>
        <v>0.15208402542605359</v>
      </c>
      <c r="J83" s="321">
        <f>IFERROR('Tablas evol EM zona'!Q83-'Tablas evol EM zona'!Q96,"-")</f>
        <v>-0.18323349499245722</v>
      </c>
      <c r="K83" s="321">
        <f>IFERROR('Tablas evol EM zona'!S83-'Tablas evol EM zona'!S96,"-")</f>
        <v>3.0160891737101458E-2</v>
      </c>
    </row>
    <row r="84" spans="2:11" ht="15" hidden="1" customHeight="1" outlineLevel="1" x14ac:dyDescent="0.25">
      <c r="B84" s="58" t="s">
        <v>90</v>
      </c>
      <c r="C84" s="321">
        <f>IFERROR('Tablas evol EM zona'!C84-'Tablas evol EM zona'!C97,"-")</f>
        <v>-0.35999999999999943</v>
      </c>
      <c r="D84" s="321">
        <f>IFERROR('Tablas evol EM zona'!E84-'Tablas evol EM zona'!E97,"-")</f>
        <v>-0.22000000000000064</v>
      </c>
      <c r="E84" s="321">
        <f>IFERROR('Tablas evol EM zona'!G84-'Tablas evol EM zona'!G97,"-")</f>
        <v>-0.26999999999999957</v>
      </c>
      <c r="F84" s="322">
        <f>IFERROR('Tablas evol EM zona'!I84-'Tablas evol EM zona'!I97,"-")</f>
        <v>-0.40090805625026515</v>
      </c>
      <c r="G84" s="322">
        <f>IFERROR('Tablas evol EM zona'!K84-'Tablas evol EM zona'!K97,"-")</f>
        <v>-0.22285231120383386</v>
      </c>
      <c r="H84" s="322">
        <f>IFERROR('Tablas evol EM zona'!M84-'Tablas evol EM zona'!M97,"-")</f>
        <v>-0.32161111773817908</v>
      </c>
      <c r="I84" s="321">
        <f>IFERROR('Tablas evol EM zona'!O84-'Tablas evol EM zona'!O97,"-")</f>
        <v>-0.25143780572240537</v>
      </c>
      <c r="J84" s="321">
        <f>IFERROR('Tablas evol EM zona'!Q84-'Tablas evol EM zona'!Q97,"-")</f>
        <v>-8.9417909789714756E-2</v>
      </c>
      <c r="K84" s="321">
        <f>IFERROR('Tablas evol EM zona'!S84-'Tablas evol EM zona'!S97,"-")</f>
        <v>-0.18649172559244498</v>
      </c>
    </row>
    <row r="85" spans="2:11" ht="15" hidden="1" customHeight="1" outlineLevel="1" x14ac:dyDescent="0.25">
      <c r="B85" s="58" t="s">
        <v>91</v>
      </c>
      <c r="C85" s="321">
        <f>IFERROR('Tablas evol EM zona'!C85-'Tablas evol EM zona'!C98,"-")</f>
        <v>-0.19000000000000128</v>
      </c>
      <c r="D85" s="321">
        <f>IFERROR('Tablas evol EM zona'!E85-'Tablas evol EM zona'!E98,"-")</f>
        <v>8.0000000000000071E-2</v>
      </c>
      <c r="E85" s="321">
        <f>IFERROR('Tablas evol EM zona'!G85-'Tablas evol EM zona'!G98,"-")</f>
        <v>-1.9999999999999574E-2</v>
      </c>
      <c r="F85" s="322">
        <f>IFERROR('Tablas evol EM zona'!I85-'Tablas evol EM zona'!I98,"-")</f>
        <v>0.36143971545947906</v>
      </c>
      <c r="G85" s="322">
        <f>IFERROR('Tablas evol EM zona'!K85-'Tablas evol EM zona'!K98,"-")</f>
        <v>2.4941404722600424E-2</v>
      </c>
      <c r="H85" s="322">
        <f>IFERROR('Tablas evol EM zona'!M85-'Tablas evol EM zona'!M98,"-")</f>
        <v>0.2131540728605561</v>
      </c>
      <c r="I85" s="321">
        <f>IFERROR('Tablas evol EM zona'!O85-'Tablas evol EM zona'!O98,"-")</f>
        <v>0.30634772456332904</v>
      </c>
      <c r="J85" s="321">
        <f>IFERROR('Tablas evol EM zona'!Q85-'Tablas evol EM zona'!Q98,"-")</f>
        <v>0.12695537431537041</v>
      </c>
      <c r="K85" s="321">
        <f>IFERROR('Tablas evol EM zona'!S85-'Tablas evol EM zona'!S98,"-")</f>
        <v>0.23258823367552051</v>
      </c>
    </row>
    <row r="86" spans="2:11" ht="15" hidden="1" customHeight="1" outlineLevel="1" x14ac:dyDescent="0.25">
      <c r="B86" s="58" t="s">
        <v>92</v>
      </c>
      <c r="C86" s="321">
        <f>IFERROR('Tablas evol EM zona'!C86-'Tablas evol EM zona'!C99,"-")</f>
        <v>0.16999999999999993</v>
      </c>
      <c r="D86" s="321">
        <f>IFERROR('Tablas evol EM zona'!E86-'Tablas evol EM zona'!E99,"-")</f>
        <v>0.52000000000000046</v>
      </c>
      <c r="E86" s="321">
        <f>IFERROR('Tablas evol EM zona'!G86-'Tablas evol EM zona'!G99,"-")</f>
        <v>0.37000000000000011</v>
      </c>
      <c r="F86" s="322">
        <f>IFERROR('Tablas evol EM zona'!I86-'Tablas evol EM zona'!I99,"-")</f>
        <v>0.4595652389268885</v>
      </c>
      <c r="G86" s="322">
        <f>IFERROR('Tablas evol EM zona'!K86-'Tablas evol EM zona'!K99,"-")</f>
        <v>0.77574020556347634</v>
      </c>
      <c r="H86" s="322">
        <f>IFERROR('Tablas evol EM zona'!M86-'Tablas evol EM zona'!M99,"-")</f>
        <v>0.58717591921965351</v>
      </c>
      <c r="I86" s="321">
        <f>IFERROR('Tablas evol EM zona'!O86-'Tablas evol EM zona'!O99,"-")</f>
        <v>0.39320717837884533</v>
      </c>
      <c r="J86" s="321">
        <f>IFERROR('Tablas evol EM zona'!Q86-'Tablas evol EM zona'!Q99,"-")</f>
        <v>0.81289185575129963</v>
      </c>
      <c r="K86" s="321">
        <f>IFERROR('Tablas evol EM zona'!S86-'Tablas evol EM zona'!S99,"-")</f>
        <v>0.54770399480467091</v>
      </c>
    </row>
    <row r="87" spans="2:11" ht="15" hidden="1" customHeight="1" outlineLevel="1" x14ac:dyDescent="0.25">
      <c r="B87" s="58" t="s">
        <v>93</v>
      </c>
      <c r="C87" s="321">
        <f>IFERROR('Tablas evol EM zona'!C87-'Tablas evol EM zona'!C100,"-")</f>
        <v>-1.0400000000000009</v>
      </c>
      <c r="D87" s="321">
        <f>IFERROR('Tablas evol EM zona'!E87-'Tablas evol EM zona'!E100,"-")</f>
        <v>-0.77000000000000135</v>
      </c>
      <c r="E87" s="321">
        <f>IFERROR('Tablas evol EM zona'!G87-'Tablas evol EM zona'!G100,"-")</f>
        <v>-0.91999999999999993</v>
      </c>
      <c r="F87" s="322">
        <f>IFERROR('Tablas evol EM zona'!I87-'Tablas evol EM zona'!I100,"-")</f>
        <v>-0.78576881364737261</v>
      </c>
      <c r="G87" s="322">
        <f>IFERROR('Tablas evol EM zona'!K87-'Tablas evol EM zona'!K100,"-")</f>
        <v>-1.2305954572978752</v>
      </c>
      <c r="H87" s="322">
        <f>IFERROR('Tablas evol EM zona'!M87-'Tablas evol EM zona'!M100,"-")</f>
        <v>-0.99016252957230044</v>
      </c>
      <c r="I87" s="321">
        <f>IFERROR('Tablas evol EM zona'!O87-'Tablas evol EM zona'!O100,"-")</f>
        <v>-0.54827585735895834</v>
      </c>
      <c r="J87" s="321">
        <f>IFERROR('Tablas evol EM zona'!Q87-'Tablas evol EM zona'!Q100,"-")</f>
        <v>-1.0359279258220795</v>
      </c>
      <c r="K87" s="321">
        <f>IFERROR('Tablas evol EM zona'!S87-'Tablas evol EM zona'!S100,"-")</f>
        <v>-0.74777561309327467</v>
      </c>
    </row>
    <row r="88" spans="2:11" ht="15" hidden="1" customHeight="1" outlineLevel="1" x14ac:dyDescent="0.25">
      <c r="B88" s="58" t="s">
        <v>94</v>
      </c>
      <c r="C88" s="321">
        <f>IFERROR('Tablas evol EM zona'!C88-'Tablas evol EM zona'!C101,"-")</f>
        <v>-0.10000000000000053</v>
      </c>
      <c r="D88" s="321">
        <f>IFERROR('Tablas evol EM zona'!E88-'Tablas evol EM zona'!E101,"-")</f>
        <v>0.36999999999999922</v>
      </c>
      <c r="E88" s="321">
        <f>IFERROR('Tablas evol EM zona'!G88-'Tablas evol EM zona'!G101,"-")</f>
        <v>0.16000000000000014</v>
      </c>
      <c r="F88" s="322">
        <f>IFERROR('Tablas evol EM zona'!I88-'Tablas evol EM zona'!I101,"-")</f>
        <v>0.43705158566767022</v>
      </c>
      <c r="G88" s="322">
        <f>IFERROR('Tablas evol EM zona'!K88-'Tablas evol EM zona'!K101,"-")</f>
        <v>0.20966192825921404</v>
      </c>
      <c r="H88" s="322">
        <f>IFERROR('Tablas evol EM zona'!M88-'Tablas evol EM zona'!M101,"-")</f>
        <v>0.32570176270529405</v>
      </c>
      <c r="I88" s="321">
        <f>IFERROR('Tablas evol EM zona'!O88-'Tablas evol EM zona'!O101,"-")</f>
        <v>0.50035181806241358</v>
      </c>
      <c r="J88" s="321">
        <f>IFERROR('Tablas evol EM zona'!Q88-'Tablas evol EM zona'!Q101,"-")</f>
        <v>0.33745688767506898</v>
      </c>
      <c r="K88" s="321">
        <f>IFERROR('Tablas evol EM zona'!S88-'Tablas evol EM zona'!S101,"-")</f>
        <v>0.42234069756053039</v>
      </c>
    </row>
    <row r="89" spans="2:11" ht="15" hidden="1" customHeight="1" outlineLevel="1" x14ac:dyDescent="0.25">
      <c r="B89" s="58" t="s">
        <v>95</v>
      </c>
      <c r="C89" s="321">
        <f>IFERROR('Tablas evol EM zona'!C89-'Tablas evol EM zona'!C102,"-")</f>
        <v>-8.9999999999999858E-2</v>
      </c>
      <c r="D89" s="321">
        <f>IFERROR('Tablas evol EM zona'!E89-'Tablas evol EM zona'!E102,"-")</f>
        <v>3.0000000000001137E-2</v>
      </c>
      <c r="E89" s="321">
        <f>IFERROR('Tablas evol EM zona'!G89-'Tablas evol EM zona'!G102,"-")</f>
        <v>-9.9999999999997868E-3</v>
      </c>
      <c r="F89" s="322">
        <f>IFERROR('Tablas evol EM zona'!I89-'Tablas evol EM zona'!I102,"-")</f>
        <v>-8.7423267032714413E-2</v>
      </c>
      <c r="G89" s="322">
        <f>IFERROR('Tablas evol EM zona'!K89-'Tablas evol EM zona'!K102,"-")</f>
        <v>0.25614850630705277</v>
      </c>
      <c r="H89" s="322">
        <f>IFERROR('Tablas evol EM zona'!M89-'Tablas evol EM zona'!M102,"-")</f>
        <v>5.7574105302004241E-2</v>
      </c>
      <c r="I89" s="321">
        <f>IFERROR('Tablas evol EM zona'!O89-'Tablas evol EM zona'!O102,"-")</f>
        <v>-0.14952998337852019</v>
      </c>
      <c r="J89" s="321">
        <f>IFERROR('Tablas evol EM zona'!Q89-'Tablas evol EM zona'!Q102,"-")</f>
        <v>9.9558643137276803E-2</v>
      </c>
      <c r="K89" s="321">
        <f>IFERROR('Tablas evol EM zona'!S89-'Tablas evol EM zona'!S102,"-")</f>
        <v>-6.1495295363092062E-2</v>
      </c>
    </row>
    <row r="90" spans="2:11" ht="15" hidden="1" customHeight="1" outlineLevel="1" x14ac:dyDescent="0.25">
      <c r="B90" s="58" t="s">
        <v>96</v>
      </c>
      <c r="C90" s="321">
        <f>IFERROR('Tablas evol EM zona'!C90-'Tablas evol EM zona'!C103,"-")</f>
        <v>0.34999999999999964</v>
      </c>
      <c r="D90" s="321">
        <f>IFERROR('Tablas evol EM zona'!E90-'Tablas evol EM zona'!E103,"-")</f>
        <v>-0.17999999999999972</v>
      </c>
      <c r="E90" s="321">
        <f>IFERROR('Tablas evol EM zona'!G90-'Tablas evol EM zona'!G103,"-")</f>
        <v>3.9999999999999147E-2</v>
      </c>
      <c r="F90" s="322">
        <f>IFERROR('Tablas evol EM zona'!I90-'Tablas evol EM zona'!I103,"-")</f>
        <v>-3.4367197915781134E-2</v>
      </c>
      <c r="G90" s="322">
        <f>IFERROR('Tablas evol EM zona'!K90-'Tablas evol EM zona'!K103,"-")</f>
        <v>-0.47419863818447183</v>
      </c>
      <c r="H90" s="322">
        <f>IFERROR('Tablas evol EM zona'!M90-'Tablas evol EM zona'!M103,"-")</f>
        <v>-0.2372905174400799</v>
      </c>
      <c r="I90" s="321">
        <f>IFERROR('Tablas evol EM zona'!O90-'Tablas evol EM zona'!O103,"-")</f>
        <v>-6.4814124715308452E-2</v>
      </c>
      <c r="J90" s="321">
        <f>IFERROR('Tablas evol EM zona'!Q90-'Tablas evol EM zona'!Q103,"-")</f>
        <v>-0.39631010850919779</v>
      </c>
      <c r="K90" s="321">
        <f>IFERROR('Tablas evol EM zona'!S90-'Tablas evol EM zona'!S103,"-")</f>
        <v>-0.19827175464384084</v>
      </c>
    </row>
    <row r="91" spans="2:11" ht="15" hidden="1" customHeight="1" outlineLevel="1" x14ac:dyDescent="0.25">
      <c r="B91" s="58" t="s">
        <v>97</v>
      </c>
      <c r="C91" s="321">
        <f>IFERROR('Tablas evol EM zona'!C91-'Tablas evol EM zona'!C104,"-")</f>
        <v>0.17999999999999972</v>
      </c>
      <c r="D91" s="321">
        <f>IFERROR('Tablas evol EM zona'!E91-'Tablas evol EM zona'!E104,"-")</f>
        <v>0.25</v>
      </c>
      <c r="E91" s="321">
        <f>IFERROR('Tablas evol EM zona'!G91-'Tablas evol EM zona'!G104,"-")</f>
        <v>0.22999999999999865</v>
      </c>
      <c r="F91" s="322">
        <f>IFERROR('Tablas evol EM zona'!I91-'Tablas evol EM zona'!I104,"-")</f>
        <v>0.11127783571021865</v>
      </c>
      <c r="G91" s="322">
        <f>IFERROR('Tablas evol EM zona'!K91-'Tablas evol EM zona'!K104,"-")</f>
        <v>0.11453798932263304</v>
      </c>
      <c r="H91" s="322">
        <f>IFERROR('Tablas evol EM zona'!M91-'Tablas evol EM zona'!M104,"-")</f>
        <v>0.11205211537039261</v>
      </c>
      <c r="I91" s="321">
        <f>IFERROR('Tablas evol EM zona'!O91-'Tablas evol EM zona'!O104,"-")</f>
        <v>5.4311655628447753E-2</v>
      </c>
      <c r="J91" s="321">
        <f>IFERROR('Tablas evol EM zona'!Q91-'Tablas evol EM zona'!Q104,"-")</f>
        <v>0.11699640187104521</v>
      </c>
      <c r="K91" s="321">
        <f>IFERROR('Tablas evol EM zona'!S91-'Tablas evol EM zona'!S104,"-")</f>
        <v>7.8287979871753066E-2</v>
      </c>
    </row>
    <row r="92" spans="2:11" collapsed="1" x14ac:dyDescent="0.25">
      <c r="B92" s="72">
        <v>2008</v>
      </c>
      <c r="C92" s="324">
        <f>IFERROR('Tablas evol EM zona'!C92-'Tablas evol EM zona'!C105,"-")</f>
        <v>-3.0298949121725371E-2</v>
      </c>
      <c r="D92" s="324">
        <f>IFERROR('Tablas evol EM zona'!E92-'Tablas evol EM zona'!E105,"-")</f>
        <v>-8.539855433840593E-2</v>
      </c>
      <c r="E92" s="324">
        <f>IFERROR('Tablas evol EM zona'!G92-'Tablas evol EM zona'!G105,"-")</f>
        <v>-5.5505329127216285E-2</v>
      </c>
      <c r="F92" s="324">
        <f>IFERROR('Tablas evol EM zona'!I92-'Tablas evol EM zona'!I105,"-")</f>
        <v>3.9760307006090123E-2</v>
      </c>
      <c r="G92" s="324">
        <f>IFERROR('Tablas evol EM zona'!K92-'Tablas evol EM zona'!K105,"-")</f>
        <v>-0.14334118917229688</v>
      </c>
      <c r="H92" s="324">
        <f>IFERROR('Tablas evol EM zona'!M92-'Tablas evol EM zona'!M105,"-")</f>
        <v>-4.5404781985647347E-2</v>
      </c>
      <c r="I92" s="324">
        <f>IFERROR('Tablas evol EM zona'!O92-'Tablas evol EM zona'!O105,"-")</f>
        <v>6.4073786653993103E-2</v>
      </c>
      <c r="J92" s="324">
        <f>IFERROR('Tablas evol EM zona'!Q92-'Tablas evol EM zona'!Q105,"-")</f>
        <v>-7.5308568028022549E-2</v>
      </c>
      <c r="K92" s="324">
        <f>IFERROR('Tablas evol EM zona'!S92-'Tablas evol EM zona'!S105,"-")</f>
        <v>2.905718422156589E-3</v>
      </c>
    </row>
    <row r="93" spans="2:11" ht="15" hidden="1" customHeight="1" outlineLevel="1" x14ac:dyDescent="0.25">
      <c r="B93" s="58" t="s">
        <v>86</v>
      </c>
      <c r="C93" s="321">
        <f>IFERROR('Tablas evol EM zona'!C93-'Tablas evol EM zona'!C106,"-")</f>
        <v>0.22999999999999865</v>
      </c>
      <c r="D93" s="321">
        <f>IFERROR('Tablas evol EM zona'!E93-'Tablas evol EM zona'!E106,"-")</f>
        <v>0.26999999999999957</v>
      </c>
      <c r="E93" s="321">
        <f>IFERROR('Tablas evol EM zona'!G93-'Tablas evol EM zona'!G106,"-")</f>
        <v>0.26999999999999957</v>
      </c>
      <c r="F93" s="322">
        <f>IFERROR('Tablas evol EM zona'!I93-'Tablas evol EM zona'!I106,"-")</f>
        <v>0.40858128452118603</v>
      </c>
      <c r="G93" s="322">
        <f>IFERROR('Tablas evol EM zona'!K93-'Tablas evol EM zona'!K106,"-")</f>
        <v>0.73097502049736107</v>
      </c>
      <c r="H93" s="322">
        <f>IFERROR('Tablas evol EM zona'!M93-'Tablas evol EM zona'!M106,"-")</f>
        <v>0.55941205818024287</v>
      </c>
      <c r="I93" s="321">
        <f>IFERROR('Tablas evol EM zona'!O93-'Tablas evol EM zona'!O106,"-")</f>
        <v>0.24178371202796711</v>
      </c>
      <c r="J93" s="321">
        <f>IFERROR('Tablas evol EM zona'!Q93-'Tablas evol EM zona'!Q106,"-")</f>
        <v>0.65222981396712498</v>
      </c>
      <c r="K93" s="321">
        <f>IFERROR('Tablas evol EM zona'!S93-'Tablas evol EM zona'!S106,"-")</f>
        <v>0.41118309476933845</v>
      </c>
    </row>
    <row r="94" spans="2:11" ht="15" hidden="1" customHeight="1" outlineLevel="1" x14ac:dyDescent="0.25">
      <c r="B94" s="58" t="s">
        <v>87</v>
      </c>
      <c r="C94" s="321">
        <f>IFERROR('Tablas evol EM zona'!C94-'Tablas evol EM zona'!C107,"-")</f>
        <v>0.23000000000000043</v>
      </c>
      <c r="D94" s="321">
        <f>IFERROR('Tablas evol EM zona'!E94-'Tablas evol EM zona'!E107,"-")</f>
        <v>-0.84999999999999964</v>
      </c>
      <c r="E94" s="321">
        <f>IFERROR('Tablas evol EM zona'!G94-'Tablas evol EM zona'!G107,"-")</f>
        <v>-0.33999999999999986</v>
      </c>
      <c r="F94" s="322">
        <f>IFERROR('Tablas evol EM zona'!I94-'Tablas evol EM zona'!I107,"-")</f>
        <v>6.1951630632573362E-2</v>
      </c>
      <c r="G94" s="322">
        <f>IFERROR('Tablas evol EM zona'!K94-'Tablas evol EM zona'!K107,"-")</f>
        <v>-1.085392108506321</v>
      </c>
      <c r="H94" s="322">
        <f>IFERROR('Tablas evol EM zona'!M94-'Tablas evol EM zona'!M107,"-")</f>
        <v>-0.43609618974164732</v>
      </c>
      <c r="I94" s="321">
        <f>IFERROR('Tablas evol EM zona'!O94-'Tablas evol EM zona'!O107,"-")</f>
        <v>4.1150746432386143E-2</v>
      </c>
      <c r="J94" s="321">
        <f>IFERROR('Tablas evol EM zona'!Q94-'Tablas evol EM zona'!Q107,"-")</f>
        <v>-0.90480464067615607</v>
      </c>
      <c r="K94" s="321">
        <f>IFERROR('Tablas evol EM zona'!S94-'Tablas evol EM zona'!S107,"-")</f>
        <v>-0.31439700590189279</v>
      </c>
    </row>
    <row r="95" spans="2:11" ht="15" hidden="1" customHeight="1" outlineLevel="1" x14ac:dyDescent="0.25">
      <c r="B95" s="58" t="s">
        <v>88</v>
      </c>
      <c r="C95" s="321">
        <f>IFERROR('Tablas evol EM zona'!C95-'Tablas evol EM zona'!C108,"-")</f>
        <v>0.21999999999999975</v>
      </c>
      <c r="D95" s="321">
        <f>IFERROR('Tablas evol EM zona'!E95-'Tablas evol EM zona'!E108,"-")</f>
        <v>-0.57000000000000028</v>
      </c>
      <c r="E95" s="321">
        <f>IFERROR('Tablas evol EM zona'!G95-'Tablas evol EM zona'!G108,"-")</f>
        <v>-0.19000000000000039</v>
      </c>
      <c r="F95" s="322">
        <f>IFERROR('Tablas evol EM zona'!I95-'Tablas evol EM zona'!I108,"-")</f>
        <v>3.0905438418739273E-2</v>
      </c>
      <c r="G95" s="322">
        <f>IFERROR('Tablas evol EM zona'!K95-'Tablas evol EM zona'!K108,"-")</f>
        <v>-0.16945155419034386</v>
      </c>
      <c r="H95" s="322">
        <f>IFERROR('Tablas evol EM zona'!M95-'Tablas evol EM zona'!M108,"-")</f>
        <v>-6.9563345096417706E-2</v>
      </c>
      <c r="I95" s="321">
        <f>IFERROR('Tablas evol EM zona'!O95-'Tablas evol EM zona'!O108,"-")</f>
        <v>-0.15238496558980863</v>
      </c>
      <c r="J95" s="321">
        <f>IFERROR('Tablas evol EM zona'!Q95-'Tablas evol EM zona'!Q108,"-")</f>
        <v>-0.20690823463346852</v>
      </c>
      <c r="K95" s="321">
        <f>IFERROR('Tablas evol EM zona'!S95-'Tablas evol EM zona'!S108,"-")</f>
        <v>-0.18526153593793371</v>
      </c>
    </row>
    <row r="96" spans="2:11" ht="15" hidden="1" customHeight="1" outlineLevel="1" x14ac:dyDescent="0.25">
      <c r="B96" s="58" t="s">
        <v>89</v>
      </c>
      <c r="C96" s="321">
        <f>IFERROR('Tablas evol EM zona'!C96-'Tablas evol EM zona'!C109,"-")</f>
        <v>0.23000000000000043</v>
      </c>
      <c r="D96" s="321">
        <f>IFERROR('Tablas evol EM zona'!E96-'Tablas evol EM zona'!E109,"-")</f>
        <v>0.48000000000000043</v>
      </c>
      <c r="E96" s="321">
        <f>IFERROR('Tablas evol EM zona'!G96-'Tablas evol EM zona'!G109,"-")</f>
        <v>0.33999999999999986</v>
      </c>
      <c r="F96" s="322">
        <f>IFERROR('Tablas evol EM zona'!I96-'Tablas evol EM zona'!I109,"-")</f>
        <v>0.24828353416448046</v>
      </c>
      <c r="G96" s="322">
        <f>IFERROR('Tablas evol EM zona'!K96-'Tablas evol EM zona'!K109,"-")</f>
        <v>0.83613188323551491</v>
      </c>
      <c r="H96" s="322">
        <f>IFERROR('Tablas evol EM zona'!M96-'Tablas evol EM zona'!M109,"-")</f>
        <v>0.46825365641975125</v>
      </c>
      <c r="I96" s="321">
        <f>IFERROR('Tablas evol EM zona'!O96-'Tablas evol EM zona'!O109,"-")</f>
        <v>0.13859950026128764</v>
      </c>
      <c r="J96" s="321">
        <f>IFERROR('Tablas evol EM zona'!Q96-'Tablas evol EM zona'!Q109,"-")</f>
        <v>0.75727053888018148</v>
      </c>
      <c r="K96" s="321">
        <f>IFERROR('Tablas evol EM zona'!S96-'Tablas evol EM zona'!S109,"-")</f>
        <v>0.3418211093679222</v>
      </c>
    </row>
    <row r="97" spans="2:11" ht="15" hidden="1" customHeight="1" outlineLevel="1" x14ac:dyDescent="0.25">
      <c r="B97" s="58" t="s">
        <v>90</v>
      </c>
      <c r="C97" s="321">
        <f>IFERROR('Tablas evol EM zona'!C97-'Tablas evol EM zona'!C110,"-")</f>
        <v>-1.9999999999999574E-2</v>
      </c>
      <c r="D97" s="321">
        <f>IFERROR('Tablas evol EM zona'!E97-'Tablas evol EM zona'!E110,"-")</f>
        <v>-1.0499999999999989</v>
      </c>
      <c r="E97" s="321">
        <f>IFERROR('Tablas evol EM zona'!G97-'Tablas evol EM zona'!G110,"-")</f>
        <v>-0.59999999999999964</v>
      </c>
      <c r="F97" s="322">
        <f>IFERROR('Tablas evol EM zona'!I97-'Tablas evol EM zona'!I110,"-")</f>
        <v>-0.22143056388762972</v>
      </c>
      <c r="G97" s="322">
        <f>IFERROR('Tablas evol EM zona'!K97-'Tablas evol EM zona'!K110,"-")</f>
        <v>-1.1446070021382173</v>
      </c>
      <c r="H97" s="322">
        <f>IFERROR('Tablas evol EM zona'!M97-'Tablas evol EM zona'!M110,"-")</f>
        <v>-0.65723840662797528</v>
      </c>
      <c r="I97" s="321">
        <f>IFERROR('Tablas evol EM zona'!O97-'Tablas evol EM zona'!O110,"-")</f>
        <v>-0.20520637003343989</v>
      </c>
      <c r="J97" s="321">
        <f>IFERROR('Tablas evol EM zona'!Q97-'Tablas evol EM zona'!Q110,"-")</f>
        <v>-0.95241373833985143</v>
      </c>
      <c r="K97" s="321">
        <f>IFERROR('Tablas evol EM zona'!S97-'Tablas evol EM zona'!S110,"-")</f>
        <v>-0.52925320116594499</v>
      </c>
    </row>
    <row r="98" spans="2:11" ht="15" hidden="1" customHeight="1" outlineLevel="1" x14ac:dyDescent="0.25">
      <c r="B98" s="58" t="s">
        <v>91</v>
      </c>
      <c r="C98" s="321">
        <f>IFERROR('Tablas evol EM zona'!C98-'Tablas evol EM zona'!C111,"-")</f>
        <v>-0.46999999999999886</v>
      </c>
      <c r="D98" s="321">
        <f>IFERROR('Tablas evol EM zona'!E98-'Tablas evol EM zona'!E111,"-")</f>
        <v>-0.66000000000000014</v>
      </c>
      <c r="E98" s="321">
        <f>IFERROR('Tablas evol EM zona'!G98-'Tablas evol EM zona'!G111,"-")</f>
        <v>-0.58999999999999986</v>
      </c>
      <c r="F98" s="322">
        <f>IFERROR('Tablas evol EM zona'!I98-'Tablas evol EM zona'!I111,"-")</f>
        <v>-0.50058533776689984</v>
      </c>
      <c r="G98" s="322">
        <f>IFERROR('Tablas evol EM zona'!K98-'Tablas evol EM zona'!K111,"-")</f>
        <v>-0.32132223586784825</v>
      </c>
      <c r="H98" s="322">
        <f>IFERROR('Tablas evol EM zona'!M98-'Tablas evol EM zona'!M111,"-")</f>
        <v>-0.44733258336757942</v>
      </c>
      <c r="I98" s="321">
        <f>IFERROR('Tablas evol EM zona'!O98-'Tablas evol EM zona'!O111,"-")</f>
        <v>-0.40780966934733076</v>
      </c>
      <c r="J98" s="321">
        <f>IFERROR('Tablas evol EM zona'!Q98-'Tablas evol EM zona'!Q111,"-")</f>
        <v>-0.29670368474840458</v>
      </c>
      <c r="K98" s="321">
        <f>IFERROR('Tablas evol EM zona'!S98-'Tablas evol EM zona'!S111,"-")</f>
        <v>-0.38587764538012959</v>
      </c>
    </row>
    <row r="99" spans="2:11" ht="15" hidden="1" customHeight="1" outlineLevel="1" x14ac:dyDescent="0.25">
      <c r="B99" s="58" t="s">
        <v>92</v>
      </c>
      <c r="C99" s="321">
        <f>IFERROR('Tablas evol EM zona'!C99-'Tablas evol EM zona'!C112,"-")</f>
        <v>-0.67999999999999972</v>
      </c>
      <c r="D99" s="321">
        <f>IFERROR('Tablas evol EM zona'!E99-'Tablas evol EM zona'!E112,"-")</f>
        <v>-0.52000000000000046</v>
      </c>
      <c r="E99" s="321">
        <f>IFERROR('Tablas evol EM zona'!G99-'Tablas evol EM zona'!G112,"-")</f>
        <v>-0.60000000000000053</v>
      </c>
      <c r="F99" s="322">
        <f>IFERROR('Tablas evol EM zona'!I99-'Tablas evol EM zona'!I112,"-")</f>
        <v>-0.64597403725031466</v>
      </c>
      <c r="G99" s="322">
        <f>IFERROR('Tablas evol EM zona'!K99-'Tablas evol EM zona'!K112,"-")</f>
        <v>-9.3784501271906962E-2</v>
      </c>
      <c r="H99" s="322">
        <f>IFERROR('Tablas evol EM zona'!M99-'Tablas evol EM zona'!M112,"-")</f>
        <v>-0.41547371345237938</v>
      </c>
      <c r="I99" s="321">
        <f>IFERROR('Tablas evol EM zona'!O99-'Tablas evol EM zona'!O112,"-")</f>
        <v>-0.51195901187350579</v>
      </c>
      <c r="J99" s="321">
        <f>IFERROR('Tablas evol EM zona'!Q99-'Tablas evol EM zona'!Q112,"-")</f>
        <v>-0.13041997000555394</v>
      </c>
      <c r="K99" s="321">
        <f>IFERROR('Tablas evol EM zona'!S99-'Tablas evol EM zona'!S112,"-")</f>
        <v>-0.37036971892157045</v>
      </c>
    </row>
    <row r="100" spans="2:11" ht="15" hidden="1" customHeight="1" outlineLevel="1" x14ac:dyDescent="0.25">
      <c r="B100" s="58" t="s">
        <v>93</v>
      </c>
      <c r="C100" s="321">
        <f>IFERROR('Tablas evol EM zona'!C100-'Tablas evol EM zona'!C113,"-")</f>
        <v>0.16999999999999993</v>
      </c>
      <c r="D100" s="321">
        <f>IFERROR('Tablas evol EM zona'!E100-'Tablas evol EM zona'!E113,"-")</f>
        <v>-0.21999999999999886</v>
      </c>
      <c r="E100" s="321">
        <f>IFERROR('Tablas evol EM zona'!G100-'Tablas evol EM zona'!G113,"-")</f>
        <v>-1.9999999999999574E-2</v>
      </c>
      <c r="F100" s="322">
        <f>IFERROR('Tablas evol EM zona'!I100-'Tablas evol EM zona'!I113,"-")</f>
        <v>3.3950109012434559E-2</v>
      </c>
      <c r="G100" s="322">
        <f>IFERROR('Tablas evol EM zona'!K100-'Tablas evol EM zona'!K113,"-")</f>
        <v>0.20681788264684009</v>
      </c>
      <c r="H100" s="322">
        <f>IFERROR('Tablas evol EM zona'!M100-'Tablas evol EM zona'!M113,"-")</f>
        <v>0.10104653387280571</v>
      </c>
      <c r="I100" s="321">
        <f>IFERROR('Tablas evol EM zona'!O100-'Tablas evol EM zona'!O113,"-")</f>
        <v>-0.13842499384506635</v>
      </c>
      <c r="J100" s="321">
        <f>IFERROR('Tablas evol EM zona'!Q100-'Tablas evol EM zona'!Q113,"-")</f>
        <v>0.19775432283885053</v>
      </c>
      <c r="K100" s="321">
        <f>IFERROR('Tablas evol EM zona'!S100-'Tablas evol EM zona'!S113,"-")</f>
        <v>-9.4676640072881568E-3</v>
      </c>
    </row>
    <row r="101" spans="2:11" ht="15" hidden="1" customHeight="1" outlineLevel="1" x14ac:dyDescent="0.25">
      <c r="B101" s="58" t="s">
        <v>94</v>
      </c>
      <c r="C101" s="321">
        <f>IFERROR('Tablas evol EM zona'!C101-'Tablas evol EM zona'!C114,"-")</f>
        <v>0.33000000000000007</v>
      </c>
      <c r="D101" s="321">
        <f>IFERROR('Tablas evol EM zona'!E101-'Tablas evol EM zona'!E114,"-")</f>
        <v>9.9999999999997868E-3</v>
      </c>
      <c r="E101" s="321">
        <f>IFERROR('Tablas evol EM zona'!G101-'Tablas evol EM zona'!G114,"-")</f>
        <v>0.14999999999999947</v>
      </c>
      <c r="F101" s="322">
        <f>IFERROR('Tablas evol EM zona'!I101-'Tablas evol EM zona'!I114,"-")</f>
        <v>4.2767835659001108E-3</v>
      </c>
      <c r="G101" s="322">
        <f>IFERROR('Tablas evol EM zona'!K101-'Tablas evol EM zona'!K114,"-")</f>
        <v>0.14950562559837088</v>
      </c>
      <c r="H101" s="322">
        <f>IFERROR('Tablas evol EM zona'!M101-'Tablas evol EM zona'!M114,"-")</f>
        <v>5.5095498992555392E-2</v>
      </c>
      <c r="I101" s="321">
        <f>IFERROR('Tablas evol EM zona'!O101-'Tablas evol EM zona'!O114,"-")</f>
        <v>-4.0837731557768819E-2</v>
      </c>
      <c r="J101" s="321">
        <f>IFERROR('Tablas evol EM zona'!Q101-'Tablas evol EM zona'!Q114,"-")</f>
        <v>0.16228219088899642</v>
      </c>
      <c r="K101" s="321">
        <f>IFERROR('Tablas evol EM zona'!S101-'Tablas evol EM zona'!S114,"-")</f>
        <v>1.3333993111463549E-2</v>
      </c>
    </row>
    <row r="102" spans="2:11" ht="15" hidden="1" customHeight="1" outlineLevel="1" x14ac:dyDescent="0.25">
      <c r="B102" s="58" t="s">
        <v>95</v>
      </c>
      <c r="C102" s="321">
        <f>IFERROR('Tablas evol EM zona'!C102-'Tablas evol EM zona'!C115,"-")</f>
        <v>-0.1899999999999995</v>
      </c>
      <c r="D102" s="321">
        <f>IFERROR('Tablas evol EM zona'!E102-'Tablas evol EM zona'!E115,"-")</f>
        <v>-0.36000000000000121</v>
      </c>
      <c r="E102" s="321">
        <f>IFERROR('Tablas evol EM zona'!G102-'Tablas evol EM zona'!G115,"-")</f>
        <v>-0.29999999999999893</v>
      </c>
      <c r="F102" s="322">
        <f>IFERROR('Tablas evol EM zona'!I102-'Tablas evol EM zona'!I115,"-")</f>
        <v>-0.37878118919750836</v>
      </c>
      <c r="G102" s="322">
        <f>IFERROR('Tablas evol EM zona'!K102-'Tablas evol EM zona'!K115,"-")</f>
        <v>-0.32826699191349817</v>
      </c>
      <c r="H102" s="322">
        <f>IFERROR('Tablas evol EM zona'!M102-'Tablas evol EM zona'!M115,"-")</f>
        <v>-0.3581422246039363</v>
      </c>
      <c r="I102" s="321">
        <f>IFERROR('Tablas evol EM zona'!O102-'Tablas evol EM zona'!O115,"-")</f>
        <v>-0.37177314953093266</v>
      </c>
      <c r="J102" s="321">
        <f>IFERROR('Tablas evol EM zona'!Q102-'Tablas evol EM zona'!Q115,"-")</f>
        <v>-0.27134385244576542</v>
      </c>
      <c r="K102" s="321">
        <f>IFERROR('Tablas evol EM zona'!S102-'Tablas evol EM zona'!S115,"-")</f>
        <v>-0.33724286966505712</v>
      </c>
    </row>
    <row r="103" spans="2:11" ht="15" hidden="1" customHeight="1" outlineLevel="1" x14ac:dyDescent="0.25">
      <c r="B103" s="58" t="s">
        <v>96</v>
      </c>
      <c r="C103" s="321">
        <f>IFERROR('Tablas evol EM zona'!C103-'Tablas evol EM zona'!C116,"-")</f>
        <v>-1.9999999999999574E-2</v>
      </c>
      <c r="D103" s="321">
        <f>IFERROR('Tablas evol EM zona'!E103-'Tablas evol EM zona'!E116,"-")</f>
        <v>-0.72000000000000064</v>
      </c>
      <c r="E103" s="321">
        <f>IFERROR('Tablas evol EM zona'!G103-'Tablas evol EM zona'!G116,"-")</f>
        <v>-0.4399999999999995</v>
      </c>
      <c r="F103" s="322">
        <f>IFERROR('Tablas evol EM zona'!I103-'Tablas evol EM zona'!I116,"-")</f>
        <v>-0.25080708054366863</v>
      </c>
      <c r="G103" s="322">
        <f>IFERROR('Tablas evol EM zona'!K103-'Tablas evol EM zona'!K116,"-")</f>
        <v>-0.13915367770364462</v>
      </c>
      <c r="H103" s="322">
        <f>IFERROR('Tablas evol EM zona'!M103-'Tablas evol EM zona'!M116,"-")</f>
        <v>-0.21109450107034711</v>
      </c>
      <c r="I103" s="321">
        <f>IFERROR('Tablas evol EM zona'!O103-'Tablas evol EM zona'!O116,"-")</f>
        <v>-0.14687174381043189</v>
      </c>
      <c r="J103" s="321">
        <f>IFERROR('Tablas evol EM zona'!Q103-'Tablas evol EM zona'!Q116,"-")</f>
        <v>-5.6808720222738529E-2</v>
      </c>
      <c r="K103" s="321">
        <f>IFERROR('Tablas evol EM zona'!S103-'Tablas evol EM zona'!S116,"-")</f>
        <v>-0.13011692927560681</v>
      </c>
    </row>
    <row r="104" spans="2:11" ht="15" hidden="1" customHeight="1" outlineLevel="1" x14ac:dyDescent="0.25">
      <c r="B104" s="58" t="s">
        <v>97</v>
      </c>
      <c r="C104" s="321">
        <f>IFERROR('Tablas evol EM zona'!C104-'Tablas evol EM zona'!C117,"-")</f>
        <v>0.1899999999999995</v>
      </c>
      <c r="D104" s="321">
        <f>IFERROR('Tablas evol EM zona'!E104-'Tablas evol EM zona'!E117,"-")</f>
        <v>0.74000000000000021</v>
      </c>
      <c r="E104" s="321">
        <f>IFERROR('Tablas evol EM zona'!G104-'Tablas evol EM zona'!G117,"-")</f>
        <v>0.48000000000000043</v>
      </c>
      <c r="F104" s="322">
        <f>IFERROR('Tablas evol EM zona'!I104-'Tablas evol EM zona'!I117,"-")</f>
        <v>4.9036012468731016E-2</v>
      </c>
      <c r="G104" s="322">
        <f>IFERROR('Tablas evol EM zona'!K104-'Tablas evol EM zona'!K117,"-")</f>
        <v>0.68168417072543086</v>
      </c>
      <c r="H104" s="322">
        <f>IFERROR('Tablas evol EM zona'!M104-'Tablas evol EM zona'!M117,"-")</f>
        <v>0.32709422665048393</v>
      </c>
      <c r="I104" s="321">
        <f>IFERROR('Tablas evol EM zona'!O104-'Tablas evol EM zona'!O117,"-")</f>
        <v>2.9315946309228735E-2</v>
      </c>
      <c r="J104" s="321">
        <f>IFERROR('Tablas evol EM zona'!Q104-'Tablas evol EM zona'!Q117,"-")</f>
        <v>0.69229936424384952</v>
      </c>
      <c r="K104" s="321">
        <f>IFERROR('Tablas evol EM zona'!S104-'Tablas evol EM zona'!S117,"-")</f>
        <v>0.2733815994746589</v>
      </c>
    </row>
    <row r="105" spans="2:11" collapsed="1" x14ac:dyDescent="0.25">
      <c r="B105" s="72">
        <v>2007</v>
      </c>
      <c r="C105" s="324">
        <f>IFERROR('Tablas evol EM zona'!C105-'Tablas evol EM zona'!C118,"-")</f>
        <v>4.0090794073842417E-2</v>
      </c>
      <c r="D105" s="324">
        <f>IFERROR('Tablas evol EM zona'!E105-'Tablas evol EM zona'!E118,"-")</f>
        <v>-0.29465908321573941</v>
      </c>
      <c r="E105" s="324">
        <f>IFERROR('Tablas evol EM zona'!G105-'Tablas evol EM zona'!G118,"-")</f>
        <v>-0.14722058882153455</v>
      </c>
      <c r="F105" s="324">
        <f>IFERROR('Tablas evol EM zona'!I105-'Tablas evol EM zona'!I118,"-")</f>
        <v>-9.2209999590117775E-2</v>
      </c>
      <c r="G105" s="324">
        <f>IFERROR('Tablas evol EM zona'!K105-'Tablas evol EM zona'!K118,"-")</f>
        <v>-8.2252769954022753E-2</v>
      </c>
      <c r="H105" s="324">
        <f>IFERROR('Tablas evol EM zona'!M105-'Tablas evol EM zona'!M118,"-")</f>
        <v>-9.8614334232683731E-2</v>
      </c>
      <c r="I105" s="324">
        <f>IFERROR('Tablas evol EM zona'!O105-'Tablas evol EM zona'!O118,"-")</f>
        <v>-0.12355448034304306</v>
      </c>
      <c r="J105" s="324">
        <f>IFERROR('Tablas evol EM zona'!Q105-'Tablas evol EM zona'!Q118,"-")</f>
        <v>-4.8709658058278649E-2</v>
      </c>
      <c r="K105" s="324">
        <f>IFERROR('Tablas evol EM zona'!S105-'Tablas evol EM zona'!S118,"-")</f>
        <v>-0.10660970714706242</v>
      </c>
    </row>
    <row r="106" spans="2:11" ht="15" customHeight="1" x14ac:dyDescent="0.25">
      <c r="B106" s="378" t="s">
        <v>130</v>
      </c>
      <c r="C106" s="378"/>
      <c r="D106" s="378"/>
      <c r="E106" s="378"/>
      <c r="F106" s="378"/>
      <c r="G106" s="378"/>
      <c r="H106" s="378"/>
      <c r="I106" s="378"/>
      <c r="J106" s="378"/>
      <c r="K106" s="378"/>
    </row>
  </sheetData>
  <mergeCells count="6">
    <mergeCell ref="B106:K106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77" customWidth="1"/>
    <col min="2" max="2" width="13" style="77" customWidth="1"/>
    <col min="3" max="3" width="10.7109375" style="77" customWidth="1"/>
    <col min="4" max="4" width="9.7109375" style="77" customWidth="1"/>
    <col min="5" max="5" width="10.7109375" style="77" customWidth="1"/>
    <col min="6" max="16384" width="11.42578125" style="77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68" t="s">
        <v>101</v>
      </c>
      <c r="C5" s="368"/>
      <c r="D5" s="368"/>
      <c r="E5" s="368"/>
    </row>
    <row r="6" spans="2:7" ht="15" customHeight="1" x14ac:dyDescent="0.25">
      <c r="B6" s="78"/>
      <c r="C6" s="56" t="s">
        <v>102</v>
      </c>
      <c r="D6" s="56" t="s">
        <v>103</v>
      </c>
      <c r="E6" s="56" t="s">
        <v>83</v>
      </c>
    </row>
    <row r="7" spans="2:7" ht="15" customHeight="1" x14ac:dyDescent="0.25">
      <c r="B7" s="79" t="s">
        <v>92</v>
      </c>
      <c r="C7" s="80">
        <f>IFERROR('tab. Turistas alojados tip'!C8/'tab. Turistas alojados tip'!C21-1,"-")</f>
        <v>5.1271534044298628E-2</v>
      </c>
      <c r="D7" s="80">
        <f>IFERROR('tab. Turistas alojados tip'!E8/'tab. Turistas alojados tip'!E21-1,"-")</f>
        <v>1.350352828167134E-2</v>
      </c>
      <c r="E7" s="80">
        <f>IFERROR('tab. Turistas alojados tip'!G8/'tab. Turistas alojados tip'!G21-1,"-")</f>
        <v>3.2719947735191601E-2</v>
      </c>
    </row>
    <row r="8" spans="2:7" ht="15" customHeight="1" x14ac:dyDescent="0.25">
      <c r="B8" s="79" t="s">
        <v>93</v>
      </c>
      <c r="C8" s="80">
        <f>IFERROR('tab. Turistas alojados tip'!C9/'tab. Turistas alojados tip'!C22-1,"-")</f>
        <v>5.6562029632047484E-2</v>
      </c>
      <c r="D8" s="80">
        <f>IFERROR('tab. Turistas alojados tip'!E9/'tab. Turistas alojados tip'!E22-1,"-")</f>
        <v>4.6066619418851928E-2</v>
      </c>
      <c r="E8" s="80">
        <f>IFERROR('tab. Turistas alojados tip'!G9/'tab. Turistas alojados tip'!G22-1,"-")</f>
        <v>5.1529653857408597E-2</v>
      </c>
    </row>
    <row r="9" spans="2:7" ht="15" customHeight="1" x14ac:dyDescent="0.25">
      <c r="B9" s="79" t="s">
        <v>94</v>
      </c>
      <c r="C9" s="80">
        <f>IFERROR('tab. Turistas alojados tip'!C10/'tab. Turistas alojados tip'!C23-1,"-")</f>
        <v>0.21599105597230239</v>
      </c>
      <c r="D9" s="80">
        <f>IFERROR('tab. Turistas alojados tip'!E10/'tab. Turistas alojados tip'!E23-1,"-")</f>
        <v>0.16586761944692574</v>
      </c>
      <c r="E9" s="80">
        <f>IFERROR('tab. Turistas alojados tip'!G10/'tab. Turistas alojados tip'!G23-1,"-")</f>
        <v>0.19106542293292716</v>
      </c>
    </row>
    <row r="10" spans="2:7" ht="15" customHeight="1" x14ac:dyDescent="0.25">
      <c r="B10" s="79" t="s">
        <v>95</v>
      </c>
      <c r="C10" s="80">
        <f>IFERROR('tab. Turistas alojados tip'!C11/'tab. Turistas alojados tip'!C24-1,"-")</f>
        <v>-2.0625405555727228E-2</v>
      </c>
      <c r="D10" s="80">
        <f>IFERROR('tab. Turistas alojados tip'!E11/'tab. Turistas alojados tip'!E24-1,"-")</f>
        <v>-7.3009070780658547E-2</v>
      </c>
      <c r="E10" s="80">
        <f>IFERROR('tab. Turistas alojados tip'!G11/'tab. Turistas alojados tip'!G24-1,"-")</f>
        <v>-4.7843480713421593E-2</v>
      </c>
    </row>
    <row r="11" spans="2:7" ht="15" customHeight="1" x14ac:dyDescent="0.25">
      <c r="B11" s="79" t="s">
        <v>96</v>
      </c>
      <c r="C11" s="80">
        <f>IFERROR('tab. Turistas alojados tip'!C12/'tab. Turistas alojados tip'!C25-1,"-")</f>
        <v>0.12381270771469577</v>
      </c>
      <c r="D11" s="80">
        <f>IFERROR('tab. Turistas alojados tip'!E12/'tab. Turistas alojados tip'!E25-1,"-")</f>
        <v>4.1140778884067641E-2</v>
      </c>
      <c r="E11" s="80">
        <f>IFERROR('tab. Turistas alojados tip'!G12/'tab. Turistas alojados tip'!G25-1,"-")</f>
        <v>8.0654560493270244E-2</v>
      </c>
    </row>
    <row r="12" spans="2:7" ht="15" customHeight="1" x14ac:dyDescent="0.25">
      <c r="B12" s="79" t="s">
        <v>97</v>
      </c>
      <c r="C12" s="80">
        <f>IFERROR('tab. Turistas alojados tip'!C13/'tab. Turistas alojados tip'!C26-1,"-")</f>
        <v>1.4643804400612748E-2</v>
      </c>
      <c r="D12" s="80">
        <f>IFERROR('tab. Turistas alojados tip'!E13/'tab. Turistas alojados tip'!E26-1,"-")</f>
        <v>4.8824200293271058E-2</v>
      </c>
      <c r="E12" s="80">
        <f>IFERROR('tab. Turistas alojados tip'!G13/'tab. Turistas alojados tip'!G26-1,"-")</f>
        <v>3.2001250264302117E-2</v>
      </c>
    </row>
    <row r="13" spans="2:7" ht="30" customHeight="1" x14ac:dyDescent="0.25">
      <c r="B13" s="64" t="str">
        <f>actualizaciones!$A$2</f>
        <v xml:space="preserve">I semestre 2014 </v>
      </c>
      <c r="C13" s="68">
        <v>7.0630874242081365E-2</v>
      </c>
      <c r="D13" s="68">
        <v>3.5355225914050381E-2</v>
      </c>
      <c r="E13" s="68">
        <v>5.2868294990833231E-2</v>
      </c>
      <c r="G13" s="81"/>
    </row>
    <row r="14" spans="2:7" ht="15" customHeight="1" x14ac:dyDescent="0.25">
      <c r="B14" s="79" t="s">
        <v>86</v>
      </c>
      <c r="C14" s="80">
        <f>IFERROR('tab. Turistas alojados tip'!C15/'tab. Turistas alojados tip'!C28-1,"-")</f>
        <v>0.11136475450162364</v>
      </c>
      <c r="D14" s="80">
        <f>IFERROR('tab. Turistas alojados tip'!E15/'tab. Turistas alojados tip'!E28-1,"-")</f>
        <v>0.12518386754695032</v>
      </c>
      <c r="E14" s="80">
        <f>IFERROR('tab. Turistas alojados tip'!G15/'tab. Turistas alojados tip'!G28-1,"-")</f>
        <v>0.1187580640733521</v>
      </c>
    </row>
    <row r="15" spans="2:7" ht="15" customHeight="1" x14ac:dyDescent="0.25">
      <c r="B15" s="79" t="s">
        <v>87</v>
      </c>
      <c r="C15" s="80">
        <f>IFERROR('tab. Turistas alojados tip'!C16/'tab. Turistas alojados tip'!C29-1,"-")</f>
        <v>0.10976141984288623</v>
      </c>
      <c r="D15" s="80">
        <f>IFERROR('tab. Turistas alojados tip'!E16/'tab. Turistas alojados tip'!E29-1,"-")</f>
        <v>5.9810751092145065E-2</v>
      </c>
      <c r="E15" s="80">
        <f>IFERROR('tab. Turistas alojados tip'!G16/'tab. Turistas alojados tip'!G29-1,"-")</f>
        <v>8.3847426036279593E-2</v>
      </c>
    </row>
    <row r="16" spans="2:7" ht="15" customHeight="1" x14ac:dyDescent="0.25">
      <c r="B16" s="79" t="s">
        <v>88</v>
      </c>
      <c r="C16" s="80">
        <f>IFERROR('tab. Turistas alojados tip'!C17/'tab. Turistas alojados tip'!C30-1,"-")</f>
        <v>-4.4685990338164228E-2</v>
      </c>
      <c r="D16" s="80">
        <f>IFERROR('tab. Turistas alojados tip'!E17/'tab. Turistas alojados tip'!E30-1,"-")</f>
        <v>1.2359910342619296E-2</v>
      </c>
      <c r="E16" s="80">
        <f>IFERROR('tab. Turistas alojados tip'!G17/'tab. Turistas alojados tip'!G30-1,"-")</f>
        <v>-1.6269499473633875E-2</v>
      </c>
    </row>
    <row r="17" spans="2:7" ht="15" customHeight="1" x14ac:dyDescent="0.25">
      <c r="B17" s="79" t="s">
        <v>89</v>
      </c>
      <c r="C17" s="80">
        <f>IFERROR('tab. Turistas alojados tip'!C18/'tab. Turistas alojados tip'!C31-1,"-")</f>
        <v>-1.9391857190925621E-2</v>
      </c>
      <c r="D17" s="80">
        <f>IFERROR('tab. Turistas alojados tip'!E18/'tab. Turistas alojados tip'!E31-1,"-")</f>
        <v>6.3908264251542946E-2</v>
      </c>
      <c r="E17" s="80">
        <f>IFERROR('tab. Turistas alojados tip'!G18/'tab. Turistas alojados tip'!G31-1,"-")</f>
        <v>2.162128145424469E-2</v>
      </c>
    </row>
    <row r="18" spans="2:7" ht="15" customHeight="1" x14ac:dyDescent="0.25">
      <c r="B18" s="79" t="s">
        <v>90</v>
      </c>
      <c r="C18" s="80">
        <f>IFERROR('tab. Turistas alojados tip'!C19/'tab. Turistas alojados tip'!C32-1,"-")</f>
        <v>-2.5083097377815999E-3</v>
      </c>
      <c r="D18" s="80">
        <f>IFERROR('tab. Turistas alojados tip'!E19/'tab. Turistas alojados tip'!E32-1,"-")</f>
        <v>-1.4605438377937041E-3</v>
      </c>
      <c r="E18" s="80">
        <f>IFERROR('tab. Turistas alojados tip'!G19/'tab. Turistas alojados tip'!G32-1,"-")</f>
        <v>-1.9655691620741322E-3</v>
      </c>
    </row>
    <row r="19" spans="2:7" ht="15" customHeight="1" x14ac:dyDescent="0.25">
      <c r="B19" s="79" t="s">
        <v>91</v>
      </c>
      <c r="C19" s="80">
        <f>IFERROR('tab. Turistas alojados tip'!C20/'tab. Turistas alojados tip'!C33-1,"-")</f>
        <v>-1.291151537943247E-2</v>
      </c>
      <c r="D19" s="80">
        <f>IFERROR('tab. Turistas alojados tip'!E20/'tab. Turistas alojados tip'!E33-1,"-")</f>
        <v>-2.7349822233850962E-2</v>
      </c>
      <c r="E19" s="80">
        <f>IFERROR('tab. Turistas alojados tip'!G20/'tab. Turistas alojados tip'!G33-1,"-")</f>
        <v>-2.0195353748680089E-2</v>
      </c>
    </row>
    <row r="20" spans="2:7" ht="15" customHeight="1" x14ac:dyDescent="0.25">
      <c r="B20" s="79" t="s">
        <v>92</v>
      </c>
      <c r="C20" s="80">
        <f>IFERROR('tab. Turistas alojados tip'!C21/'tab. Turistas alojados tip'!C34-1,"-")</f>
        <v>-2.5614571845316014E-3</v>
      </c>
      <c r="D20" s="80">
        <f>IFERROR('tab. Turistas alojados tip'!E21/'tab. Turistas alojados tip'!E34-1,"-")</f>
        <v>-6.4364478550935078E-2</v>
      </c>
      <c r="E20" s="80">
        <f>IFERROR('tab. Turistas alojados tip'!G21/'tab. Turistas alojados tip'!G34-1,"-")</f>
        <v>-3.3907219748238071E-2</v>
      </c>
    </row>
    <row r="21" spans="2:7" ht="15" customHeight="1" x14ac:dyDescent="0.25">
      <c r="B21" s="79" t="s">
        <v>93</v>
      </c>
      <c r="C21" s="80">
        <f>IFERROR('tab. Turistas alojados tip'!C22/'tab. Turistas alojados tip'!C35-1,"-")</f>
        <v>9.8247361083449558E-2</v>
      </c>
      <c r="D21" s="80">
        <f>IFERROR('tab. Turistas alojados tip'!E22/'tab. Turistas alojados tip'!E35-1,"-")</f>
        <v>8.7057010785824396E-2</v>
      </c>
      <c r="E21" s="80">
        <f>IFERROR('tab. Turistas alojados tip'!G22/'tab. Turistas alojados tip'!G35-1,"-")</f>
        <v>9.2853163877942624E-2</v>
      </c>
    </row>
    <row r="22" spans="2:7" ht="15" customHeight="1" x14ac:dyDescent="0.25">
      <c r="B22" s="79" t="s">
        <v>94</v>
      </c>
      <c r="C22" s="80">
        <f>IFERROR('tab. Turistas alojados tip'!C23/'tab. Turistas alojados tip'!C36-1,"-")</f>
        <v>-2.8536393098011703E-2</v>
      </c>
      <c r="D22" s="80">
        <f>IFERROR('tab. Turistas alojados tip'!E23/'tab. Turistas alojados tip'!E36-1,"-")</f>
        <v>-8.8042159160806599E-2</v>
      </c>
      <c r="E22" s="80">
        <f>IFERROR('tab. Turistas alojados tip'!G23/'tab. Turistas alojados tip'!G36-1,"-")</f>
        <v>-5.9067879015336278E-2</v>
      </c>
    </row>
    <row r="23" spans="2:7" ht="15" customHeight="1" x14ac:dyDescent="0.25">
      <c r="B23" s="79" t="s">
        <v>95</v>
      </c>
      <c r="C23" s="80">
        <f>IFERROR('tab. Turistas alojados tip'!C24/'tab. Turistas alojados tip'!C37-1,"-")</f>
        <v>9.8838788537281008E-2</v>
      </c>
      <c r="D23" s="80">
        <f>IFERROR('tab. Turistas alojados tip'!E24/'tab. Turistas alojados tip'!E37-1,"-")</f>
        <v>5.8948992557632973E-2</v>
      </c>
      <c r="E23" s="80">
        <f>IFERROR('tab. Turistas alojados tip'!G24/'tab. Turistas alojados tip'!G37-1,"-")</f>
        <v>7.7744536524493757E-2</v>
      </c>
    </row>
    <row r="24" spans="2:7" ht="15" customHeight="1" x14ac:dyDescent="0.25">
      <c r="B24" s="79" t="s">
        <v>96</v>
      </c>
      <c r="C24" s="80">
        <f>IFERROR('tab. Turistas alojados tip'!C25/'tab. Turistas alojados tip'!C38-1,"-")</f>
        <v>-6.3241470783287901E-2</v>
      </c>
      <c r="D24" s="80">
        <f>IFERROR('tab. Turistas alojados tip'!E25/'tab. Turistas alojados tip'!E38-1,"-")</f>
        <v>-4.9947828466841093E-2</v>
      </c>
      <c r="E24" s="80">
        <f>IFERROR('tab. Turistas alojados tip'!G25/'tab. Turistas alojados tip'!G38-1,"-")</f>
        <v>-5.6348396824692837E-2</v>
      </c>
    </row>
    <row r="25" spans="2:7" ht="15" customHeight="1" x14ac:dyDescent="0.25">
      <c r="B25" s="79" t="s">
        <v>97</v>
      </c>
      <c r="C25" s="80">
        <f>IFERROR('tab. Turistas alojados tip'!C26/'tab. Turistas alojados tip'!C39-1,"-")</f>
        <v>-1.7723469837076178E-2</v>
      </c>
      <c r="D25" s="80">
        <f>IFERROR('tab. Turistas alojados tip'!E26/'tab. Turistas alojados tip'!E39-1,"-")</f>
        <v>-4.7225623954326723E-2</v>
      </c>
      <c r="E25" s="80">
        <f>IFERROR('tab. Turistas alojados tip'!G26/'tab. Turistas alojados tip'!G39-1,"-")</f>
        <v>-3.2930005956561592E-2</v>
      </c>
    </row>
    <row r="26" spans="2:7" ht="30" customHeight="1" x14ac:dyDescent="0.25">
      <c r="B26" s="69">
        <v>2013</v>
      </c>
      <c r="C26" s="82">
        <f>IFERROR('tab. Turistas alojados tip'!C27/'tab. Turistas alojados tip'!C40-1,"-")</f>
        <v>1.661388479444259E-2</v>
      </c>
      <c r="D26" s="82">
        <f>IFERROR('tab. Turistas alojados tip'!E27/'tab. Turistas alojados tip'!E40-1,"-")</f>
        <v>9.1273703969185771E-3</v>
      </c>
      <c r="E26" s="82">
        <f>IFERROR('tab. Turistas alojados tip'!G27/'tab. Turistas alojados tip'!G40-1,"-")</f>
        <v>1.2785569827509891E-2</v>
      </c>
      <c r="G26" s="81"/>
    </row>
    <row r="27" spans="2:7" ht="15" hidden="1" customHeight="1" outlineLevel="1" x14ac:dyDescent="0.25">
      <c r="B27" s="79" t="s">
        <v>86</v>
      </c>
      <c r="C27" s="80">
        <f>IFERROR('tab. Turistas alojados tip'!C28/'tab. Turistas alojados tip'!C41-1,"-")</f>
        <v>-7.3450411205094879E-3</v>
      </c>
      <c r="D27" s="80">
        <f>IFERROR('tab. Turistas alojados tip'!E28/'tab. Turistas alojados tip'!E41-1,"-")</f>
        <v>-0.12215849373892673</v>
      </c>
      <c r="E27" s="80">
        <f>IFERROR('tab. Turistas alojados tip'!G28/'tab. Turistas alojados tip'!G41-1,"-")</f>
        <v>-7.2262358544225913E-2</v>
      </c>
    </row>
    <row r="28" spans="2:7" ht="15" hidden="1" customHeight="1" outlineLevel="1" x14ac:dyDescent="0.25">
      <c r="B28" s="79" t="s">
        <v>87</v>
      </c>
      <c r="C28" s="80">
        <f>IFERROR('tab. Turistas alojados tip'!C29/'tab. Turistas alojados tip'!C42-1,"-")</f>
        <v>-4.6734156150325945E-2</v>
      </c>
      <c r="D28" s="80">
        <f>IFERROR('tab. Turistas alojados tip'!E29/'tab. Turistas alojados tip'!E42-1,"-")</f>
        <v>-0.1006628945891419</v>
      </c>
      <c r="E28" s="80">
        <f>IFERROR('tab. Turistas alojados tip'!G29/'tab. Turistas alojados tip'!G42-1,"-")</f>
        <v>-7.5494899321257858E-2</v>
      </c>
    </row>
    <row r="29" spans="2:7" ht="15" hidden="1" customHeight="1" outlineLevel="1" x14ac:dyDescent="0.25">
      <c r="B29" s="79" t="s">
        <v>88</v>
      </c>
      <c r="C29" s="80">
        <f>IFERROR('tab. Turistas alojados tip'!C30/'tab. Turistas alojados tip'!C43-1,"-")</f>
        <v>-2.7883768711476353E-2</v>
      </c>
      <c r="D29" s="80">
        <f>IFERROR('tab. Turistas alojados tip'!E30/'tab. Turistas alojados tip'!E43-1,"-")</f>
        <v>-0.13974051731261883</v>
      </c>
      <c r="E29" s="80">
        <f>IFERROR('tab. Turistas alojados tip'!G30/'tab. Turistas alojados tip'!G43-1,"-")</f>
        <v>-8.7018254101165704E-2</v>
      </c>
    </row>
    <row r="30" spans="2:7" ht="15" hidden="1" customHeight="1" outlineLevel="1" x14ac:dyDescent="0.25">
      <c r="B30" s="79" t="s">
        <v>89</v>
      </c>
      <c r="C30" s="80">
        <f>IFERROR('tab. Turistas alojados tip'!C31/'tab. Turistas alojados tip'!C44-1,"-")</f>
        <v>-2.8758664579714099E-2</v>
      </c>
      <c r="D30" s="80">
        <f>IFERROR('tab. Turistas alojados tip'!E31/'tab. Turistas alojados tip'!E44-1,"-")</f>
        <v>-0.13232358439747771</v>
      </c>
      <c r="E30" s="80">
        <f>IFERROR('tab. Turistas alojados tip'!G31/'tab. Turistas alojados tip'!G44-1,"-")</f>
        <v>-8.2667392397964612E-2</v>
      </c>
    </row>
    <row r="31" spans="2:7" ht="15" hidden="1" customHeight="1" outlineLevel="1" x14ac:dyDescent="0.25">
      <c r="B31" s="79" t="s">
        <v>90</v>
      </c>
      <c r="C31" s="80">
        <f>IFERROR('tab. Turistas alojados tip'!C32/'tab. Turistas alojados tip'!C45-1,"-")</f>
        <v>-8.4984971239376872E-3</v>
      </c>
      <c r="D31" s="80">
        <f>IFERROR('tab. Turistas alojados tip'!E32/'tab. Turistas alojados tip'!E45-1,"-")</f>
        <v>-9.9887867812906816E-2</v>
      </c>
      <c r="E31" s="80">
        <f>IFERROR('tab. Turistas alojados tip'!G32/'tab. Turistas alojados tip'!G45-1,"-")</f>
        <v>-5.8038958135375296E-2</v>
      </c>
    </row>
    <row r="32" spans="2:7" ht="15" hidden="1" customHeight="1" outlineLevel="1" x14ac:dyDescent="0.25">
      <c r="B32" s="79" t="s">
        <v>91</v>
      </c>
      <c r="C32" s="80">
        <f>IFERROR('tab. Turistas alojados tip'!C33/'tab. Turistas alojados tip'!C46-1,"-")</f>
        <v>-6.9245611851114219E-3</v>
      </c>
      <c r="D32" s="80">
        <f>IFERROR('tab. Turistas alojados tip'!E33/'tab. Turistas alojados tip'!E46-1,"-")</f>
        <v>-0.16719432944101931</v>
      </c>
      <c r="E32" s="80">
        <f>IFERROR('tab. Turistas alojados tip'!G33/'tab. Turistas alojados tip'!G46-1,"-")</f>
        <v>-9.4805349976455067E-2</v>
      </c>
    </row>
    <row r="33" spans="2:7" ht="15" hidden="1" customHeight="1" outlineLevel="1" x14ac:dyDescent="0.25">
      <c r="B33" s="79" t="s">
        <v>92</v>
      </c>
      <c r="C33" s="80">
        <f>IFERROR('tab. Turistas alojados tip'!C34/'tab. Turistas alojados tip'!C47-1,"-")</f>
        <v>4.7690042676904243E-2</v>
      </c>
      <c r="D33" s="80">
        <f>IFERROR('tab. Turistas alojados tip'!E34/'tab. Turistas alojados tip'!E47-1,"-")</f>
        <v>-7.9954202843240174E-2</v>
      </c>
      <c r="E33" s="80">
        <f>IFERROR('tab. Turistas alojados tip'!G34/'tab. Turistas alojados tip'!G47-1,"-")</f>
        <v>-2.118495001930587E-2</v>
      </c>
    </row>
    <row r="34" spans="2:7" ht="15" hidden="1" customHeight="1" outlineLevel="1" x14ac:dyDescent="0.25">
      <c r="B34" s="79" t="s">
        <v>93</v>
      </c>
      <c r="C34" s="80">
        <f>IFERROR('tab. Turistas alojados tip'!C35/'tab. Turistas alojados tip'!C48-1,"-")</f>
        <v>-1.4891404579254086E-2</v>
      </c>
      <c r="D34" s="80">
        <f>IFERROR('tab. Turistas alojados tip'!E35/'tab. Turistas alojados tip'!E48-1,"-")</f>
        <v>-8.62729761439186E-2</v>
      </c>
      <c r="E34" s="80">
        <f>IFERROR('tab. Turistas alojados tip'!G35/'tab. Turistas alojados tip'!G48-1,"-")</f>
        <v>-5.0641961041631989E-2</v>
      </c>
    </row>
    <row r="35" spans="2:7" ht="15" hidden="1" customHeight="1" outlineLevel="1" x14ac:dyDescent="0.25">
      <c r="B35" s="79" t="s">
        <v>94</v>
      </c>
      <c r="C35" s="80">
        <f>IFERROR('tab. Turistas alojados tip'!C36/'tab. Turistas alojados tip'!C49-1,"-")</f>
        <v>-0.14248159831756047</v>
      </c>
      <c r="D35" s="80">
        <f>IFERROR('tab. Turistas alojados tip'!E36/'tab. Turistas alojados tip'!E49-1,"-")</f>
        <v>-0.18719850824921969</v>
      </c>
      <c r="E35" s="80">
        <f>IFERROR('tab. Turistas alojados tip'!G36/'tab. Turistas alojados tip'!G49-1,"-")</f>
        <v>-0.16602289136914294</v>
      </c>
    </row>
    <row r="36" spans="2:7" ht="15" hidden="1" customHeight="1" outlineLevel="1" x14ac:dyDescent="0.25">
      <c r="B36" s="79" t="s">
        <v>95</v>
      </c>
      <c r="C36" s="80">
        <f>IFERROR('tab. Turistas alojados tip'!C37/'tab. Turistas alojados tip'!C50-1,"-")</f>
        <v>-2.7168078746139468E-2</v>
      </c>
      <c r="D36" s="80">
        <f>IFERROR('tab. Turistas alojados tip'!E37/'tab. Turistas alojados tip'!E50-1,"-")</f>
        <v>-6.5360308775501585E-2</v>
      </c>
      <c r="E36" s="80">
        <f>IFERROR('tab. Turistas alojados tip'!G37/'tab. Turistas alojados tip'!G50-1,"-")</f>
        <v>-4.7745277269957365E-2</v>
      </c>
    </row>
    <row r="37" spans="2:7" ht="15" hidden="1" customHeight="1" outlineLevel="1" x14ac:dyDescent="0.25">
      <c r="B37" s="79" t="s">
        <v>96</v>
      </c>
      <c r="C37" s="80">
        <f>IFERROR('tab. Turistas alojados tip'!C38/'tab. Turistas alojados tip'!C51-1,"-")</f>
        <v>-2.4406024226303891E-2</v>
      </c>
      <c r="D37" s="80">
        <f>IFERROR('tab. Turistas alojados tip'!E38/'tab. Turistas alojados tip'!E51-1,"-")</f>
        <v>-0.11834167822887132</v>
      </c>
      <c r="E37" s="80">
        <f>IFERROR('tab. Turistas alojados tip'!G38/'tab. Turistas alojados tip'!G51-1,"-")</f>
        <v>-7.5481754817548152E-2</v>
      </c>
    </row>
    <row r="38" spans="2:7" ht="15" hidden="1" customHeight="1" outlineLevel="1" x14ac:dyDescent="0.25">
      <c r="B38" s="79" t="s">
        <v>97</v>
      </c>
      <c r="C38" s="80">
        <f>IFERROR('tab. Turistas alojados tip'!C39/'tab. Turistas alojados tip'!C52-1,"-")</f>
        <v>-3.704881539195426E-2</v>
      </c>
      <c r="D38" s="80">
        <f>IFERROR('tab. Turistas alojados tip'!E39/'tab. Turistas alojados tip'!E52-1,"-")</f>
        <v>-5.4039060842891895E-2</v>
      </c>
      <c r="E38" s="80">
        <f>IFERROR('tab. Turistas alojados tip'!G39/'tab. Turistas alojados tip'!G52-1,"-")</f>
        <v>-4.5881754177623191E-2</v>
      </c>
    </row>
    <row r="39" spans="2:7" collapsed="1" x14ac:dyDescent="0.25">
      <c r="B39" s="72">
        <v>2012</v>
      </c>
      <c r="C39" s="83">
        <f>IFERROR('tab. Turistas alojados tip'!C40/'tab. Turistas alojados tip'!C53-1,"-")</f>
        <v>-2.8823067525008961E-2</v>
      </c>
      <c r="D39" s="83">
        <f>IFERROR('tab. Turistas alojados tip'!E40/'tab. Turistas alojados tip'!E53-1,"-")</f>
        <v>-0.11495728289069307</v>
      </c>
      <c r="E39" s="83">
        <f>IFERROR('tab. Turistas alojados tip'!G40/'tab. Turistas alojados tip'!G53-1,"-")</f>
        <v>-7.4864094579616847E-2</v>
      </c>
      <c r="G39" s="81"/>
    </row>
    <row r="40" spans="2:7" ht="15" hidden="1" customHeight="1" outlineLevel="1" x14ac:dyDescent="0.25">
      <c r="B40" s="79" t="s">
        <v>86</v>
      </c>
      <c r="C40" s="80">
        <f>IFERROR('tab. Turistas alojados tip'!C41/'tab. Turistas alojados tip'!C54-1,"-")</f>
        <v>-3.2452559159295347E-2</v>
      </c>
      <c r="D40" s="80">
        <f>IFERROR('tab. Turistas alojados tip'!E41/'tab. Turistas alojados tip'!E54-1,"-")</f>
        <v>3.0926877592718727E-2</v>
      </c>
      <c r="E40" s="80">
        <f>IFERROR('tab. Turistas alojados tip'!G41/'tab. Turistas alojados tip'!G54-1,"-")</f>
        <v>2.3912451494314535E-3</v>
      </c>
    </row>
    <row r="41" spans="2:7" ht="15" hidden="1" customHeight="1" outlineLevel="1" x14ac:dyDescent="0.25">
      <c r="B41" s="79" t="s">
        <v>87</v>
      </c>
      <c r="C41" s="80">
        <f>IFERROR('tab. Turistas alojados tip'!C42/'tab. Turistas alojados tip'!C55-1,"-")</f>
        <v>3.6044611267757487E-2</v>
      </c>
      <c r="D41" s="80">
        <f>IFERROR('tab. Turistas alojados tip'!E42/'tab. Turistas alojados tip'!E55-1,"-")</f>
        <v>1.6060171698956571E-2</v>
      </c>
      <c r="E41" s="80">
        <f>IFERROR('tab. Turistas alojados tip'!G42/'tab. Turistas alojados tip'!G55-1,"-")</f>
        <v>2.5289892337552411E-2</v>
      </c>
    </row>
    <row r="42" spans="2:7" ht="15" hidden="1" customHeight="1" outlineLevel="1" x14ac:dyDescent="0.25">
      <c r="B42" s="79" t="s">
        <v>88</v>
      </c>
      <c r="C42" s="80">
        <f>IFERROR('tab. Turistas alojados tip'!C43/'tab. Turistas alojados tip'!C56-1,"-")</f>
        <v>7.8312315117545772E-3</v>
      </c>
      <c r="D42" s="80">
        <f>IFERROR('tab. Turistas alojados tip'!E43/'tab. Turistas alojados tip'!E56-1,"-")</f>
        <v>3.198021490704428E-2</v>
      </c>
      <c r="E42" s="80">
        <f>IFERROR('tab. Turistas alojados tip'!G43/'tab. Turistas alojados tip'!G56-1,"-")</f>
        <v>2.0455322247484808E-2</v>
      </c>
    </row>
    <row r="43" spans="2:7" ht="15" hidden="1" customHeight="1" outlineLevel="1" x14ac:dyDescent="0.25">
      <c r="B43" s="79" t="s">
        <v>89</v>
      </c>
      <c r="C43" s="80">
        <f>IFERROR('tab. Turistas alojados tip'!C44/'tab. Turistas alojados tip'!C57-1,"-")</f>
        <v>0.11379528343454859</v>
      </c>
      <c r="D43" s="80">
        <f>IFERROR('tab. Turistas alojados tip'!E44/'tab. Turistas alojados tip'!E57-1,"-")</f>
        <v>0.24199134199134198</v>
      </c>
      <c r="E43" s="80">
        <f>IFERROR('tab. Turistas alojados tip'!G44/'tab. Turistas alojados tip'!G57-1,"-")</f>
        <v>0.17703530416719238</v>
      </c>
    </row>
    <row r="44" spans="2:7" ht="15" hidden="1" customHeight="1" outlineLevel="1" x14ac:dyDescent="0.25">
      <c r="B44" s="79" t="s">
        <v>90</v>
      </c>
      <c r="C44" s="80">
        <f>IFERROR('tab. Turistas alojados tip'!C45/'tab. Turistas alojados tip'!C58-1,"-")</f>
        <v>1.3719182107835515E-2</v>
      </c>
      <c r="D44" s="80">
        <f>IFERROR('tab. Turistas alojados tip'!E45/'tab. Turistas alojados tip'!E58-1,"-")</f>
        <v>5.2369584678403802E-2</v>
      </c>
      <c r="E44" s="80">
        <f>IFERROR('tab. Turistas alojados tip'!G45/'tab. Turistas alojados tip'!G58-1,"-")</f>
        <v>3.4311316664257907E-2</v>
      </c>
    </row>
    <row r="45" spans="2:7" ht="15" hidden="1" customHeight="1" outlineLevel="1" x14ac:dyDescent="0.25">
      <c r="B45" s="79" t="s">
        <v>91</v>
      </c>
      <c r="C45" s="80">
        <f>IFERROR('tab. Turistas alojados tip'!C46/'tab. Turistas alojados tip'!C59-1,"-")</f>
        <v>5.3059351751712391E-2</v>
      </c>
      <c r="D45" s="80">
        <f>IFERROR('tab. Turistas alojados tip'!E46/'tab. Turistas alojados tip'!E59-1,"-")</f>
        <v>3.2243979888859409E-2</v>
      </c>
      <c r="E45" s="80">
        <f>IFERROR('tab. Turistas alojados tip'!G46/'tab. Turistas alojados tip'!G59-1,"-")</f>
        <v>4.1542831207999731E-2</v>
      </c>
    </row>
    <row r="46" spans="2:7" ht="15" hidden="1" customHeight="1" outlineLevel="1" x14ac:dyDescent="0.25">
      <c r="B46" s="79" t="s">
        <v>92</v>
      </c>
      <c r="C46" s="80">
        <f>IFERROR('tab. Turistas alojados tip'!C47/'tab. Turistas alojados tip'!C60-1,"-")</f>
        <v>8.934589305290519E-2</v>
      </c>
      <c r="D46" s="80">
        <f>IFERROR('tab. Turistas alojados tip'!E47/'tab. Turistas alojados tip'!E60-1,"-")</f>
        <v>8.1760789912786125E-2</v>
      </c>
      <c r="E46" s="80">
        <f>IFERROR('tab. Turistas alojados tip'!G47/'tab. Turistas alojados tip'!G60-1,"-")</f>
        <v>8.5239917683977318E-2</v>
      </c>
    </row>
    <row r="47" spans="2:7" ht="15" hidden="1" customHeight="1" outlineLevel="1" x14ac:dyDescent="0.25">
      <c r="B47" s="79" t="s">
        <v>93</v>
      </c>
      <c r="C47" s="80">
        <f>IFERROR('tab. Turistas alojados tip'!C48/'tab. Turistas alojados tip'!C61-1,"-")</f>
        <v>4.2758648908529207E-2</v>
      </c>
      <c r="D47" s="80">
        <f>IFERROR('tab. Turistas alojados tip'!E48/'tab. Turistas alojados tip'!E61-1,"-")</f>
        <v>-3.1384358959789416E-2</v>
      </c>
      <c r="E47" s="80">
        <f>IFERROR('tab. Turistas alojados tip'!G48/'tab. Turistas alojados tip'!G61-1,"-")</f>
        <v>4.2586254376646426E-3</v>
      </c>
    </row>
    <row r="48" spans="2:7" ht="15" hidden="1" customHeight="1" outlineLevel="1" x14ac:dyDescent="0.25">
      <c r="B48" s="79" t="s">
        <v>94</v>
      </c>
      <c r="C48" s="80">
        <f>IFERROR('tab. Turistas alojados tip'!C49/'tab. Turistas alojados tip'!C62-1,"-")</f>
        <v>0.13324140748684954</v>
      </c>
      <c r="D48" s="80">
        <f>IFERROR('tab. Turistas alojados tip'!E49/'tab. Turistas alojados tip'!E62-1,"-")</f>
        <v>0.10090146376294173</v>
      </c>
      <c r="E48" s="80">
        <f>IFERROR('tab. Turistas alojados tip'!G49/'tab. Turistas alojados tip'!G62-1,"-")</f>
        <v>0.1159827573888399</v>
      </c>
    </row>
    <row r="49" spans="2:7" ht="15" hidden="1" customHeight="1" outlineLevel="1" x14ac:dyDescent="0.25">
      <c r="B49" s="79" t="s">
        <v>95</v>
      </c>
      <c r="C49" s="80">
        <f>IFERROR('tab. Turistas alojados tip'!C50/'tab. Turistas alojados tip'!C63-1,"-")</f>
        <v>0.14487492200351704</v>
      </c>
      <c r="D49" s="80">
        <f>IFERROR('tab. Turistas alojados tip'!E50/'tab. Turistas alojados tip'!E63-1,"-")</f>
        <v>5.3626491486794547E-2</v>
      </c>
      <c r="E49" s="80">
        <f>IFERROR('tab. Turistas alojados tip'!G50/'tab. Turistas alojados tip'!G63-1,"-")</f>
        <v>9.3835924611308297E-2</v>
      </c>
    </row>
    <row r="50" spans="2:7" ht="15" hidden="1" customHeight="1" outlineLevel="1" x14ac:dyDescent="0.25">
      <c r="B50" s="79" t="s">
        <v>96</v>
      </c>
      <c r="C50" s="80">
        <f>IFERROR('tab. Turistas alojados tip'!C51/'tab. Turistas alojados tip'!C64-1,"-")</f>
        <v>0.1596915381408921</v>
      </c>
      <c r="D50" s="80">
        <f>IFERROR('tab. Turistas alojados tip'!E51/'tab. Turistas alojados tip'!E64-1,"-")</f>
        <v>7.979416362688907E-2</v>
      </c>
      <c r="E50" s="80">
        <f>IFERROR('tab. Turistas alojados tip'!G51/'tab. Turistas alojados tip'!G64-1,"-")</f>
        <v>0.11483892200241352</v>
      </c>
    </row>
    <row r="51" spans="2:7" ht="15" hidden="1" customHeight="1" outlineLevel="1" x14ac:dyDescent="0.25">
      <c r="B51" s="79" t="s">
        <v>97</v>
      </c>
      <c r="C51" s="80">
        <f>IFERROR('tab. Turistas alojados tip'!C52/'tab. Turistas alojados tip'!C65-1,"-")</f>
        <v>5.6363263096993244E-2</v>
      </c>
      <c r="D51" s="80">
        <f>IFERROR('tab. Turistas alojados tip'!E52/'tab. Turistas alojados tip'!E65-1,"-")</f>
        <v>-3.9387480016300436E-2</v>
      </c>
      <c r="E51" s="80">
        <f>IFERROR('tab. Turistas alojados tip'!G52/'tab. Turistas alojados tip'!G65-1,"-")</f>
        <v>4.3191944319023179E-3</v>
      </c>
    </row>
    <row r="52" spans="2:7" collapsed="1" x14ac:dyDescent="0.25">
      <c r="B52" s="72">
        <v>2011</v>
      </c>
      <c r="C52" s="83">
        <f>IFERROR('tab. Turistas alojados tip'!C53/'tab. Turistas alojados tip'!C66-1,"-")</f>
        <v>6.5737599429629645E-2</v>
      </c>
      <c r="D52" s="83">
        <f>IFERROR('tab. Turistas alojados tip'!E53/'tab. Turistas alojados tip'!E66-1,"-")</f>
        <v>5.1595017015764633E-2</v>
      </c>
      <c r="E52" s="83">
        <f>IFERROR('tab. Turistas alojados tip'!G53/'tab. Turistas alojados tip'!G66-1,"-")</f>
        <v>5.8131027973707283E-2</v>
      </c>
      <c r="G52" s="81"/>
    </row>
    <row r="53" spans="2:7" ht="15" hidden="1" customHeight="1" outlineLevel="1" x14ac:dyDescent="0.25">
      <c r="B53" s="79" t="s">
        <v>86</v>
      </c>
      <c r="C53" s="80">
        <f>IFERROR('tab. Turistas alojados tip'!C54/'tab. Turistas alojados tip'!C67-1,"-")</f>
        <v>5.9473747446834091E-2</v>
      </c>
      <c r="D53" s="80">
        <f>IFERROR('tab. Turistas alojados tip'!E54/'tab. Turistas alojados tip'!E67-1,"-")</f>
        <v>6.5545109681675706E-2</v>
      </c>
      <c r="E53" s="80">
        <f>IFERROR('tab. Turistas alojados tip'!G54/'tab. Turistas alojados tip'!G67-1,"-")</f>
        <v>6.2802980970986244E-2</v>
      </c>
    </row>
    <row r="54" spans="2:7" ht="15" hidden="1" customHeight="1" outlineLevel="1" x14ac:dyDescent="0.25">
      <c r="B54" s="79" t="s">
        <v>87</v>
      </c>
      <c r="C54" s="80">
        <f>IFERROR('tab. Turistas alojados tip'!C55/'tab. Turistas alojados tip'!C68-1,"-")</f>
        <v>0.1521239835295578</v>
      </c>
      <c r="D54" s="80">
        <f>IFERROR('tab. Turistas alojados tip'!E55/'tab. Turistas alojados tip'!E68-1,"-")</f>
        <v>0.12198454009372783</v>
      </c>
      <c r="E54" s="80">
        <f>IFERROR('tab. Turistas alojados tip'!G55/'tab. Turistas alojados tip'!G68-1,"-")</f>
        <v>0.13570594219827425</v>
      </c>
    </row>
    <row r="55" spans="2:7" ht="15" hidden="1" customHeight="1" outlineLevel="1" x14ac:dyDescent="0.25">
      <c r="B55" s="79" t="s">
        <v>88</v>
      </c>
      <c r="C55" s="80">
        <f>IFERROR('tab. Turistas alojados tip'!C56/'tab. Turistas alojados tip'!C69-1,"-")</f>
        <v>0.17842399779836704</v>
      </c>
      <c r="D55" s="80">
        <f>IFERROR('tab. Turistas alojados tip'!E56/'tab. Turistas alojados tip'!E69-1,"-")</f>
        <v>4.9228245470136489E-2</v>
      </c>
      <c r="E55" s="80">
        <f>IFERROR('tab. Turistas alojados tip'!G56/'tab. Turistas alojados tip'!G69-1,"-")</f>
        <v>0.10715695952615989</v>
      </c>
    </row>
    <row r="56" spans="2:7" ht="15" hidden="1" customHeight="1" outlineLevel="1" x14ac:dyDescent="0.25">
      <c r="B56" s="79" t="s">
        <v>89</v>
      </c>
      <c r="C56" s="80">
        <f>IFERROR('tab. Turistas alojados tip'!C57/'tab. Turistas alojados tip'!C70-1,"-")</f>
        <v>6.0502630990837192E-2</v>
      </c>
      <c r="D56" s="80">
        <f>IFERROR('tab. Turistas alojados tip'!E57/'tab. Turistas alojados tip'!E70-1,"-")</f>
        <v>-8.9459444932184273E-2</v>
      </c>
      <c r="E56" s="80">
        <f>IFERROR('tab. Turistas alojados tip'!G57/'tab. Turistas alojados tip'!G70-1,"-")</f>
        <v>-1.918426414303942E-2</v>
      </c>
    </row>
    <row r="57" spans="2:7" ht="15" hidden="1" customHeight="1" outlineLevel="1" x14ac:dyDescent="0.25">
      <c r="B57" s="79" t="s">
        <v>90</v>
      </c>
      <c r="C57" s="80">
        <f>IFERROR('tab. Turistas alojados tip'!C58/'tab. Turistas alojados tip'!C71-1,"-")</f>
        <v>0.1135146306598005</v>
      </c>
      <c r="D57" s="80">
        <f>IFERROR('tab. Turistas alojados tip'!E58/'tab. Turistas alojados tip'!E71-1,"-")</f>
        <v>-3.6727334491814423E-2</v>
      </c>
      <c r="E57" s="80">
        <f>IFERROR('tab. Turistas alojados tip'!G58/'tab. Turistas alojados tip'!G71-1,"-")</f>
        <v>2.8083209509658147E-2</v>
      </c>
    </row>
    <row r="58" spans="2:7" ht="15" hidden="1" customHeight="1" outlineLevel="1" x14ac:dyDescent="0.25">
      <c r="B58" s="79" t="s">
        <v>91</v>
      </c>
      <c r="C58" s="80">
        <f>IFERROR('tab. Turistas alojados tip'!C59/'tab. Turistas alojados tip'!C72-1,"-")</f>
        <v>0.11142274349821513</v>
      </c>
      <c r="D58" s="80">
        <f>IFERROR('tab. Turistas alojados tip'!E59/'tab. Turistas alojados tip'!E72-1,"-")</f>
        <v>2.5634066575294101E-2</v>
      </c>
      <c r="E58" s="80">
        <f>IFERROR('tab. Turistas alojados tip'!G59/'tab. Turistas alojados tip'!G72-1,"-")</f>
        <v>6.2263314644748435E-2</v>
      </c>
    </row>
    <row r="59" spans="2:7" ht="15" hidden="1" customHeight="1" outlineLevel="1" x14ac:dyDescent="0.25">
      <c r="B59" s="79" t="s">
        <v>92</v>
      </c>
      <c r="C59" s="80">
        <f>IFERROR('tab. Turistas alojados tip'!C60/'tab. Turistas alojados tip'!C73-1,"-")</f>
        <v>5.3804847784695076E-2</v>
      </c>
      <c r="D59" s="80">
        <f>IFERROR('tab. Turistas alojados tip'!E60/'tab. Turistas alojados tip'!E73-1,"-")</f>
        <v>6.8169707660364232E-2</v>
      </c>
      <c r="E59" s="80">
        <f>IFERROR('tab. Turistas alojados tip'!G60/'tab. Turistas alojados tip'!G73-1,"-")</f>
        <v>6.1532530692129717E-2</v>
      </c>
    </row>
    <row r="60" spans="2:7" ht="15" hidden="1" customHeight="1" outlineLevel="1" x14ac:dyDescent="0.25">
      <c r="B60" s="79" t="s">
        <v>93</v>
      </c>
      <c r="C60" s="80">
        <f>IFERROR('tab. Turistas alojados tip'!C61/'tab. Turistas alojados tip'!C74-1,"-")</f>
        <v>7.0499342969776668E-2</v>
      </c>
      <c r="D60" s="80">
        <f>IFERROR('tab. Turistas alojados tip'!E61/'tab. Turistas alojados tip'!E74-1,"-")</f>
        <v>-3.7569725473039495E-2</v>
      </c>
      <c r="E60" s="80">
        <f>IFERROR('tab. Turistas alojados tip'!G61/'tab. Turistas alojados tip'!G74-1,"-")</f>
        <v>1.1520324717960939E-2</v>
      </c>
    </row>
    <row r="61" spans="2:7" ht="15" hidden="1" customHeight="1" outlineLevel="1" x14ac:dyDescent="0.25">
      <c r="B61" s="79" t="s">
        <v>94</v>
      </c>
      <c r="C61" s="80">
        <f>IFERROR('tab. Turistas alojados tip'!C62/'tab. Turistas alojados tip'!C75-1,"-")</f>
        <v>5.1742968148532853E-2</v>
      </c>
      <c r="D61" s="80">
        <f>IFERROR('tab. Turistas alojados tip'!E62/'tab. Turistas alojados tip'!E75-1,"-")</f>
        <v>-8.7879681509879237E-3</v>
      </c>
      <c r="E61" s="80">
        <f>IFERROR('tab. Turistas alojados tip'!G62/'tab. Turistas alojados tip'!G75-1,"-")</f>
        <v>1.8548915284662071E-2</v>
      </c>
    </row>
    <row r="62" spans="2:7" ht="15" hidden="1" customHeight="1" outlineLevel="1" x14ac:dyDescent="0.25">
      <c r="B62" s="79" t="s">
        <v>95</v>
      </c>
      <c r="C62" s="80">
        <f>IFERROR('tab. Turistas alojados tip'!C63/'tab. Turistas alojados tip'!C76-1,"-")</f>
        <v>8.0649775234981513E-2</v>
      </c>
      <c r="D62" s="80">
        <f>IFERROR('tab. Turistas alojados tip'!E63/'tab. Turistas alojados tip'!E76-1,"-")</f>
        <v>-0.1197204337734884</v>
      </c>
      <c r="E62" s="80">
        <f>IFERROR('tab. Turistas alojados tip'!G63/'tab. Turistas alojados tip'!G76-1,"-")</f>
        <v>-4.1397432927852029E-2</v>
      </c>
    </row>
    <row r="63" spans="2:7" ht="15" hidden="1" customHeight="1" outlineLevel="1" x14ac:dyDescent="0.25">
      <c r="B63" s="79" t="s">
        <v>96</v>
      </c>
      <c r="C63" s="80">
        <f>IFERROR('tab. Turistas alojados tip'!C64/'tab. Turistas alojados tip'!C77-1,"-")</f>
        <v>1.0999199292005546E-2</v>
      </c>
      <c r="D63" s="80">
        <f>IFERROR('tab. Turistas alojados tip'!E64/'tab. Turistas alojados tip'!E77-1,"-")</f>
        <v>-8.781937017231134E-2</v>
      </c>
      <c r="E63" s="80">
        <f>IFERROR('tab. Turistas alojados tip'!G64/'tab. Turistas alojados tip'!G77-1,"-")</f>
        <v>-4.6960218857272307E-2</v>
      </c>
    </row>
    <row r="64" spans="2:7" ht="15" hidden="1" customHeight="1" outlineLevel="1" x14ac:dyDescent="0.25">
      <c r="B64" s="79" t="s">
        <v>97</v>
      </c>
      <c r="C64" s="80">
        <f>IFERROR('tab. Turistas alojados tip'!C65/'tab. Turistas alojados tip'!C78-1,"-")</f>
        <v>0.21562266034439737</v>
      </c>
      <c r="D64" s="80">
        <f>IFERROR('tab. Turistas alojados tip'!E65/'tab. Turistas alojados tip'!E78-1,"-")</f>
        <v>-9.7196870003254499E-2</v>
      </c>
      <c r="E64" s="80">
        <f>IFERROR('tab. Turistas alojados tip'!G65/'tab. Turistas alojados tip'!G78-1,"-")</f>
        <v>2.2963363195872777E-2</v>
      </c>
    </row>
    <row r="65" spans="2:7" ht="15" customHeight="1" collapsed="1" x14ac:dyDescent="0.25">
      <c r="B65" s="72">
        <v>2010</v>
      </c>
      <c r="C65" s="83">
        <f>IFERROR('tab. Turistas alojados tip'!C66/'tab. Turistas alojados tip'!C79-1,"-")</f>
        <v>9.6623294875723742E-2</v>
      </c>
      <c r="D65" s="83">
        <f>IFERROR('tab. Turistas alojados tip'!E66/'tab. Turistas alojados tip'!E79-1,"-")</f>
        <v>-1.5894628473916428E-2</v>
      </c>
      <c r="E65" s="83">
        <f>IFERROR('tab. Turistas alojados tip'!G66/'tab. Turistas alojados tip'!G79-1,"-")</f>
        <v>3.3093153690210819E-2</v>
      </c>
      <c r="G65" s="81"/>
    </row>
    <row r="66" spans="2:7" ht="15" hidden="1" customHeight="1" outlineLevel="1" x14ac:dyDescent="0.25">
      <c r="B66" s="79" t="s">
        <v>86</v>
      </c>
      <c r="C66" s="80">
        <f>IFERROR('tab. Turistas alojados tip'!C67/'tab. Turistas alojados tip'!C80-1,"-")</f>
        <v>8.1560140509548962E-3</v>
      </c>
      <c r="D66" s="80">
        <f>IFERROR('tab. Turistas alojados tip'!E67/'tab. Turistas alojados tip'!E80-1,"-")</f>
        <v>-0.12047581054616663</v>
      </c>
      <c r="E66" s="80">
        <f>IFERROR('tab. Turistas alojados tip'!G67/'tab. Turistas alojados tip'!G80-1,"-")</f>
        <v>-6.6692552482083944E-2</v>
      </c>
    </row>
    <row r="67" spans="2:7" ht="15" hidden="1" customHeight="1" outlineLevel="1" x14ac:dyDescent="0.25">
      <c r="B67" s="79" t="s">
        <v>87</v>
      </c>
      <c r="C67" s="80">
        <f>IFERROR('tab. Turistas alojados tip'!C68/'tab. Turistas alojados tip'!C81-1,"-")</f>
        <v>-9.5436849591974293E-2</v>
      </c>
      <c r="D67" s="80">
        <f>IFERROR('tab. Turistas alojados tip'!E68/'tab. Turistas alojados tip'!E81-1,"-")</f>
        <v>-0.25434547142562414</v>
      </c>
      <c r="E67" s="80">
        <f>IFERROR('tab. Turistas alojados tip'!G68/'tab. Turistas alojados tip'!G81-1,"-")</f>
        <v>-0.18952511833867769</v>
      </c>
    </row>
    <row r="68" spans="2:7" ht="15" hidden="1" customHeight="1" outlineLevel="1" x14ac:dyDescent="0.25">
      <c r="B68" s="79" t="s">
        <v>88</v>
      </c>
      <c r="C68" s="80">
        <f>IFERROR('tab. Turistas alojados tip'!C69/'tab. Turistas alojados tip'!C82-1,"-")</f>
        <v>-4.3234798483359094E-2</v>
      </c>
      <c r="D68" s="80">
        <f>IFERROR('tab. Turistas alojados tip'!E69/'tab. Turistas alojados tip'!E82-1,"-")</f>
        <v>-8.9248363349903603E-2</v>
      </c>
      <c r="E68" s="80">
        <f>IFERROR('tab. Turistas alojados tip'!G69/'tab. Turistas alojados tip'!G82-1,"-")</f>
        <v>-6.9176225554007043E-2</v>
      </c>
    </row>
    <row r="69" spans="2:7" ht="15" hidden="1" customHeight="1" outlineLevel="1" x14ac:dyDescent="0.25">
      <c r="B69" s="79" t="s">
        <v>89</v>
      </c>
      <c r="C69" s="80">
        <f>IFERROR('tab. Turistas alojados tip'!C70/'tab. Turistas alojados tip'!C83-1,"-")</f>
        <v>-5.533164440350069E-2</v>
      </c>
      <c r="D69" s="80">
        <f>IFERROR('tab. Turistas alojados tip'!E70/'tab. Turistas alojados tip'!E83-1,"-")</f>
        <v>-2.3103985437487928E-2</v>
      </c>
      <c r="E69" s="80">
        <f>IFERROR('tab. Turistas alojados tip'!G70/'tab. Turistas alojados tip'!G83-1,"-")</f>
        <v>-3.8475974257806467E-2</v>
      </c>
    </row>
    <row r="70" spans="2:7" ht="15" hidden="1" customHeight="1" outlineLevel="1" x14ac:dyDescent="0.25">
      <c r="B70" s="79" t="s">
        <v>90</v>
      </c>
      <c r="C70" s="80">
        <f>IFERROR('tab. Turistas alojados tip'!C71/'tab. Turistas alojados tip'!C84-1,"-")</f>
        <v>-7.9752753783976504E-2</v>
      </c>
      <c r="D70" s="80">
        <f>IFERROR('tab. Turistas alojados tip'!E71/'tab. Turistas alojados tip'!E84-1,"-")</f>
        <v>-6.9685182934240864E-2</v>
      </c>
      <c r="E70" s="80">
        <f>IFERROR('tab. Turistas alojados tip'!G71/'tab. Turistas alojados tip'!G84-1,"-")</f>
        <v>-7.405496508788223E-2</v>
      </c>
    </row>
    <row r="71" spans="2:7" ht="15" hidden="1" customHeight="1" outlineLevel="1" x14ac:dyDescent="0.25">
      <c r="B71" s="79" t="s">
        <v>91</v>
      </c>
      <c r="C71" s="80">
        <f>IFERROR('tab. Turistas alojados tip'!C72/'tab. Turistas alojados tip'!C85-1,"-")</f>
        <v>-5.3489855372257034E-2</v>
      </c>
      <c r="D71" s="80">
        <f>IFERROR('tab. Turistas alojados tip'!E72/'tab. Turistas alojados tip'!E85-1,"-")</f>
        <v>-1.5286964655575552E-2</v>
      </c>
      <c r="E71" s="80">
        <f>IFERROR('tab. Turistas alojados tip'!G72/'tab. Turistas alojados tip'!G85-1,"-")</f>
        <v>-3.1969347966818717E-2</v>
      </c>
    </row>
    <row r="72" spans="2:7" ht="15" hidden="1" customHeight="1" outlineLevel="1" x14ac:dyDescent="0.25">
      <c r="B72" s="79" t="s">
        <v>92</v>
      </c>
      <c r="C72" s="80">
        <f>IFERROR('tab. Turistas alojados tip'!C73/'tab. Turistas alojados tip'!C86-1,"-")</f>
        <v>-0.11936924207313626</v>
      </c>
      <c r="D72" s="80">
        <f>IFERROR('tab. Turistas alojados tip'!E73/'tab. Turistas alojados tip'!E86-1,"-")</f>
        <v>-0.19706403068751843</v>
      </c>
      <c r="E72" s="80">
        <f>IFERROR('tab. Turistas alojados tip'!G73/'tab. Turistas alojados tip'!G86-1,"-")</f>
        <v>-0.16294194060847766</v>
      </c>
    </row>
    <row r="73" spans="2:7" ht="15" hidden="1" customHeight="1" outlineLevel="1" x14ac:dyDescent="0.25">
      <c r="B73" s="79" t="s">
        <v>93</v>
      </c>
      <c r="C73" s="80">
        <f>IFERROR('tab. Turistas alojados tip'!C74/'tab. Turistas alojados tip'!C87-1,"-")</f>
        <v>-0.18716844091572615</v>
      </c>
      <c r="D73" s="80">
        <f>IFERROR('tab. Turistas alojados tip'!E74/'tab. Turistas alojados tip'!E87-1,"-")</f>
        <v>-4.6213227623617792E-2</v>
      </c>
      <c r="E73" s="80">
        <f>IFERROR('tab. Turistas alojados tip'!G74/'tab. Turistas alojados tip'!G87-1,"-")</f>
        <v>-0.11585891459231246</v>
      </c>
    </row>
    <row r="74" spans="2:7" ht="15" hidden="1" customHeight="1" outlineLevel="1" x14ac:dyDescent="0.25">
      <c r="B74" s="79" t="s">
        <v>94</v>
      </c>
      <c r="C74" s="80">
        <f>IFERROR('tab. Turistas alojados tip'!C75/'tab. Turistas alojados tip'!C88-1,"-")</f>
        <v>1.5878501273190349E-2</v>
      </c>
      <c r="D74" s="80">
        <f>IFERROR('tab. Turistas alojados tip'!E75/'tab. Turistas alojados tip'!E88-1,"-")</f>
        <v>6.1644907798753978E-2</v>
      </c>
      <c r="E74" s="80">
        <f>IFERROR('tab. Turistas alojados tip'!G75/'tab. Turistas alojados tip'!G88-1,"-")</f>
        <v>4.0475509414278799E-2</v>
      </c>
    </row>
    <row r="75" spans="2:7" ht="15" hidden="1" customHeight="1" outlineLevel="1" x14ac:dyDescent="0.25">
      <c r="B75" s="79" t="s">
        <v>95</v>
      </c>
      <c r="C75" s="80">
        <f>IFERROR('tab. Turistas alojados tip'!C76/'tab. Turistas alojados tip'!C89-1,"-")</f>
        <v>-0.20140985265081668</v>
      </c>
      <c r="D75" s="80">
        <f>IFERROR('tab. Turistas alojados tip'!E76/'tab. Turistas alojados tip'!E89-1,"-")</f>
        <v>-0.11340913318452384</v>
      </c>
      <c r="E75" s="80">
        <f>IFERROR('tab. Turistas alojados tip'!G76/'tab. Turistas alojados tip'!G89-1,"-")</f>
        <v>-0.15002138507389728</v>
      </c>
    </row>
    <row r="76" spans="2:7" ht="15" hidden="1" customHeight="1" outlineLevel="1" x14ac:dyDescent="0.25">
      <c r="B76" s="79" t="s">
        <v>96</v>
      </c>
      <c r="C76" s="80">
        <f>IFERROR('tab. Turistas alojados tip'!C77/'tab. Turistas alojados tip'!C90-1,"-")</f>
        <v>-0.11678112147097686</v>
      </c>
      <c r="D76" s="80">
        <f>IFERROR('tab. Turistas alojados tip'!E77/'tab. Turistas alojados tip'!E90-1,"-")</f>
        <v>-0.19163294467993131</v>
      </c>
      <c r="E76" s="80">
        <f>IFERROR('tab. Turistas alojados tip'!G77/'tab. Turistas alojados tip'!G90-1,"-")</f>
        <v>-0.16227775669284439</v>
      </c>
    </row>
    <row r="77" spans="2:7" ht="15" hidden="1" customHeight="1" outlineLevel="1" x14ac:dyDescent="0.25">
      <c r="B77" s="79" t="s">
        <v>97</v>
      </c>
      <c r="C77" s="80">
        <f>IFERROR('tab. Turistas alojados tip'!C78/'tab. Turistas alojados tip'!C91-1,"-")</f>
        <v>-0.18941832024569216</v>
      </c>
      <c r="D77" s="80">
        <f>IFERROR('tab. Turistas alojados tip'!E78/'tab. Turistas alojados tip'!E91-1,"-")</f>
        <v>-7.8756738544474292E-3</v>
      </c>
      <c r="E77" s="80">
        <f>IFERROR('tab. Turistas alojados tip'!G78/'tab. Turistas alojados tip'!G91-1,"-")</f>
        <v>-8.6466734071603102E-2</v>
      </c>
    </row>
    <row r="78" spans="2:7" ht="15" customHeight="1" collapsed="1" x14ac:dyDescent="0.25">
      <c r="B78" s="72">
        <v>2009</v>
      </c>
      <c r="C78" s="83">
        <f>IFERROR('tab. Turistas alojados tip'!C79/'tab. Turistas alojados tip'!C92-1,"-")</f>
        <v>-9.4592405731546036E-2</v>
      </c>
      <c r="D78" s="83">
        <f>IFERROR('tab. Turistas alojados tip'!E79/'tab. Turistas alojados tip'!E92-1,"-")</f>
        <v>-9.3917523864193941E-2</v>
      </c>
      <c r="E78" s="83">
        <f>IFERROR('tab. Turistas alojados tip'!G79/'tab. Turistas alojados tip'!G92-1,"-")</f>
        <v>-9.4211475926005761E-2</v>
      </c>
    </row>
    <row r="79" spans="2:7" ht="15" hidden="1" customHeight="1" outlineLevel="1" x14ac:dyDescent="0.25">
      <c r="B79" s="79" t="s">
        <v>86</v>
      </c>
      <c r="C79" s="80">
        <f>IFERROR('tab. Turistas alojados tip'!C80/'tab. Turistas alojados tip'!C93-1,"-")</f>
        <v>-3.5477840953345274E-2</v>
      </c>
      <c r="D79" s="80">
        <f>IFERROR('tab. Turistas alojados tip'!E80/'tab. Turistas alojados tip'!E93-1,"-")</f>
        <v>-0.12048023680114317</v>
      </c>
      <c r="E79" s="80">
        <f>IFERROR('tab. Turistas alojados tip'!G80/'tab. Turistas alojados tip'!G93-1,"-")</f>
        <v>-8.6831516795905506E-2</v>
      </c>
    </row>
    <row r="80" spans="2:7" ht="15" hidden="1" customHeight="1" outlineLevel="1" x14ac:dyDescent="0.25">
      <c r="B80" s="79" t="s">
        <v>87</v>
      </c>
      <c r="C80" s="80">
        <f>IFERROR('tab. Turistas alojados tip'!C81/'tab. Turistas alojados tip'!C94-1,"-")</f>
        <v>-4.9847948640429629E-2</v>
      </c>
      <c r="D80" s="80">
        <f>IFERROR('tab. Turistas alojados tip'!E81/'tab. Turistas alojados tip'!E94-1,"-")</f>
        <v>2.7192413144544902E-2</v>
      </c>
      <c r="E80" s="80">
        <f>IFERROR('tab. Turistas alojados tip'!G81/'tab. Turistas alojados tip'!G94-1,"-")</f>
        <v>-5.6934639034388335E-3</v>
      </c>
    </row>
    <row r="81" spans="2:5" ht="15" hidden="1" customHeight="1" outlineLevel="1" x14ac:dyDescent="0.25">
      <c r="B81" s="79" t="s">
        <v>88</v>
      </c>
      <c r="C81" s="80">
        <f>IFERROR('tab. Turistas alojados tip'!C82/'tab. Turistas alojados tip'!C95-1,"-")</f>
        <v>-3.7393758131832877E-2</v>
      </c>
      <c r="D81" s="80">
        <f>IFERROR('tab. Turistas alojados tip'!E82/'tab. Turistas alojados tip'!E95-1,"-")</f>
        <v>-1.8843625025418698E-3</v>
      </c>
      <c r="E81" s="80">
        <f>IFERROR('tab. Turistas alojados tip'!G82/'tab. Turistas alojados tip'!G95-1,"-")</f>
        <v>-1.7691393498111996E-2</v>
      </c>
    </row>
    <row r="82" spans="2:5" ht="15" hidden="1" customHeight="1" outlineLevel="1" x14ac:dyDescent="0.25">
      <c r="B82" s="79" t="s">
        <v>89</v>
      </c>
      <c r="C82" s="80">
        <f>IFERROR('tab. Turistas alojados tip'!C83/'tab. Turistas alojados tip'!C96-1,"-")</f>
        <v>-3.6859033605678548E-2</v>
      </c>
      <c r="D82" s="80">
        <f>IFERROR('tab. Turistas alojados tip'!E83/'tab. Turistas alojados tip'!E96-1,"-")</f>
        <v>2.3412030236807269E-2</v>
      </c>
      <c r="E82" s="80">
        <f>IFERROR('tab. Turistas alojados tip'!G83/'tab. Turistas alojados tip'!G96-1,"-")</f>
        <v>-6.2497725701393669E-3</v>
      </c>
    </row>
    <row r="83" spans="2:5" ht="15" hidden="1" customHeight="1" outlineLevel="1" x14ac:dyDescent="0.25">
      <c r="B83" s="79" t="s">
        <v>90</v>
      </c>
      <c r="C83" s="80">
        <f>IFERROR('tab. Turistas alojados tip'!C84/'tab. Turistas alojados tip'!C97-1,"-")</f>
        <v>3.4276440889122073E-2</v>
      </c>
      <c r="D83" s="80">
        <f>IFERROR('tab. Turistas alojados tip'!E84/'tab. Turistas alojados tip'!E97-1,"-")</f>
        <v>5.7672529054818567E-2</v>
      </c>
      <c r="E83" s="80">
        <f>IFERROR('tab. Turistas alojados tip'!G84/'tab. Turistas alojados tip'!G97-1,"-")</f>
        <v>4.7388823241202305E-2</v>
      </c>
    </row>
    <row r="84" spans="2:5" ht="15" hidden="1" customHeight="1" outlineLevel="1" x14ac:dyDescent="0.25">
      <c r="B84" s="79" t="s">
        <v>91</v>
      </c>
      <c r="C84" s="80">
        <f>IFERROR('tab. Turistas alojados tip'!C85/'tab. Turistas alojados tip'!C98-1,"-")</f>
        <v>1.4834770743312964E-2</v>
      </c>
      <c r="D84" s="80">
        <f>IFERROR('tab. Turistas alojados tip'!E85/'tab. Turistas alojados tip'!E98-1,"-")</f>
        <v>0.1013082956836544</v>
      </c>
      <c r="E84" s="80">
        <f>IFERROR('tab. Turistas alojados tip'!G85/'tab. Turistas alojados tip'!G98-1,"-")</f>
        <v>6.1799638729478801E-2</v>
      </c>
    </row>
    <row r="85" spans="2:5" ht="15" hidden="1" customHeight="1" outlineLevel="1" x14ac:dyDescent="0.25">
      <c r="B85" s="79" t="s">
        <v>92</v>
      </c>
      <c r="C85" s="80">
        <f>IFERROR('tab. Turistas alojados tip'!C86/'tab. Turistas alojados tip'!C99-1,"-")</f>
        <v>1.1394599950458328E-2</v>
      </c>
      <c r="D85" s="80">
        <f>IFERROR('tab. Turistas alojados tip'!E86/'tab. Turistas alojados tip'!E99-1,"-")</f>
        <v>0.1470443891624782</v>
      </c>
      <c r="E85" s="80">
        <f>IFERROR('tab. Turistas alojados tip'!G86/'tab. Turistas alojados tip'!G99-1,"-")</f>
        <v>8.3237729896389778E-2</v>
      </c>
    </row>
    <row r="86" spans="2:5" ht="15" hidden="1" customHeight="1" outlineLevel="1" x14ac:dyDescent="0.25">
      <c r="B86" s="79" t="s">
        <v>93</v>
      </c>
      <c r="C86" s="80">
        <f>IFERROR('tab. Turistas alojados tip'!C87/'tab. Turistas alojados tip'!C100-1,"-")</f>
        <v>0.22128011131402725</v>
      </c>
      <c r="D86" s="80">
        <f>IFERROR('tab. Turistas alojados tip'!E87/'tab. Turistas alojados tip'!E100-1,"-")</f>
        <v>0.11779224565154012</v>
      </c>
      <c r="E86" s="80">
        <f>IFERROR('tab. Turistas alojados tip'!G87/'tab. Turistas alojados tip'!G100-1,"-")</f>
        <v>0.16663759222583652</v>
      </c>
    </row>
    <row r="87" spans="2:5" ht="15" hidden="1" customHeight="1" outlineLevel="1" x14ac:dyDescent="0.25">
      <c r="B87" s="79" t="s">
        <v>94</v>
      </c>
      <c r="C87" s="80">
        <f>IFERROR('tab. Turistas alojados tip'!C88/'tab. Turistas alojados tip'!C101-1,"-")</f>
        <v>4.5764065888081573E-2</v>
      </c>
      <c r="D87" s="80">
        <f>IFERROR('tab. Turistas alojados tip'!E88/'tab. Turistas alojados tip'!E101-1,"-")</f>
        <v>4.1576990804147895E-2</v>
      </c>
      <c r="E87" s="80">
        <f>IFERROR('tab. Turistas alojados tip'!G88/'tab. Turistas alojados tip'!G101-1,"-")</f>
        <v>4.3509560514810364E-2</v>
      </c>
    </row>
    <row r="88" spans="2:5" ht="15" hidden="1" customHeight="1" outlineLevel="1" x14ac:dyDescent="0.25">
      <c r="B88" s="79" t="s">
        <v>95</v>
      </c>
      <c r="C88" s="80">
        <f>IFERROR('tab. Turistas alojados tip'!C89/'tab. Turistas alojados tip'!C102-1,"-")</f>
        <v>1.783786477104754E-2</v>
      </c>
      <c r="D88" s="80">
        <f>IFERROR('tab. Turistas alojados tip'!E89/'tab. Turistas alojados tip'!E102-1,"-")</f>
        <v>0.10234525182622067</v>
      </c>
      <c r="E88" s="80">
        <f>IFERROR('tab. Turistas alojados tip'!G89/'tab. Turistas alojados tip'!G102-1,"-")</f>
        <v>6.5538668537822087E-2</v>
      </c>
    </row>
    <row r="89" spans="2:5" ht="15" hidden="1" customHeight="1" outlineLevel="1" x14ac:dyDescent="0.25">
      <c r="B89" s="79" t="s">
        <v>96</v>
      </c>
      <c r="C89" s="80">
        <f>IFERROR('tab. Turistas alojados tip'!C90/'tab. Turistas alojados tip'!C103-1,"-")</f>
        <v>5.1073901647040509E-2</v>
      </c>
      <c r="D89" s="80">
        <f>IFERROR('tab. Turistas alojados tip'!E90/'tab. Turistas alojados tip'!E103-1,"-")</f>
        <v>0.13230815249904815</v>
      </c>
      <c r="E89" s="80">
        <f>IFERROR('tab. Turistas alojados tip'!G90/'tab. Turistas alojados tip'!G103-1,"-")</f>
        <v>9.899735301195145E-2</v>
      </c>
    </row>
    <row r="90" spans="2:5" ht="15" hidden="1" customHeight="1" outlineLevel="1" x14ac:dyDescent="0.25">
      <c r="B90" s="79" t="s">
        <v>97</v>
      </c>
      <c r="C90" s="80">
        <f>IFERROR('tab. Turistas alojados tip'!C91/'tab. Turistas alojados tip'!C104-1,"-")</f>
        <v>1.0677663432685502E-3</v>
      </c>
      <c r="D90" s="80">
        <f>IFERROR('tab. Turistas alojados tip'!E91/'tab. Turistas alojados tip'!E104-1,"-")</f>
        <v>6.8410553314034672E-2</v>
      </c>
      <c r="E90" s="80">
        <f>IFERROR('tab. Turistas alojados tip'!G91/'tab. Turistas alojados tip'!G104-1,"-")</f>
        <v>3.8176708818910665E-2</v>
      </c>
    </row>
    <row r="91" spans="2:5" ht="15" customHeight="1" collapsed="1" x14ac:dyDescent="0.25">
      <c r="B91" s="72">
        <v>2008</v>
      </c>
      <c r="C91" s="83">
        <f>IFERROR('tab. Turistas alojados tip'!C92/'tab. Turistas alojados tip'!C105-1,"-")</f>
        <v>1.6823895055007032E-2</v>
      </c>
      <c r="D91" s="83">
        <f>IFERROR('tab. Turistas alojados tip'!E92/'tab. Turistas alojados tip'!E105-1,"-")</f>
        <v>5.4588505242088026E-2</v>
      </c>
      <c r="E91" s="83">
        <f>IFERROR('tab. Turistas alojados tip'!G92/'tab. Turistas alojados tip'!G105-1,"-")</f>
        <v>3.780039374562727E-2</v>
      </c>
    </row>
    <row r="92" spans="2:5" ht="15" hidden="1" customHeight="1" outlineLevel="1" x14ac:dyDescent="0.25">
      <c r="B92" s="79" t="s">
        <v>86</v>
      </c>
      <c r="C92" s="80">
        <f>IFERROR('tab. Turistas alojados tip'!C93/'tab. Turistas alojados tip'!C106-1,"-")</f>
        <v>-9.351502100469522E-2</v>
      </c>
      <c r="D92" s="80">
        <f>IFERROR('tab. Turistas alojados tip'!E93/'tab. Turistas alojados tip'!E106-1,"-")</f>
        <v>3.0909664860314656E-2</v>
      </c>
      <c r="E92" s="80">
        <f>IFERROR('tab. Turistas alojados tip'!G93/'tab. Turistas alojados tip'!G106-1,"-")</f>
        <v>-2.2218537555960816E-2</v>
      </c>
    </row>
    <row r="93" spans="2:5" ht="15" hidden="1" customHeight="1" outlineLevel="1" x14ac:dyDescent="0.25">
      <c r="B93" s="79" t="s">
        <v>87</v>
      </c>
      <c r="C93" s="80">
        <f>IFERROR('tab. Turistas alojados tip'!C94/'tab. Turistas alojados tip'!C107-1,"-")</f>
        <v>2.4602000249585032E-3</v>
      </c>
      <c r="D93" s="80">
        <f>IFERROR('tab. Turistas alojados tip'!E94/'tab. Turistas alojados tip'!E107-1,"-")</f>
        <v>0.13059690317170336</v>
      </c>
      <c r="E93" s="80">
        <f>IFERROR('tab. Turistas alojados tip'!G94/'tab. Turistas alojados tip'!G107-1,"-")</f>
        <v>7.21000073247553E-2</v>
      </c>
    </row>
    <row r="94" spans="2:5" ht="15" hidden="1" customHeight="1" outlineLevel="1" x14ac:dyDescent="0.25">
      <c r="B94" s="79" t="s">
        <v>88</v>
      </c>
      <c r="C94" s="80">
        <f>IFERROR('tab. Turistas alojados tip'!C95/'tab. Turistas alojados tip'!C108-1,"-")</f>
        <v>-0.12221711336230556</v>
      </c>
      <c r="D94" s="80">
        <f>IFERROR('tab. Turistas alojados tip'!E95/'tab. Turistas alojados tip'!E108-1,"-")</f>
        <v>-5.3627557893386357E-2</v>
      </c>
      <c r="E94" s="80">
        <f>IFERROR('tab. Turistas alojados tip'!G95/'tab. Turistas alojados tip'!G108-1,"-")</f>
        <v>-8.5439511302505378E-2</v>
      </c>
    </row>
    <row r="95" spans="2:5" ht="15" hidden="1" customHeight="1" outlineLevel="1" x14ac:dyDescent="0.25">
      <c r="B95" s="79" t="s">
        <v>89</v>
      </c>
      <c r="C95" s="80">
        <f>IFERROR('tab. Turistas alojados tip'!C96/'tab. Turistas alojados tip'!C109-1,"-")</f>
        <v>-8.855342521144316E-2</v>
      </c>
      <c r="D95" s="80">
        <f>IFERROR('tab. Turistas alojados tip'!E96/'tab. Turistas alojados tip'!E109-1,"-")</f>
        <v>-0.15995545925123389</v>
      </c>
      <c r="E95" s="80">
        <f>IFERROR('tab. Turistas alojados tip'!G96/'tab. Turistas alojados tip'!G109-1,"-")</f>
        <v>-0.12626977187822908</v>
      </c>
    </row>
    <row r="96" spans="2:5" ht="15" hidden="1" customHeight="1" outlineLevel="1" x14ac:dyDescent="0.25">
      <c r="B96" s="79" t="s">
        <v>90</v>
      </c>
      <c r="C96" s="80">
        <f>IFERROR('tab. Turistas alojados tip'!C97/'tab. Turistas alojados tip'!C110-1,"-")</f>
        <v>-3.5921424846310668E-2</v>
      </c>
      <c r="D96" s="80">
        <f>IFERROR('tab. Turistas alojados tip'!E97/'tab. Turistas alojados tip'!E110-1,"-")</f>
        <v>-4.0485530308637441E-2</v>
      </c>
      <c r="E96" s="80">
        <f>IFERROR('tab. Turistas alojados tip'!G97/'tab. Turistas alojados tip'!G110-1,"-")</f>
        <v>-3.8484720422881646E-2</v>
      </c>
    </row>
    <row r="97" spans="2:5" ht="15" hidden="1" customHeight="1" outlineLevel="1" x14ac:dyDescent="0.25">
      <c r="B97" s="79" t="s">
        <v>91</v>
      </c>
      <c r="C97" s="80">
        <f>IFERROR('tab. Turistas alojados tip'!C98/'tab. Turistas alojados tip'!C111-1,"-")</f>
        <v>2.1954053812460961E-2</v>
      </c>
      <c r="D97" s="80">
        <f>IFERROR('tab. Turistas alojados tip'!E98/'tab. Turistas alojados tip'!E111-1,"-")</f>
        <v>-5.280252024700649E-2</v>
      </c>
      <c r="E97" s="80">
        <f>IFERROR('tab. Turistas alojados tip'!G98/'tab. Turistas alojados tip'!G111-1,"-")</f>
        <v>-2.0051067562698699E-2</v>
      </c>
    </row>
    <row r="98" spans="2:5" ht="15" hidden="1" customHeight="1" outlineLevel="1" x14ac:dyDescent="0.25">
      <c r="B98" s="79" t="s">
        <v>92</v>
      </c>
      <c r="C98" s="80">
        <f>IFERROR('tab. Turistas alojados tip'!C99/'tab. Turistas alojados tip'!C112-1,"-")</f>
        <v>4.2672892188755362E-3</v>
      </c>
      <c r="D98" s="80">
        <f>IFERROR('tab. Turistas alojados tip'!E99/'tab. Turistas alojados tip'!E112-1,"-")</f>
        <v>-5.1447926030563806E-2</v>
      </c>
      <c r="E98" s="80">
        <f>IFERROR('tab. Turistas alojados tip'!G99/'tab. Turistas alojados tip'!G112-1,"-")</f>
        <v>-2.6031391308902307E-2</v>
      </c>
    </row>
    <row r="99" spans="2:5" ht="15" hidden="1" customHeight="1" outlineLevel="1" x14ac:dyDescent="0.25">
      <c r="B99" s="79" t="s">
        <v>93</v>
      </c>
      <c r="C99" s="80">
        <f>IFERROR('tab. Turistas alojados tip'!C100/'tab. Turistas alojados tip'!C113-1,"-")</f>
        <v>-8.5675664930624618E-2</v>
      </c>
      <c r="D99" s="80">
        <f>IFERROR('tab. Turistas alojados tip'!E100/'tab. Turistas alojados tip'!E113-1,"-")</f>
        <v>-2.3216523026690417E-2</v>
      </c>
      <c r="E99" s="80">
        <f>IFERROR('tab. Turistas alojados tip'!G100/'tab. Turistas alojados tip'!G113-1,"-")</f>
        <v>-5.3726792511458066E-2</v>
      </c>
    </row>
    <row r="100" spans="2:5" ht="15" hidden="1" customHeight="1" outlineLevel="1" x14ac:dyDescent="0.25">
      <c r="B100" s="79" t="s">
        <v>94</v>
      </c>
      <c r="C100" s="80">
        <f>IFERROR('tab. Turistas alojados tip'!C101/'tab. Turistas alojados tip'!C114-1,"-")</f>
        <v>-0.1320698649585631</v>
      </c>
      <c r="D100" s="80">
        <f>IFERROR('tab. Turistas alojados tip'!E101/'tab. Turistas alojados tip'!E114-1,"-")</f>
        <v>-0.14862782659392826</v>
      </c>
      <c r="E100" s="80">
        <f>IFERROR('tab. Turistas alojados tip'!G101/'tab. Turistas alojados tip'!G114-1,"-")</f>
        <v>-0.14106460150965594</v>
      </c>
    </row>
    <row r="101" spans="2:5" ht="15" hidden="1" customHeight="1" outlineLevel="1" x14ac:dyDescent="0.25">
      <c r="B101" s="79" t="s">
        <v>95</v>
      </c>
      <c r="C101" s="80">
        <f>IFERROR('tab. Turistas alojados tip'!C102/'tab. Turistas alojados tip'!C115-1,"-")</f>
        <v>7.1792224437482233E-2</v>
      </c>
      <c r="D101" s="80">
        <f>IFERROR('tab. Turistas alojados tip'!E102/'tab. Turistas alojados tip'!E115-1,"-")</f>
        <v>-9.3567102974595473E-3</v>
      </c>
      <c r="E101" s="80">
        <f>IFERROR('tab. Turistas alojados tip'!G102/'tab. Turistas alojados tip'!G115-1,"-")</f>
        <v>2.4425127646487743E-2</v>
      </c>
    </row>
    <row r="102" spans="2:5" ht="15" hidden="1" customHeight="1" outlineLevel="1" x14ac:dyDescent="0.25">
      <c r="B102" s="79" t="s">
        <v>96</v>
      </c>
      <c r="C102" s="80">
        <f>IFERROR('tab. Turistas alojados tip'!C103/'tab. Turistas alojados tip'!C116-1,"-")</f>
        <v>5.6436114153458394E-2</v>
      </c>
      <c r="D102" s="80">
        <f>IFERROR('tab. Turistas alojados tip'!E103/'tab. Turistas alojados tip'!E116-1,"-")</f>
        <v>4.3263638684785333E-2</v>
      </c>
      <c r="E102" s="80">
        <f>IFERROR('tab. Turistas alojados tip'!G103/'tab. Turistas alojados tip'!G116-1,"-")</f>
        <v>4.8625188200758673E-2</v>
      </c>
    </row>
    <row r="103" spans="2:5" ht="15" hidden="1" customHeight="1" outlineLevel="1" x14ac:dyDescent="0.25">
      <c r="B103" s="79" t="s">
        <v>97</v>
      </c>
      <c r="C103" s="80">
        <f>IFERROR('tab. Turistas alojados tip'!C104/'tab. Turistas alojados tip'!C117-1,"-")</f>
        <v>3.0623280523669472E-2</v>
      </c>
      <c r="D103" s="80">
        <f>IFERROR('tab. Turistas alojados tip'!E104/'tab. Turistas alojados tip'!E117-1,"-")</f>
        <v>-0.13491806043934651</v>
      </c>
      <c r="E103" s="80">
        <f>IFERROR('tab. Turistas alojados tip'!G104/'tab. Turistas alojados tip'!G117-1,"-")</f>
        <v>-6.7686901844745462E-2</v>
      </c>
    </row>
    <row r="104" spans="2:5" ht="15" customHeight="1" collapsed="1" x14ac:dyDescent="0.25">
      <c r="B104" s="72">
        <v>2007</v>
      </c>
      <c r="C104" s="83">
        <f>IFERROR('tab. Turistas alojados tip'!C105/'tab. Turistas alojados tip'!C118-1,"-")</f>
        <v>-3.4469862061654033E-2</v>
      </c>
      <c r="D104" s="83">
        <f>IFERROR('tab. Turistas alojados tip'!E105/'tab. Turistas alojados tip'!E118-1,"-")</f>
        <v>-3.9876534963596777E-2</v>
      </c>
      <c r="E104" s="83">
        <f>IFERROR('tab. Turistas alojados tip'!G105/'tab. Turistas alojados tip'!G118-1,"-")</f>
        <v>-3.7480513904377344E-2</v>
      </c>
    </row>
    <row r="105" spans="2:5" ht="27" customHeight="1" x14ac:dyDescent="0.25">
      <c r="B105" s="369" t="s">
        <v>104</v>
      </c>
      <c r="C105" s="369"/>
      <c r="D105" s="369"/>
      <c r="E105" s="369"/>
    </row>
  </sheetData>
  <mergeCells count="2">
    <mergeCell ref="B5:E5"/>
    <mergeCell ref="B105:E105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R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6" width="9.7109375" style="112" customWidth="1"/>
    <col min="7" max="7" width="9.7109375" customWidth="1"/>
    <col min="8" max="8" width="9.7109375" style="112" customWidth="1"/>
    <col min="9" max="12" width="9.7109375" style="112" hidden="1" customWidth="1"/>
    <col min="13" max="18" width="9.7109375" style="112" customWidth="1"/>
    <col min="19" max="19" width="11.42578125" style="112"/>
    <col min="20" max="20" width="14.28515625" style="112" customWidth="1"/>
    <col min="21" max="16384" width="11.42578125" style="112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74" t="s">
        <v>300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</row>
    <row r="6" spans="2:18" ht="25.5" x14ac:dyDescent="0.25">
      <c r="B6" s="157"/>
      <c r="C6" s="132" t="s">
        <v>170</v>
      </c>
      <c r="D6" s="132" t="s">
        <v>85</v>
      </c>
      <c r="E6" s="131" t="s">
        <v>165</v>
      </c>
      <c r="F6" s="131" t="s">
        <v>85</v>
      </c>
      <c r="G6" s="132" t="s">
        <v>179</v>
      </c>
      <c r="H6" s="132" t="s">
        <v>85</v>
      </c>
      <c r="I6" s="132" t="s">
        <v>172</v>
      </c>
      <c r="J6" s="132" t="s">
        <v>85</v>
      </c>
      <c r="K6" s="131" t="s">
        <v>173</v>
      </c>
      <c r="L6" s="131" t="s">
        <v>85</v>
      </c>
      <c r="M6" s="131" t="s">
        <v>81</v>
      </c>
      <c r="N6" s="131" t="s">
        <v>85</v>
      </c>
      <c r="O6" s="132" t="s">
        <v>103</v>
      </c>
      <c r="P6" s="132" t="s">
        <v>85</v>
      </c>
      <c r="Q6" s="131" t="s">
        <v>83</v>
      </c>
      <c r="R6" s="131" t="s">
        <v>85</v>
      </c>
    </row>
    <row r="7" spans="2:18" x14ac:dyDescent="0.25">
      <c r="B7" s="58" t="s">
        <v>92</v>
      </c>
      <c r="C7" s="322">
        <v>5.8349961627014579</v>
      </c>
      <c r="D7" s="325">
        <f t="shared" ref="D7:D12" si="0">C7-C20</f>
        <v>7.7132227076000426E-2</v>
      </c>
      <c r="E7" s="321">
        <v>7.2252614641995176</v>
      </c>
      <c r="F7" s="326">
        <f t="shared" ref="F7:F12" si="1">E7-E20</f>
        <v>-0.34004268382321801</v>
      </c>
      <c r="G7" s="322">
        <v>8.5984991551535632</v>
      </c>
      <c r="H7" s="325">
        <f t="shared" ref="H7:H11" si="2">G7-G20</f>
        <v>0.5030814077669401</v>
      </c>
      <c r="I7" s="322">
        <v>8.7300850302080999</v>
      </c>
      <c r="J7" s="325">
        <f t="shared" ref="J7:J12" si="3">I7-I20</f>
        <v>0.45483314907048999</v>
      </c>
      <c r="K7" s="321">
        <v>7.5512021371326803</v>
      </c>
      <c r="L7" s="326">
        <f t="shared" ref="L7:L12" si="4">K7-K20</f>
        <v>0.28463343764700788</v>
      </c>
      <c r="M7" s="321">
        <v>8.1320293813296232</v>
      </c>
      <c r="N7" s="326">
        <f t="shared" ref="N7:N12" si="5">M7-M20</f>
        <v>0.24994499284298044</v>
      </c>
      <c r="O7" s="322">
        <v>7.996263556001094</v>
      </c>
      <c r="P7" s="325">
        <f t="shared" ref="P7:P12" si="6">O7-O20</f>
        <v>0.3935185159153809</v>
      </c>
      <c r="Q7" s="321">
        <v>8.0665823185196892</v>
      </c>
      <c r="R7" s="326">
        <f t="shared" ref="R7:R12" si="7">Q7-Q20</f>
        <v>0.32170898808995663</v>
      </c>
    </row>
    <row r="8" spans="2:18" x14ac:dyDescent="0.25">
      <c r="B8" s="58" t="s">
        <v>93</v>
      </c>
      <c r="C8" s="322">
        <v>4.99</v>
      </c>
      <c r="D8" s="325">
        <f t="shared" si="0"/>
        <v>-1.2307987942727951</v>
      </c>
      <c r="E8" s="321">
        <v>7.07</v>
      </c>
      <c r="F8" s="326">
        <f t="shared" si="1"/>
        <v>6.918010385351181E-2</v>
      </c>
      <c r="G8" s="322">
        <v>8.1224997536703132</v>
      </c>
      <c r="H8" s="325">
        <f t="shared" si="2"/>
        <v>0.19531751783570339</v>
      </c>
      <c r="I8" s="322">
        <v>8.2200000000000006</v>
      </c>
      <c r="J8" s="325">
        <f t="shared" si="3"/>
        <v>6.2212167229684923E-3</v>
      </c>
      <c r="K8" s="321">
        <v>7.32</v>
      </c>
      <c r="L8" s="326">
        <f t="shared" si="4"/>
        <v>0.73053088384203679</v>
      </c>
      <c r="M8" s="321">
        <v>7.74</v>
      </c>
      <c r="N8" s="326">
        <f t="shared" si="5"/>
        <v>9.9755544674755114E-2</v>
      </c>
      <c r="O8" s="322">
        <v>7.26</v>
      </c>
      <c r="P8" s="325">
        <f t="shared" si="6"/>
        <v>-0.364557051736357</v>
      </c>
      <c r="Q8" s="321">
        <v>7.51</v>
      </c>
      <c r="R8" s="326">
        <f t="shared" si="7"/>
        <v>-0.12272260451769412</v>
      </c>
    </row>
    <row r="9" spans="2:18" x14ac:dyDescent="0.25">
      <c r="B9" s="58" t="s">
        <v>94</v>
      </c>
      <c r="C9" s="322">
        <v>5.0793308148947656</v>
      </c>
      <c r="D9" s="325">
        <f t="shared" si="0"/>
        <v>-0.2547759136435177</v>
      </c>
      <c r="E9" s="321">
        <v>6.13</v>
      </c>
      <c r="F9" s="326">
        <f t="shared" si="1"/>
        <v>-1.6147038615688025</v>
      </c>
      <c r="G9" s="322">
        <v>7.7814607611171303</v>
      </c>
      <c r="H9" s="325">
        <f t="shared" si="2"/>
        <v>-0.3762491546044382</v>
      </c>
      <c r="I9" s="322">
        <v>8.0399999999999991</v>
      </c>
      <c r="J9" s="325">
        <f t="shared" si="3"/>
        <v>-0.3272169032684058</v>
      </c>
      <c r="K9" s="321">
        <v>6.33</v>
      </c>
      <c r="L9" s="326">
        <f t="shared" si="4"/>
        <v>-1.0494456708363993</v>
      </c>
      <c r="M9" s="321">
        <v>7.21</v>
      </c>
      <c r="N9" s="326">
        <f t="shared" si="5"/>
        <v>-0.76480885747259109</v>
      </c>
      <c r="O9" s="322">
        <v>7.64</v>
      </c>
      <c r="P9" s="325">
        <f t="shared" si="6"/>
        <v>-0.40652095448165237</v>
      </c>
      <c r="Q9" s="321">
        <v>7.42</v>
      </c>
      <c r="R9" s="326">
        <f t="shared" si="7"/>
        <v>-0.5904702075004753</v>
      </c>
    </row>
    <row r="10" spans="2:18" x14ac:dyDescent="0.25">
      <c r="B10" s="58" t="s">
        <v>95</v>
      </c>
      <c r="C10" s="322">
        <v>5.4404761904761907</v>
      </c>
      <c r="D10" s="325">
        <f t="shared" si="0"/>
        <v>-1.2374102544587373E-2</v>
      </c>
      <c r="E10" s="321">
        <v>8.01</v>
      </c>
      <c r="F10" s="326">
        <f t="shared" si="1"/>
        <v>0.15257404531091012</v>
      </c>
      <c r="G10" s="322">
        <v>8.2720786214324171</v>
      </c>
      <c r="H10" s="325">
        <f t="shared" si="2"/>
        <v>0.43075488563631925</v>
      </c>
      <c r="I10" s="322">
        <v>8.4600000000000009</v>
      </c>
      <c r="J10" s="325">
        <f t="shared" si="3"/>
        <v>0.5004776018291146</v>
      </c>
      <c r="K10" s="321">
        <v>7.3</v>
      </c>
      <c r="L10" s="326">
        <f t="shared" si="4"/>
        <v>-6.2815678208204773E-2</v>
      </c>
      <c r="M10" s="321">
        <v>8.1199999999999992</v>
      </c>
      <c r="N10" s="326">
        <f t="shared" si="5"/>
        <v>0.34329512097147941</v>
      </c>
      <c r="O10" s="322">
        <v>8.32</v>
      </c>
      <c r="P10" s="325">
        <f t="shared" si="6"/>
        <v>0.47011784872509121</v>
      </c>
      <c r="Q10" s="321">
        <v>8.2200000000000006</v>
      </c>
      <c r="R10" s="326">
        <f t="shared" si="7"/>
        <v>0.40527287706615489</v>
      </c>
    </row>
    <row r="11" spans="2:18" x14ac:dyDescent="0.25">
      <c r="B11" s="58" t="s">
        <v>96</v>
      </c>
      <c r="C11" s="322">
        <v>6.4073838319541689</v>
      </c>
      <c r="D11" s="325">
        <f t="shared" si="0"/>
        <v>-0.30879468966368329</v>
      </c>
      <c r="E11" s="321">
        <v>8.92</v>
      </c>
      <c r="F11" s="326">
        <f t="shared" si="1"/>
        <v>-0.16762292302475501</v>
      </c>
      <c r="G11" s="322">
        <v>8.0559897097369184</v>
      </c>
      <c r="H11" s="325">
        <f t="shared" si="2"/>
        <v>-0.7719694503922927</v>
      </c>
      <c r="I11" s="322">
        <v>8.73</v>
      </c>
      <c r="J11" s="325">
        <f t="shared" si="3"/>
        <v>-0.44406168710516525</v>
      </c>
      <c r="K11" s="321">
        <v>5.39</v>
      </c>
      <c r="L11" s="326">
        <f t="shared" si="4"/>
        <v>-2.238059778407627</v>
      </c>
      <c r="M11" s="321">
        <v>8.23</v>
      </c>
      <c r="N11" s="326">
        <f t="shared" si="5"/>
        <v>-0.61370022221785092</v>
      </c>
      <c r="O11" s="322">
        <v>8.98</v>
      </c>
      <c r="P11" s="325">
        <f t="shared" si="6"/>
        <v>-0.24399668713202871</v>
      </c>
      <c r="Q11" s="321">
        <v>8.61</v>
      </c>
      <c r="R11" s="326">
        <f t="shared" si="7"/>
        <v>-0.43223061884352276</v>
      </c>
    </row>
    <row r="12" spans="2:18" x14ac:dyDescent="0.25">
      <c r="B12" s="58" t="s">
        <v>97</v>
      </c>
      <c r="C12" s="322">
        <v>7.0607594936708864</v>
      </c>
      <c r="D12" s="325">
        <f t="shared" si="0"/>
        <v>-0.6863195441298009</v>
      </c>
      <c r="E12" s="321">
        <v>9.5544561165706536</v>
      </c>
      <c r="F12" s="326">
        <f t="shared" si="1"/>
        <v>0.15378423854235734</v>
      </c>
      <c r="G12" s="322">
        <v>9.3502250770000259</v>
      </c>
      <c r="H12" s="325">
        <f>G12-G25</f>
        <v>-9.3333004084009019E-2</v>
      </c>
      <c r="I12" s="322">
        <v>9.4954979619151914</v>
      </c>
      <c r="J12" s="325">
        <f t="shared" si="3"/>
        <v>-0.25430469450104987</v>
      </c>
      <c r="K12" s="321">
        <v>8.4161940152552326</v>
      </c>
      <c r="L12" s="326">
        <f t="shared" si="4"/>
        <v>0.16763368312720317</v>
      </c>
      <c r="M12" s="321">
        <v>9.3391075439048628</v>
      </c>
      <c r="N12" s="326">
        <f t="shared" si="5"/>
        <v>-4.5946062879103522E-2</v>
      </c>
      <c r="O12" s="322">
        <v>9.5400096658381663</v>
      </c>
      <c r="P12" s="325">
        <f t="shared" si="6"/>
        <v>-0.25987809462093026</v>
      </c>
      <c r="Q12" s="321">
        <v>9.4427924958577556</v>
      </c>
      <c r="R12" s="326">
        <f t="shared" si="7"/>
        <v>-0.15292167165927495</v>
      </c>
    </row>
    <row r="13" spans="2:18" ht="30" customHeight="1" x14ac:dyDescent="0.25">
      <c r="B13" s="64" t="str">
        <f>actualizaciones!$A$2</f>
        <v xml:space="preserve">I semestre 2014 </v>
      </c>
      <c r="C13" s="316">
        <v>5.7564257028112449</v>
      </c>
      <c r="D13" s="316">
        <v>-0.43128136904983094</v>
      </c>
      <c r="E13" s="316">
        <v>7.7001093027686691</v>
      </c>
      <c r="F13" s="316">
        <v>-0.39624932252886236</v>
      </c>
      <c r="G13" s="316">
        <v>8.3398419674808455</v>
      </c>
      <c r="H13" s="316">
        <v>-1.2115030880213595E-2</v>
      </c>
      <c r="I13" s="316">
        <v>8.5902989341857356</v>
      </c>
      <c r="J13" s="316">
        <v>8.848517507832554E-3</v>
      </c>
      <c r="K13" s="316">
        <v>6.8743692408951294</v>
      </c>
      <c r="L13" s="316">
        <v>-0.5496689689975689</v>
      </c>
      <c r="M13" s="316">
        <v>8.0908137578058721</v>
      </c>
      <c r="N13" s="316">
        <v>-0.13181480545427959</v>
      </c>
      <c r="O13" s="316">
        <v>8.2946289558240913</v>
      </c>
      <c r="P13" s="316">
        <v>-5.44103075328497E-2</v>
      </c>
      <c r="Q13" s="316">
        <v>8.1917350776135418</v>
      </c>
      <c r="R13" s="316">
        <v>-9.4545897015354541E-2</v>
      </c>
    </row>
    <row r="14" spans="2:18" outlineLevel="1" x14ac:dyDescent="0.25">
      <c r="B14" s="58" t="s">
        <v>86</v>
      </c>
      <c r="C14" s="322">
        <v>5.3179941002949853</v>
      </c>
      <c r="D14" s="325">
        <f>C14-C27</f>
        <v>-1.4072990320333227</v>
      </c>
      <c r="E14" s="321">
        <v>8.2063893510815316</v>
      </c>
      <c r="F14" s="326">
        <f>E14-E27</f>
        <v>-0.14149206829262617</v>
      </c>
      <c r="G14" s="322">
        <v>8.4359058207979079</v>
      </c>
      <c r="H14" s="325">
        <f t="shared" ref="H14:H77" si="8">G14-G27</f>
        <v>-0.35285958746947266</v>
      </c>
      <c r="I14" s="322">
        <v>8.5436550119228887</v>
      </c>
      <c r="J14" s="325">
        <f t="shared" ref="J14:J77" si="9">I14-I27</f>
        <v>-0.58023757787176855</v>
      </c>
      <c r="K14" s="321">
        <v>7.6777845158682032</v>
      </c>
      <c r="L14" s="326">
        <f t="shared" ref="L14:L25" si="10">K14-K27</f>
        <v>0.25571477773628892</v>
      </c>
      <c r="M14" s="321">
        <v>8.28126217374367</v>
      </c>
      <c r="N14" s="326">
        <f t="shared" ref="N14:N77" si="11">M14-M27</f>
        <v>-0.3431203904598128</v>
      </c>
      <c r="O14" s="322">
        <v>8.2660028881963967</v>
      </c>
      <c r="P14" s="325">
        <f>O14-O27</f>
        <v>-0.48653704954519661</v>
      </c>
      <c r="Q14" s="321">
        <v>8.2730514726932167</v>
      </c>
      <c r="R14" s="326">
        <f t="shared" ref="R14:R64" si="12">Q14-Q27</f>
        <v>-0.41989606622022713</v>
      </c>
    </row>
    <row r="15" spans="2:18" outlineLevel="1" x14ac:dyDescent="0.25">
      <c r="B15" s="58" t="s">
        <v>87</v>
      </c>
      <c r="C15" s="322">
        <v>5.2857873210633946</v>
      </c>
      <c r="D15" s="325">
        <f t="shared" ref="D15:D26" si="13">C15-C28</f>
        <v>-1.489605023501106E-2</v>
      </c>
      <c r="E15" s="321">
        <v>8.16</v>
      </c>
      <c r="F15" s="326">
        <f t="shared" ref="F15:F26" si="14">E15-E28</f>
        <v>-0.9184109050718412</v>
      </c>
      <c r="G15" s="322">
        <v>8.0553205489753719</v>
      </c>
      <c r="H15" s="325">
        <f t="shared" si="8"/>
        <v>-0.75258202206657643</v>
      </c>
      <c r="I15" s="322">
        <v>8.07</v>
      </c>
      <c r="J15" s="325">
        <f t="shared" si="9"/>
        <v>-1.071621954136905</v>
      </c>
      <c r="K15" s="321">
        <v>7.97</v>
      </c>
      <c r="L15" s="326">
        <f t="shared" si="10"/>
        <v>0.43208869814020012</v>
      </c>
      <c r="M15" s="321">
        <v>7.99</v>
      </c>
      <c r="N15" s="326">
        <f t="shared" si="11"/>
        <v>-0.78602196683153913</v>
      </c>
      <c r="O15" s="322">
        <v>8.57</v>
      </c>
      <c r="P15" s="325">
        <f t="shared" ref="P15:P26" si="15">O15-O28</f>
        <v>0.13626241840538356</v>
      </c>
      <c r="Q15" s="321">
        <v>8.2899999999999991</v>
      </c>
      <c r="R15" s="326">
        <f t="shared" si="12"/>
        <v>-0.30844765879995606</v>
      </c>
    </row>
    <row r="16" spans="2:18" outlineLevel="1" x14ac:dyDescent="0.25">
      <c r="B16" s="58" t="s">
        <v>88</v>
      </c>
      <c r="C16" s="322">
        <v>4.5717105263157896</v>
      </c>
      <c r="D16" s="325">
        <f t="shared" si="13"/>
        <v>-0.47250979951818994</v>
      </c>
      <c r="E16" s="321">
        <v>7.95</v>
      </c>
      <c r="F16" s="326">
        <f t="shared" si="14"/>
        <v>0.41965385212397166</v>
      </c>
      <c r="G16" s="322">
        <v>8.7079305607593351</v>
      </c>
      <c r="H16" s="325">
        <f t="shared" si="8"/>
        <v>0.51911887613086094</v>
      </c>
      <c r="I16" s="322">
        <v>8.76</v>
      </c>
      <c r="J16" s="325">
        <f t="shared" si="9"/>
        <v>0.43148193544621449</v>
      </c>
      <c r="K16" s="321">
        <v>6.95</v>
      </c>
      <c r="L16" s="326">
        <f t="shared" si="10"/>
        <v>-0.64383544618443889</v>
      </c>
      <c r="M16" s="321">
        <v>8.3699999999999992</v>
      </c>
      <c r="N16" s="326">
        <f t="shared" si="11"/>
        <v>0.44783498601576355</v>
      </c>
      <c r="O16" s="322">
        <v>7.94</v>
      </c>
      <c r="P16" s="325">
        <f t="shared" si="15"/>
        <v>-4.9016970861351261E-2</v>
      </c>
      <c r="Q16" s="321">
        <v>8.15</v>
      </c>
      <c r="R16" s="326">
        <f t="shared" si="12"/>
        <v>0.19453376718665272</v>
      </c>
    </row>
    <row r="17" spans="2:18" outlineLevel="1" x14ac:dyDescent="0.25">
      <c r="B17" s="58" t="s">
        <v>89</v>
      </c>
      <c r="C17" s="322">
        <v>5.261375661375661</v>
      </c>
      <c r="D17" s="325">
        <f t="shared" si="13"/>
        <v>-4.7125653260622791E-2</v>
      </c>
      <c r="E17" s="321">
        <v>8.727141828653707</v>
      </c>
      <c r="F17" s="326">
        <f t="shared" si="14"/>
        <v>0.83042512510726851</v>
      </c>
      <c r="G17" s="322">
        <v>8.933662000613058</v>
      </c>
      <c r="H17" s="325">
        <f t="shared" si="8"/>
        <v>8.1155848560214849E-2</v>
      </c>
      <c r="I17" s="322">
        <v>9.163444126409253</v>
      </c>
      <c r="J17" s="325">
        <f t="shared" si="9"/>
        <v>5.5281850669798516E-2</v>
      </c>
      <c r="K17" s="321">
        <v>7.331364562118126</v>
      </c>
      <c r="L17" s="326">
        <f t="shared" si="10"/>
        <v>-0.49001744570455941</v>
      </c>
      <c r="M17" s="321">
        <v>8.8140034674564767</v>
      </c>
      <c r="N17" s="326">
        <f t="shared" si="11"/>
        <v>0.31613745722041031</v>
      </c>
      <c r="O17" s="322">
        <v>8.2465760477808665</v>
      </c>
      <c r="P17" s="325">
        <f t="shared" si="15"/>
        <v>4.7620491413777444E-2</v>
      </c>
      <c r="Q17" s="321">
        <v>8.5230644678716629</v>
      </c>
      <c r="R17" s="326">
        <f t="shared" si="12"/>
        <v>0.17236818169759616</v>
      </c>
    </row>
    <row r="18" spans="2:18" outlineLevel="1" x14ac:dyDescent="0.25">
      <c r="B18" s="58" t="s">
        <v>90</v>
      </c>
      <c r="C18" s="322">
        <v>5.8560794044665014</v>
      </c>
      <c r="D18" s="325">
        <f t="shared" si="13"/>
        <v>1.0899560876699033</v>
      </c>
      <c r="E18" s="321">
        <v>8.2523972602739732</v>
      </c>
      <c r="F18" s="326">
        <f t="shared" si="14"/>
        <v>0.18804998591242317</v>
      </c>
      <c r="G18" s="322">
        <v>8.5804460592265102</v>
      </c>
      <c r="H18" s="325">
        <f t="shared" si="8"/>
        <v>-1.3194782690193918E-2</v>
      </c>
      <c r="I18" s="322">
        <v>8.636645427931807</v>
      </c>
      <c r="J18" s="325">
        <f t="shared" si="9"/>
        <v>4.3913019795146724E-2</v>
      </c>
      <c r="K18" s="321">
        <v>8.1271825396825399</v>
      </c>
      <c r="L18" s="326">
        <f t="shared" si="10"/>
        <v>-0.47072535673281912</v>
      </c>
      <c r="M18" s="321">
        <v>8.4240292497801637</v>
      </c>
      <c r="N18" s="326">
        <f t="shared" si="11"/>
        <v>6.7541498949189815E-2</v>
      </c>
      <c r="O18" s="322">
        <v>8.5394708539470852</v>
      </c>
      <c r="P18" s="325">
        <f t="shared" si="15"/>
        <v>7.3471455347489112E-2</v>
      </c>
      <c r="Q18" s="321">
        <v>8.4838580219388202</v>
      </c>
      <c r="R18" s="326">
        <f t="shared" si="12"/>
        <v>7.0643463375985149E-2</v>
      </c>
    </row>
    <row r="19" spans="2:18" outlineLevel="1" x14ac:dyDescent="0.25">
      <c r="B19" s="58" t="s">
        <v>91</v>
      </c>
      <c r="C19" s="322">
        <v>5.474564926372155</v>
      </c>
      <c r="D19" s="325">
        <f t="shared" si="13"/>
        <v>0.24617475983765846</v>
      </c>
      <c r="E19" s="321">
        <v>8.1773092590553773</v>
      </c>
      <c r="F19" s="326">
        <f t="shared" si="14"/>
        <v>9.2424455704202657E-2</v>
      </c>
      <c r="G19" s="322">
        <v>8.9134417907003574</v>
      </c>
      <c r="H19" s="325">
        <f t="shared" si="8"/>
        <v>2.1200221381423745E-2</v>
      </c>
      <c r="I19" s="322">
        <v>8.9951480500406511</v>
      </c>
      <c r="J19" s="325">
        <f t="shared" si="9"/>
        <v>-1.442469198206453E-2</v>
      </c>
      <c r="K19" s="321">
        <v>8.3150211294660004</v>
      </c>
      <c r="L19" s="326">
        <f t="shared" si="10"/>
        <v>-6.0068262667492434E-2</v>
      </c>
      <c r="M19" s="321">
        <v>8.619604730534169</v>
      </c>
      <c r="N19" s="326">
        <f t="shared" si="11"/>
        <v>1.7197923783827562E-2</v>
      </c>
      <c r="O19" s="322">
        <v>8.88041964681309</v>
      </c>
      <c r="P19" s="325">
        <f t="shared" si="15"/>
        <v>0.17818948967089199</v>
      </c>
      <c r="Q19" s="321">
        <v>8.7502199047475653</v>
      </c>
      <c r="R19" s="326">
        <f t="shared" si="12"/>
        <v>9.7454205014662065E-2</v>
      </c>
    </row>
    <row r="20" spans="2:18" outlineLevel="1" x14ac:dyDescent="0.25">
      <c r="B20" s="58" t="s">
        <v>92</v>
      </c>
      <c r="C20" s="322">
        <v>5.7578639356254575</v>
      </c>
      <c r="D20" s="325">
        <f t="shared" si="13"/>
        <v>0.31430838006990225</v>
      </c>
      <c r="E20" s="321">
        <v>7.5653041480227357</v>
      </c>
      <c r="F20" s="326">
        <f t="shared" si="14"/>
        <v>0.17208532992249204</v>
      </c>
      <c r="G20" s="322">
        <v>8.0954177473866231</v>
      </c>
      <c r="H20" s="325">
        <f t="shared" si="8"/>
        <v>-0.13382435840963502</v>
      </c>
      <c r="I20" s="322">
        <v>8.2752518811376099</v>
      </c>
      <c r="J20" s="325">
        <f t="shared" si="9"/>
        <v>-0.32446277676202406</v>
      </c>
      <c r="K20" s="321">
        <v>7.2665686994856724</v>
      </c>
      <c r="L20" s="326">
        <f t="shared" si="10"/>
        <v>0.68510918782889174</v>
      </c>
      <c r="M20" s="321">
        <v>7.8820843884866427</v>
      </c>
      <c r="N20" s="326">
        <f t="shared" si="11"/>
        <v>-5.9393430005655112E-2</v>
      </c>
      <c r="O20" s="322">
        <v>7.6027450400857131</v>
      </c>
      <c r="P20" s="325">
        <f t="shared" si="15"/>
        <v>0.13684576945762394</v>
      </c>
      <c r="Q20" s="321">
        <v>7.7448733304297326</v>
      </c>
      <c r="R20" s="326">
        <f t="shared" si="12"/>
        <v>4.460333498809721E-2</v>
      </c>
    </row>
    <row r="21" spans="2:18" outlineLevel="1" x14ac:dyDescent="0.25">
      <c r="B21" s="58" t="s">
        <v>93</v>
      </c>
      <c r="C21" s="322">
        <v>6.2207987942727954</v>
      </c>
      <c r="D21" s="325">
        <f t="shared" si="13"/>
        <v>-0.29271471924071779</v>
      </c>
      <c r="E21" s="321">
        <v>7.0008198961464885</v>
      </c>
      <c r="F21" s="326">
        <f t="shared" si="14"/>
        <v>-1.0049462363049653</v>
      </c>
      <c r="G21" s="322">
        <v>7.9271822358346098</v>
      </c>
      <c r="H21" s="325">
        <f t="shared" si="8"/>
        <v>-0.40771470039719571</v>
      </c>
      <c r="I21" s="322">
        <v>8.2137787832770321</v>
      </c>
      <c r="J21" s="325">
        <f t="shared" si="9"/>
        <v>-0.37463112895838258</v>
      </c>
      <c r="K21" s="321">
        <v>6.5894691161579635</v>
      </c>
      <c r="L21" s="326">
        <f t="shared" si="10"/>
        <v>-0.50126722588479211</v>
      </c>
      <c r="M21" s="321">
        <v>7.6402444553252451</v>
      </c>
      <c r="N21" s="326">
        <f t="shared" si="11"/>
        <v>-0.57708277032701538</v>
      </c>
      <c r="O21" s="322">
        <v>7.6245570517363568</v>
      </c>
      <c r="P21" s="325">
        <f t="shared" si="15"/>
        <v>-0.15501836343227904</v>
      </c>
      <c r="Q21" s="321">
        <v>7.6327226045176939</v>
      </c>
      <c r="R21" s="326">
        <f t="shared" si="12"/>
        <v>-0.37359070914670944</v>
      </c>
    </row>
    <row r="22" spans="2:18" outlineLevel="1" x14ac:dyDescent="0.25">
      <c r="B22" s="58" t="s">
        <v>94</v>
      </c>
      <c r="C22" s="322">
        <v>5.3341067285382833</v>
      </c>
      <c r="D22" s="325">
        <f t="shared" si="13"/>
        <v>-7.6578646529174677E-2</v>
      </c>
      <c r="E22" s="321">
        <v>7.7447038615688024</v>
      </c>
      <c r="F22" s="326">
        <f t="shared" si="14"/>
        <v>1.2500471738293939E-2</v>
      </c>
      <c r="G22" s="322">
        <v>8.1577099157215684</v>
      </c>
      <c r="H22" s="325">
        <f t="shared" si="8"/>
        <v>0.21602214789920815</v>
      </c>
      <c r="I22" s="322">
        <v>8.3672169032684049</v>
      </c>
      <c r="J22" s="325">
        <f t="shared" si="9"/>
        <v>0.25007793385469057</v>
      </c>
      <c r="K22" s="321">
        <v>7.3794456708363994</v>
      </c>
      <c r="L22" s="326">
        <f t="shared" si="10"/>
        <v>0.25406719574694137</v>
      </c>
      <c r="M22" s="321">
        <v>7.9748088574725911</v>
      </c>
      <c r="N22" s="326">
        <f t="shared" si="11"/>
        <v>0.16724119521455449</v>
      </c>
      <c r="O22" s="322">
        <v>8.0465209544816521</v>
      </c>
      <c r="P22" s="325">
        <f t="shared" si="15"/>
        <v>0.18646409946195242</v>
      </c>
      <c r="Q22" s="321">
        <v>8.0104702075004752</v>
      </c>
      <c r="R22" s="326">
        <f t="shared" si="12"/>
        <v>0.1759711542924709</v>
      </c>
    </row>
    <row r="23" spans="2:18" outlineLevel="1" x14ac:dyDescent="0.25">
      <c r="B23" s="58" t="s">
        <v>95</v>
      </c>
      <c r="C23" s="322">
        <v>5.4528502930207781</v>
      </c>
      <c r="D23" s="325">
        <f t="shared" si="13"/>
        <v>0.11423643163463915</v>
      </c>
      <c r="E23" s="321">
        <v>7.8574259546890897</v>
      </c>
      <c r="F23" s="326">
        <f t="shared" si="14"/>
        <v>-0.28241105960168689</v>
      </c>
      <c r="G23" s="322">
        <v>7.8413237357960979</v>
      </c>
      <c r="H23" s="325">
        <f t="shared" si="8"/>
        <v>-0.16488402390352608</v>
      </c>
      <c r="I23" s="322">
        <v>7.9595223981708862</v>
      </c>
      <c r="J23" s="325">
        <f t="shared" si="9"/>
        <v>-0.21519822543984368</v>
      </c>
      <c r="K23" s="321">
        <v>7.3628156782082046</v>
      </c>
      <c r="L23" s="326">
        <f t="shared" si="10"/>
        <v>0.13507619304854757</v>
      </c>
      <c r="M23" s="321">
        <v>7.7767048790285198</v>
      </c>
      <c r="N23" s="326">
        <f t="shared" si="11"/>
        <v>-0.17643921984422217</v>
      </c>
      <c r="O23" s="322">
        <v>7.8498821512749091</v>
      </c>
      <c r="P23" s="325">
        <f t="shared" si="15"/>
        <v>-0.68772297972285212</v>
      </c>
      <c r="Q23" s="321">
        <v>7.8147271229338457</v>
      </c>
      <c r="R23" s="326">
        <f t="shared" si="12"/>
        <v>-0.44748770444272523</v>
      </c>
    </row>
    <row r="24" spans="2:18" outlineLevel="1" x14ac:dyDescent="0.25">
      <c r="B24" s="58" t="s">
        <v>96</v>
      </c>
      <c r="C24" s="322">
        <v>6.7161785216178522</v>
      </c>
      <c r="D24" s="325">
        <f t="shared" si="13"/>
        <v>-0.12223207440863781</v>
      </c>
      <c r="E24" s="321">
        <v>9.0876229230247549</v>
      </c>
      <c r="F24" s="326">
        <f t="shared" si="14"/>
        <v>-3.0864799464525916E-2</v>
      </c>
      <c r="G24" s="322">
        <v>8.8279591601292111</v>
      </c>
      <c r="H24" s="325">
        <f t="shared" si="8"/>
        <v>-8.6674333717766672E-2</v>
      </c>
      <c r="I24" s="322">
        <v>9.1740616871051657</v>
      </c>
      <c r="J24" s="325">
        <f t="shared" si="9"/>
        <v>-5.3625738519587074E-2</v>
      </c>
      <c r="K24" s="321">
        <v>7.6280597784076267</v>
      </c>
      <c r="L24" s="326">
        <f t="shared" si="10"/>
        <v>4.2060900742082019E-2</v>
      </c>
      <c r="M24" s="321">
        <v>8.8437002222178513</v>
      </c>
      <c r="N24" s="326">
        <f t="shared" si="11"/>
        <v>-7.0989189026715138E-2</v>
      </c>
      <c r="O24" s="322">
        <v>9.2239966871320291</v>
      </c>
      <c r="P24" s="325">
        <f t="shared" si="15"/>
        <v>-0.70973691304586772</v>
      </c>
      <c r="Q24" s="321">
        <v>9.0422306188435222</v>
      </c>
      <c r="R24" s="326">
        <f t="shared" si="12"/>
        <v>-0.40085776645072535</v>
      </c>
    </row>
    <row r="25" spans="2:18" outlineLevel="1" x14ac:dyDescent="0.25">
      <c r="B25" s="58" t="s">
        <v>97</v>
      </c>
      <c r="C25" s="322">
        <v>7.7470790378006873</v>
      </c>
      <c r="D25" s="325">
        <f t="shared" si="13"/>
        <v>-3.4252122588245344</v>
      </c>
      <c r="E25" s="321">
        <v>9.4006718780282963</v>
      </c>
      <c r="F25" s="326">
        <f t="shared" si="14"/>
        <v>0.21817763650147803</v>
      </c>
      <c r="G25" s="322">
        <v>9.4435580810840349</v>
      </c>
      <c r="H25" s="325">
        <f t="shared" si="8"/>
        <v>-6.127391221141032E-2</v>
      </c>
      <c r="I25" s="322">
        <v>9.7498026564162412</v>
      </c>
      <c r="J25" s="325">
        <f t="shared" si="9"/>
        <v>-0.15347656436297896</v>
      </c>
      <c r="K25" s="321">
        <v>8.2485603321280294</v>
      </c>
      <c r="L25" s="326">
        <f t="shared" si="10"/>
        <v>0.40594892754994483</v>
      </c>
      <c r="M25" s="321">
        <v>9.3850536067839663</v>
      </c>
      <c r="N25" s="326">
        <f t="shared" si="11"/>
        <v>-6.4362949799036784E-2</v>
      </c>
      <c r="O25" s="322">
        <v>9.7998877604590966</v>
      </c>
      <c r="P25" s="325">
        <f t="shared" si="15"/>
        <v>-4.1773588006673634E-2</v>
      </c>
      <c r="Q25" s="321">
        <v>9.5957141675170305</v>
      </c>
      <c r="R25" s="326">
        <f t="shared" si="12"/>
        <v>-5.5880323997092418E-2</v>
      </c>
    </row>
    <row r="26" spans="2:18" x14ac:dyDescent="0.25">
      <c r="B26" s="69">
        <v>2013</v>
      </c>
      <c r="C26" s="317">
        <v>5.7331849791376914</v>
      </c>
      <c r="D26" s="318">
        <f t="shared" si="13"/>
        <v>-0.23758187011213039</v>
      </c>
      <c r="E26" s="317">
        <v>8.1665862368497244</v>
      </c>
      <c r="F26" s="318">
        <f t="shared" si="14"/>
        <v>-3.4832522417005407E-2</v>
      </c>
      <c r="G26" s="323">
        <v>8.4817108103620065</v>
      </c>
      <c r="H26" s="318">
        <f t="shared" si="8"/>
        <v>-9.9170911284002017E-2</v>
      </c>
      <c r="I26" s="317">
        <v>8.6414678908050337</v>
      </c>
      <c r="J26" s="318">
        <f t="shared" si="9"/>
        <v>-0.16679492472244561</v>
      </c>
      <c r="K26" s="317">
        <v>7.5805753511516674</v>
      </c>
      <c r="L26" s="318">
        <f>K26-K39</f>
        <v>-1.0716327189604691E-2</v>
      </c>
      <c r="M26" s="317">
        <v>8.3217326017737729</v>
      </c>
      <c r="N26" s="318">
        <f t="shared" si="11"/>
        <v>-8.9466884515102763E-2</v>
      </c>
      <c r="O26" s="323">
        <v>8.381290430461334</v>
      </c>
      <c r="P26" s="318">
        <f t="shared" si="15"/>
        <v>-0.12609792834124356</v>
      </c>
      <c r="Q26" s="317">
        <v>8.3520781741893639</v>
      </c>
      <c r="R26" s="318">
        <f t="shared" si="12"/>
        <v>-0.10830859482461541</v>
      </c>
    </row>
    <row r="27" spans="2:18" hidden="1" outlineLevel="1" x14ac:dyDescent="0.25">
      <c r="B27" s="58" t="s">
        <v>86</v>
      </c>
      <c r="C27" s="322">
        <v>6.7252931323283081</v>
      </c>
      <c r="D27" s="325">
        <f>C27-C40</f>
        <v>1.4544383434508621</v>
      </c>
      <c r="E27" s="321">
        <v>8.3478814193741577</v>
      </c>
      <c r="F27" s="326">
        <f>E27-E40</f>
        <v>-0.19557058091007384</v>
      </c>
      <c r="G27" s="322">
        <v>8.7887654082673805</v>
      </c>
      <c r="H27" s="325">
        <f t="shared" si="8"/>
        <v>-0.60664623603555334</v>
      </c>
      <c r="I27" s="322">
        <v>9.1238925897946572</v>
      </c>
      <c r="J27" s="325">
        <f t="shared" si="9"/>
        <v>-0.42721205546703978</v>
      </c>
      <c r="K27" s="321">
        <v>7.4220697381319143</v>
      </c>
      <c r="L27" s="326">
        <f t="shared" ref="L27:L38" si="16">K27-K40</f>
        <v>-1.1543673503179877</v>
      </c>
      <c r="M27" s="321">
        <v>8.6243825642034828</v>
      </c>
      <c r="N27" s="326">
        <f t="shared" si="11"/>
        <v>-0.38034482928365421</v>
      </c>
      <c r="O27" s="322">
        <v>8.7525399377415933</v>
      </c>
      <c r="P27" s="325">
        <f>O27-O40</f>
        <v>0.11379035064210719</v>
      </c>
      <c r="Q27" s="321">
        <v>8.6929475389134439</v>
      </c>
      <c r="R27" s="326">
        <f t="shared" si="12"/>
        <v>-0.10485029287622183</v>
      </c>
    </row>
    <row r="28" spans="2:18" hidden="1" outlineLevel="1" x14ac:dyDescent="0.25">
      <c r="B28" s="58" t="s">
        <v>87</v>
      </c>
      <c r="C28" s="322">
        <v>5.3006833712984056</v>
      </c>
      <c r="D28" s="325">
        <f t="shared" ref="D28:D39" si="17">C28-C41</f>
        <v>-4.7604134731503045E-2</v>
      </c>
      <c r="E28" s="321">
        <v>9.0784109050718413</v>
      </c>
      <c r="F28" s="326">
        <f t="shared" ref="F28:F39" si="18">E28-E41</f>
        <v>0.21841090507184191</v>
      </c>
      <c r="G28" s="322">
        <v>8.8079025710419483</v>
      </c>
      <c r="H28" s="325">
        <f t="shared" si="8"/>
        <v>-0.30051688106227026</v>
      </c>
      <c r="I28" s="322">
        <v>9.1416219541369053</v>
      </c>
      <c r="J28" s="325">
        <f t="shared" si="9"/>
        <v>-0.12837804586309431</v>
      </c>
      <c r="K28" s="321">
        <v>7.5379113018597996</v>
      </c>
      <c r="L28" s="326">
        <f t="shared" si="16"/>
        <v>-0.8220886981401998</v>
      </c>
      <c r="M28" s="321">
        <v>8.7760219668315393</v>
      </c>
      <c r="N28" s="326">
        <f t="shared" si="11"/>
        <v>-0.12397803316846101</v>
      </c>
      <c r="O28" s="322">
        <v>8.4337375815946167</v>
      </c>
      <c r="P28" s="325">
        <f t="shared" ref="P28:P39" si="19">O28-O41</f>
        <v>-0.45626241840538384</v>
      </c>
      <c r="Q28" s="321">
        <v>8.5984476587999552</v>
      </c>
      <c r="R28" s="326">
        <f t="shared" si="12"/>
        <v>-0.30155234120004515</v>
      </c>
    </row>
    <row r="29" spans="2:18" hidden="1" outlineLevel="1" x14ac:dyDescent="0.25">
      <c r="B29" s="58" t="s">
        <v>88</v>
      </c>
      <c r="C29" s="322">
        <v>5.0442203258339795</v>
      </c>
      <c r="D29" s="325">
        <f t="shared" si="17"/>
        <v>0.14024054061603852</v>
      </c>
      <c r="E29" s="321">
        <v>7.5303461478760285</v>
      </c>
      <c r="F29" s="326">
        <f t="shared" si="18"/>
        <v>0.13034614787602816</v>
      </c>
      <c r="G29" s="322">
        <v>8.1888116846284742</v>
      </c>
      <c r="H29" s="325">
        <f t="shared" si="8"/>
        <v>0.17317134396587086</v>
      </c>
      <c r="I29" s="322">
        <v>8.3285180645537853</v>
      </c>
      <c r="J29" s="325">
        <f t="shared" si="9"/>
        <v>0.13851806455378579</v>
      </c>
      <c r="K29" s="321">
        <v>7.5938354461844391</v>
      </c>
      <c r="L29" s="326">
        <f t="shared" si="16"/>
        <v>0.37383544618443931</v>
      </c>
      <c r="M29" s="321">
        <v>7.9221650139842357</v>
      </c>
      <c r="N29" s="326">
        <f t="shared" si="11"/>
        <v>0.16216501398423588</v>
      </c>
      <c r="O29" s="322">
        <v>7.9890169708613517</v>
      </c>
      <c r="P29" s="325">
        <f t="shared" si="19"/>
        <v>7.901697086135151E-2</v>
      </c>
      <c r="Q29" s="321">
        <v>7.9554662328133476</v>
      </c>
      <c r="R29" s="326">
        <f t="shared" si="12"/>
        <v>0.11546623281334778</v>
      </c>
    </row>
    <row r="30" spans="2:18" hidden="1" outlineLevel="1" x14ac:dyDescent="0.25">
      <c r="B30" s="58" t="s">
        <v>89</v>
      </c>
      <c r="C30" s="322">
        <v>5.3085013146362838</v>
      </c>
      <c r="D30" s="325">
        <f t="shared" si="17"/>
        <v>-0.77747472482812796</v>
      </c>
      <c r="E30" s="321">
        <v>7.8967167035464385</v>
      </c>
      <c r="F30" s="326">
        <f t="shared" si="18"/>
        <v>0.28207799801457334</v>
      </c>
      <c r="G30" s="322">
        <v>8.8525061520528432</v>
      </c>
      <c r="H30" s="325">
        <f t="shared" si="8"/>
        <v>-2.3784850699613003E-2</v>
      </c>
      <c r="I30" s="322">
        <v>9.1081622757394545</v>
      </c>
      <c r="J30" s="325">
        <f t="shared" si="9"/>
        <v>-0.10406466123995806</v>
      </c>
      <c r="K30" s="321">
        <v>7.8213820078226854</v>
      </c>
      <c r="L30" s="326">
        <f t="shared" si="16"/>
        <v>0.31778580951803637</v>
      </c>
      <c r="M30" s="321">
        <v>8.4978660102360664</v>
      </c>
      <c r="N30" s="326">
        <f t="shared" si="11"/>
        <v>6.1171192643744376E-2</v>
      </c>
      <c r="O30" s="322">
        <v>8.1989555563670891</v>
      </c>
      <c r="P30" s="325">
        <f t="shared" si="19"/>
        <v>-0.14132772257077342</v>
      </c>
      <c r="Q30" s="321">
        <v>8.3506962861740668</v>
      </c>
      <c r="R30" s="326">
        <f t="shared" si="12"/>
        <v>-3.5813358629944503E-2</v>
      </c>
    </row>
    <row r="31" spans="2:18" hidden="1" outlineLevel="1" x14ac:dyDescent="0.25">
      <c r="B31" s="58" t="s">
        <v>90</v>
      </c>
      <c r="C31" s="322">
        <v>4.7661233167965982</v>
      </c>
      <c r="D31" s="325">
        <f t="shared" si="17"/>
        <v>-0.70430384640164956</v>
      </c>
      <c r="E31" s="321">
        <v>8.0643472743615501</v>
      </c>
      <c r="F31" s="326">
        <f t="shared" si="18"/>
        <v>0.70434727436154976</v>
      </c>
      <c r="G31" s="322">
        <v>8.5936408419167041</v>
      </c>
      <c r="H31" s="325">
        <f t="shared" si="8"/>
        <v>-0.34851786949025154</v>
      </c>
      <c r="I31" s="322">
        <v>8.5927324081366603</v>
      </c>
      <c r="J31" s="325">
        <f t="shared" si="9"/>
        <v>-0.43726759186333908</v>
      </c>
      <c r="K31" s="321">
        <v>8.597907896415359</v>
      </c>
      <c r="L31" s="326">
        <f t="shared" si="16"/>
        <v>4.7907896415358309E-2</v>
      </c>
      <c r="M31" s="321">
        <v>8.3564877508309738</v>
      </c>
      <c r="N31" s="326">
        <f t="shared" si="11"/>
        <v>-1.3512249169025381E-2</v>
      </c>
      <c r="O31" s="322">
        <v>8.465999398599596</v>
      </c>
      <c r="P31" s="325">
        <f t="shared" si="19"/>
        <v>-0.20400060140040388</v>
      </c>
      <c r="Q31" s="321">
        <v>8.4132145585628351</v>
      </c>
      <c r="R31" s="326">
        <f t="shared" si="12"/>
        <v>-0.11678544143716429</v>
      </c>
    </row>
    <row r="32" spans="2:18" hidden="1" outlineLevel="1" x14ac:dyDescent="0.25">
      <c r="B32" s="58" t="s">
        <v>91</v>
      </c>
      <c r="C32" s="322">
        <v>5.2283901665344965</v>
      </c>
      <c r="D32" s="325">
        <f t="shared" si="17"/>
        <v>0.79700474302825874</v>
      </c>
      <c r="E32" s="321">
        <v>8.0848848033511747</v>
      </c>
      <c r="F32" s="326">
        <f t="shared" si="18"/>
        <v>1.2048848033511748</v>
      </c>
      <c r="G32" s="322">
        <v>8.8922415693189336</v>
      </c>
      <c r="H32" s="325">
        <f t="shared" si="8"/>
        <v>0.21622804036422849</v>
      </c>
      <c r="I32" s="322">
        <v>9.0095727420227156</v>
      </c>
      <c r="J32" s="325">
        <f t="shared" si="9"/>
        <v>-3.0427257977283517E-2</v>
      </c>
      <c r="K32" s="321">
        <v>8.3750893921334928</v>
      </c>
      <c r="L32" s="326">
        <f t="shared" si="16"/>
        <v>1.1750893921334926</v>
      </c>
      <c r="M32" s="321">
        <v>8.6024068067503414</v>
      </c>
      <c r="N32" s="326">
        <f t="shared" si="11"/>
        <v>0.55240680675034071</v>
      </c>
      <c r="O32" s="322">
        <v>8.7022301571421981</v>
      </c>
      <c r="P32" s="325">
        <f t="shared" si="19"/>
        <v>0.63223015714219777</v>
      </c>
      <c r="Q32" s="321">
        <v>8.6527656997329032</v>
      </c>
      <c r="R32" s="326">
        <f t="shared" si="12"/>
        <v>0.59276569973290272</v>
      </c>
    </row>
    <row r="33" spans="2:18" hidden="1" outlineLevel="1" x14ac:dyDescent="0.25">
      <c r="B33" s="58" t="s">
        <v>92</v>
      </c>
      <c r="C33" s="322">
        <v>5.4435555555555553</v>
      </c>
      <c r="D33" s="325">
        <f t="shared" si="17"/>
        <v>-0.87994587165662352</v>
      </c>
      <c r="E33" s="321">
        <v>7.3932188181002436</v>
      </c>
      <c r="F33" s="326">
        <f t="shared" si="18"/>
        <v>-0.17678118189975667</v>
      </c>
      <c r="G33" s="322">
        <v>8.2292421057962581</v>
      </c>
      <c r="H33" s="325">
        <f t="shared" si="8"/>
        <v>-0.64307118626782511</v>
      </c>
      <c r="I33" s="322">
        <v>8.599714657899634</v>
      </c>
      <c r="J33" s="325">
        <f t="shared" si="9"/>
        <v>-0.61028534210036689</v>
      </c>
      <c r="K33" s="321">
        <v>6.5814595116567807</v>
      </c>
      <c r="L33" s="326">
        <f t="shared" si="16"/>
        <v>-0.77854048834321965</v>
      </c>
      <c r="M33" s="321">
        <v>7.9414778184922978</v>
      </c>
      <c r="N33" s="326">
        <f t="shared" si="11"/>
        <v>-0.51852218150770302</v>
      </c>
      <c r="O33" s="322">
        <v>7.4658992706280891</v>
      </c>
      <c r="P33" s="325">
        <f t="shared" si="19"/>
        <v>-0.32410072937191092</v>
      </c>
      <c r="Q33" s="321">
        <v>7.7002699954416354</v>
      </c>
      <c r="R33" s="326">
        <f t="shared" si="12"/>
        <v>-0.39973000455836427</v>
      </c>
    </row>
    <row r="34" spans="2:18" hidden="1" outlineLevel="1" x14ac:dyDescent="0.25">
      <c r="B34" s="58" t="s">
        <v>93</v>
      </c>
      <c r="C34" s="322">
        <v>6.5135135135135132</v>
      </c>
      <c r="D34" s="325">
        <f t="shared" si="17"/>
        <v>-0.32301692852151564</v>
      </c>
      <c r="E34" s="321">
        <v>8.0057661324514537</v>
      </c>
      <c r="F34" s="326">
        <f t="shared" si="18"/>
        <v>0.34437296108976234</v>
      </c>
      <c r="G34" s="322">
        <v>8.3348969362318055</v>
      </c>
      <c r="H34" s="325">
        <f t="shared" si="8"/>
        <v>0.15384238980447584</v>
      </c>
      <c r="I34" s="322">
        <v>8.5884099122354147</v>
      </c>
      <c r="J34" s="325">
        <f t="shared" si="9"/>
        <v>0.11343327596845576</v>
      </c>
      <c r="K34" s="321">
        <v>7.0907363420427556</v>
      </c>
      <c r="L34" s="326">
        <f t="shared" si="16"/>
        <v>0.34601193259393703</v>
      </c>
      <c r="M34" s="321">
        <v>8.2173272256522605</v>
      </c>
      <c r="N34" s="326">
        <f t="shared" si="11"/>
        <v>0.19421513791265355</v>
      </c>
      <c r="O34" s="322">
        <v>7.7795754151686358</v>
      </c>
      <c r="P34" s="325">
        <f t="shared" si="19"/>
        <v>-0.2224777721602651</v>
      </c>
      <c r="Q34" s="321">
        <v>8.0063133136644034</v>
      </c>
      <c r="R34" s="326">
        <f t="shared" si="12"/>
        <v>-6.251690399880161E-3</v>
      </c>
    </row>
    <row r="35" spans="2:18" hidden="1" outlineLevel="1" x14ac:dyDescent="0.25">
      <c r="B35" s="58" t="s">
        <v>94</v>
      </c>
      <c r="C35" s="322">
        <v>5.4106853750674579</v>
      </c>
      <c r="D35" s="325">
        <f t="shared" si="17"/>
        <v>0.98859762922782135</v>
      </c>
      <c r="E35" s="321">
        <v>7.7322033898305085</v>
      </c>
      <c r="F35" s="326">
        <f t="shared" si="18"/>
        <v>0.80005790470489124</v>
      </c>
      <c r="G35" s="322">
        <v>7.9416877678223603</v>
      </c>
      <c r="H35" s="325">
        <f t="shared" si="8"/>
        <v>5.3537815011842405E-2</v>
      </c>
      <c r="I35" s="322">
        <v>8.1171389694137144</v>
      </c>
      <c r="J35" s="325">
        <f t="shared" si="9"/>
        <v>8.0110831232284241E-2</v>
      </c>
      <c r="K35" s="321">
        <v>7.125378475089458</v>
      </c>
      <c r="L35" s="326">
        <f t="shared" si="16"/>
        <v>-7.4547478261153266E-2</v>
      </c>
      <c r="M35" s="321">
        <v>7.8075676622580366</v>
      </c>
      <c r="N35" s="326">
        <f t="shared" si="11"/>
        <v>0.29589573796781554</v>
      </c>
      <c r="O35" s="322">
        <v>7.8600568550196996</v>
      </c>
      <c r="P35" s="325">
        <f t="shared" si="19"/>
        <v>0.2229684714884117</v>
      </c>
      <c r="Q35" s="321">
        <v>7.8344990532080043</v>
      </c>
      <c r="R35" s="326">
        <f t="shared" si="12"/>
        <v>0.25680142130520345</v>
      </c>
    </row>
    <row r="36" spans="2:18" hidden="1" outlineLevel="1" x14ac:dyDescent="0.25">
      <c r="B36" s="58" t="s">
        <v>95</v>
      </c>
      <c r="C36" s="322">
        <v>5.3386138613861389</v>
      </c>
      <c r="D36" s="325">
        <f t="shared" si="17"/>
        <v>2.8282597045832247E-3</v>
      </c>
      <c r="E36" s="321">
        <v>8.1398370142907766</v>
      </c>
      <c r="F36" s="326">
        <f t="shared" si="18"/>
        <v>-6.3441674233812861E-2</v>
      </c>
      <c r="G36" s="322">
        <v>8.0062077596996239</v>
      </c>
      <c r="H36" s="325">
        <f t="shared" si="8"/>
        <v>-0.618551861688454</v>
      </c>
      <c r="I36" s="322">
        <v>8.1747206236107299</v>
      </c>
      <c r="J36" s="325">
        <f t="shared" si="9"/>
        <v>-0.77523036879309259</v>
      </c>
      <c r="K36" s="321">
        <v>7.227739485159657</v>
      </c>
      <c r="L36" s="326">
        <f t="shared" si="16"/>
        <v>3.904747920808127E-2</v>
      </c>
      <c r="M36" s="321">
        <v>7.953144098872742</v>
      </c>
      <c r="N36" s="326">
        <f t="shared" si="11"/>
        <v>-0.43873685704725585</v>
      </c>
      <c r="O36" s="322">
        <v>8.5376051309977612</v>
      </c>
      <c r="P36" s="325">
        <f t="shared" si="19"/>
        <v>-0.67001246241955315</v>
      </c>
      <c r="Q36" s="321">
        <v>8.262214827376571</v>
      </c>
      <c r="R36" s="326">
        <f t="shared" si="12"/>
        <v>-0.5691684754875368</v>
      </c>
    </row>
    <row r="37" spans="2:18" hidden="1" outlineLevel="1" x14ac:dyDescent="0.25">
      <c r="B37" s="58" t="s">
        <v>96</v>
      </c>
      <c r="C37" s="322">
        <v>6.83841059602649</v>
      </c>
      <c r="D37" s="325">
        <f t="shared" si="17"/>
        <v>1.6192801612438812</v>
      </c>
      <c r="E37" s="321">
        <v>9.1184877224892809</v>
      </c>
      <c r="F37" s="326">
        <f t="shared" si="18"/>
        <v>-0.45151227751071943</v>
      </c>
      <c r="G37" s="322">
        <v>8.9146334938469778</v>
      </c>
      <c r="H37" s="325">
        <f t="shared" si="8"/>
        <v>-5.120320184212801E-2</v>
      </c>
      <c r="I37" s="322">
        <v>9.2276874256247527</v>
      </c>
      <c r="J37" s="325">
        <f t="shared" si="9"/>
        <v>-9.2312574375247536E-2</v>
      </c>
      <c r="K37" s="321">
        <v>7.5859988776655447</v>
      </c>
      <c r="L37" s="326">
        <f t="shared" si="16"/>
        <v>2.5998877665545095E-2</v>
      </c>
      <c r="M37" s="321">
        <v>8.9146894112445665</v>
      </c>
      <c r="N37" s="326">
        <f t="shared" si="11"/>
        <v>-0.11531058875543287</v>
      </c>
      <c r="O37" s="322">
        <v>9.9337336001778969</v>
      </c>
      <c r="P37" s="325">
        <f t="shared" si="19"/>
        <v>0.56373360017789764</v>
      </c>
      <c r="Q37" s="321">
        <v>9.4430883852942475</v>
      </c>
      <c r="R37" s="326">
        <f t="shared" si="12"/>
        <v>0.23308838529424669</v>
      </c>
    </row>
    <row r="38" spans="2:18" hidden="1" outlineLevel="1" x14ac:dyDescent="0.25">
      <c r="B38" s="58" t="s">
        <v>97</v>
      </c>
      <c r="C38" s="322">
        <v>11.172291296625222</v>
      </c>
      <c r="D38" s="325">
        <f t="shared" si="17"/>
        <v>5.7498823330397872</v>
      </c>
      <c r="E38" s="321">
        <v>9.1824942415268183</v>
      </c>
      <c r="F38" s="326">
        <f t="shared" si="18"/>
        <v>0.30249424152681748</v>
      </c>
      <c r="G38" s="322">
        <v>9.5048319932954453</v>
      </c>
      <c r="H38" s="325">
        <f t="shared" si="8"/>
        <v>-2.092765342939984E-2</v>
      </c>
      <c r="I38" s="322">
        <v>9.9032792207792202</v>
      </c>
      <c r="J38" s="325">
        <f t="shared" si="9"/>
        <v>0.54327922077922075</v>
      </c>
      <c r="K38" s="321">
        <v>7.8426114045780846</v>
      </c>
      <c r="L38" s="326">
        <f t="shared" si="16"/>
        <v>-2.3873885954219158</v>
      </c>
      <c r="M38" s="321">
        <v>9.4494165565830031</v>
      </c>
      <c r="N38" s="326">
        <f t="shared" si="11"/>
        <v>0.24941655658300377</v>
      </c>
      <c r="O38" s="322">
        <v>9.8416613484657702</v>
      </c>
      <c r="P38" s="325">
        <f t="shared" si="19"/>
        <v>0.12166134846576959</v>
      </c>
      <c r="Q38" s="321">
        <v>9.651594491514123</v>
      </c>
      <c r="R38" s="326">
        <f t="shared" si="12"/>
        <v>0.18159449151412232</v>
      </c>
    </row>
    <row r="39" spans="2:18" collapsed="1" x14ac:dyDescent="0.25">
      <c r="B39" s="72">
        <v>2012</v>
      </c>
      <c r="C39" s="324">
        <v>5.9707668492498218</v>
      </c>
      <c r="D39" s="327">
        <f t="shared" si="17"/>
        <v>0.62857216605973587</v>
      </c>
      <c r="E39" s="324">
        <v>8.2014187592667298</v>
      </c>
      <c r="F39" s="327">
        <f t="shared" si="18"/>
        <v>0.28419012230607432</v>
      </c>
      <c r="G39" s="327">
        <v>8.5808817216460085</v>
      </c>
      <c r="H39" s="327">
        <f t="shared" si="8"/>
        <v>-0.15119163397923785</v>
      </c>
      <c r="I39" s="324">
        <v>8.8082628155274794</v>
      </c>
      <c r="J39" s="327">
        <f t="shared" si="9"/>
        <v>-0.13634263578988381</v>
      </c>
      <c r="K39" s="324">
        <v>7.5912916783412721</v>
      </c>
      <c r="L39" s="327">
        <f>K39-K52</f>
        <v>-0.18762775164266632</v>
      </c>
      <c r="M39" s="324">
        <v>8.4111994862888757</v>
      </c>
      <c r="N39" s="327">
        <f t="shared" si="11"/>
        <v>1.0929340897929407E-2</v>
      </c>
      <c r="O39" s="327">
        <v>8.5073883588025776</v>
      </c>
      <c r="P39" s="327">
        <f t="shared" si="19"/>
        <v>-4.920734844285235E-3</v>
      </c>
      <c r="Q39" s="324">
        <v>8.4603867690139793</v>
      </c>
      <c r="R39" s="327">
        <f t="shared" si="12"/>
        <v>2.2882844291238769E-4</v>
      </c>
    </row>
    <row r="40" spans="2:18" hidden="1" outlineLevel="1" x14ac:dyDescent="0.25">
      <c r="B40" s="58" t="s">
        <v>86</v>
      </c>
      <c r="C40" s="322">
        <v>5.270854788877446</v>
      </c>
      <c r="D40" s="325">
        <f>C40-C53</f>
        <v>0.98514050316316037</v>
      </c>
      <c r="E40" s="321">
        <v>8.5434520002842316</v>
      </c>
      <c r="F40" s="326">
        <f>E40-E53</f>
        <v>0.14345200028423122</v>
      </c>
      <c r="G40" s="322">
        <v>9.3954116443029339</v>
      </c>
      <c r="H40" s="325">
        <f t="shared" si="8"/>
        <v>1.0780444498964403</v>
      </c>
      <c r="I40" s="322">
        <v>9.551104645261697</v>
      </c>
      <c r="J40" s="325">
        <f t="shared" si="9"/>
        <v>1.0411046452616972</v>
      </c>
      <c r="K40" s="321">
        <v>8.5764370884499019</v>
      </c>
      <c r="L40" s="326">
        <f t="shared" ref="L40:L51" si="20">K40-K53</f>
        <v>1.1864370884499023</v>
      </c>
      <c r="M40" s="321">
        <v>9.004727393487137</v>
      </c>
      <c r="N40" s="326">
        <f t="shared" si="11"/>
        <v>0.80472739348713773</v>
      </c>
      <c r="O40" s="322">
        <v>8.6387495870994861</v>
      </c>
      <c r="P40" s="325">
        <f>O40-O53</f>
        <v>0.30874958709948608</v>
      </c>
      <c r="Q40" s="321">
        <v>8.7977978317896657</v>
      </c>
      <c r="R40" s="326">
        <f t="shared" si="12"/>
        <v>0.52779783178966611</v>
      </c>
    </row>
    <row r="41" spans="2:18" hidden="1" outlineLevel="1" x14ac:dyDescent="0.25">
      <c r="B41" s="58" t="s">
        <v>87</v>
      </c>
      <c r="C41" s="322">
        <v>5.3482875060299087</v>
      </c>
      <c r="D41" s="325">
        <f t="shared" ref="D41:D52" si="21">C41-C54</f>
        <v>-0.65229831705152108</v>
      </c>
      <c r="E41" s="321">
        <v>8.86</v>
      </c>
      <c r="F41" s="326">
        <f t="shared" ref="F41:F52" si="22">E41-E54</f>
        <v>7.0000000000000284E-2</v>
      </c>
      <c r="G41" s="322">
        <v>9.1084194521042185</v>
      </c>
      <c r="H41" s="325">
        <f t="shared" si="8"/>
        <v>1.153811934779335</v>
      </c>
      <c r="I41" s="322">
        <v>9.27</v>
      </c>
      <c r="J41" s="325">
        <f t="shared" si="9"/>
        <v>0.49000000000000021</v>
      </c>
      <c r="K41" s="321">
        <v>8.36</v>
      </c>
      <c r="L41" s="326">
        <f t="shared" si="20"/>
        <v>3.3099999999999996</v>
      </c>
      <c r="M41" s="321">
        <v>8.9</v>
      </c>
      <c r="N41" s="326">
        <f t="shared" si="11"/>
        <v>0.78000000000000114</v>
      </c>
      <c r="O41" s="322">
        <v>8.89</v>
      </c>
      <c r="P41" s="325">
        <f t="shared" ref="P41:P64" si="23">O41-O54</f>
        <v>-8.9999999999999858E-2</v>
      </c>
      <c r="Q41" s="321">
        <v>8.9</v>
      </c>
      <c r="R41" s="326">
        <f t="shared" si="12"/>
        <v>0.32000000000000028</v>
      </c>
    </row>
    <row r="42" spans="2:18" hidden="1" outlineLevel="1" x14ac:dyDescent="0.25">
      <c r="B42" s="58" t="s">
        <v>88</v>
      </c>
      <c r="C42" s="322">
        <v>4.903979785217941</v>
      </c>
      <c r="D42" s="325">
        <f t="shared" si="21"/>
        <v>-34.666020214782058</v>
      </c>
      <c r="E42" s="321">
        <v>7.4</v>
      </c>
      <c r="F42" s="326">
        <f t="shared" si="22"/>
        <v>-0.25999999999999979</v>
      </c>
      <c r="G42" s="322">
        <v>8.0156403406626033</v>
      </c>
      <c r="H42" s="325">
        <f t="shared" si="8"/>
        <v>0.12345829495358629</v>
      </c>
      <c r="I42" s="322">
        <v>8.19</v>
      </c>
      <c r="J42" s="325">
        <f t="shared" si="9"/>
        <v>-6.0000000000000497E-2</v>
      </c>
      <c r="K42" s="321">
        <v>7.22</v>
      </c>
      <c r="L42" s="326">
        <f t="shared" si="20"/>
        <v>0.48999999999999932</v>
      </c>
      <c r="M42" s="321">
        <v>7.76</v>
      </c>
      <c r="N42" s="326">
        <f t="shared" si="11"/>
        <v>-3.0000000000000249E-2</v>
      </c>
      <c r="O42" s="322">
        <v>7.91</v>
      </c>
      <c r="P42" s="325">
        <f t="shared" si="23"/>
        <v>7.0000000000000284E-2</v>
      </c>
      <c r="Q42" s="321">
        <v>7.84</v>
      </c>
      <c r="R42" s="326">
        <f t="shared" si="12"/>
        <v>3.0000000000000249E-2</v>
      </c>
    </row>
    <row r="43" spans="2:18" hidden="1" outlineLevel="1" x14ac:dyDescent="0.25">
      <c r="B43" s="58" t="s">
        <v>89</v>
      </c>
      <c r="C43" s="322">
        <v>6.0859760394644118</v>
      </c>
      <c r="D43" s="325">
        <f t="shared" si="21"/>
        <v>-1.1129370040138493</v>
      </c>
      <c r="E43" s="321">
        <v>7.6146387055318652</v>
      </c>
      <c r="F43" s="326">
        <f t="shared" si="22"/>
        <v>-0.2925284352438231</v>
      </c>
      <c r="G43" s="322">
        <v>8.8762910027524562</v>
      </c>
      <c r="H43" s="325">
        <f t="shared" si="8"/>
        <v>0.20540183658308564</v>
      </c>
      <c r="I43" s="322">
        <v>9.2122269369794125</v>
      </c>
      <c r="J43" s="325">
        <f t="shared" si="9"/>
        <v>0.45771868784269465</v>
      </c>
      <c r="K43" s="321">
        <v>7.5035961983046491</v>
      </c>
      <c r="L43" s="326">
        <f t="shared" si="20"/>
        <v>-0.69944494659696055</v>
      </c>
      <c r="M43" s="321">
        <v>8.436694817592322</v>
      </c>
      <c r="N43" s="326">
        <f t="shared" si="11"/>
        <v>2.6251994004020673E-3</v>
      </c>
      <c r="O43" s="322">
        <v>8.3402832789378625</v>
      </c>
      <c r="P43" s="325">
        <f t="shared" si="23"/>
        <v>-0.59610003471817841</v>
      </c>
      <c r="Q43" s="321">
        <v>8.3865096448040113</v>
      </c>
      <c r="R43" s="326">
        <f t="shared" si="12"/>
        <v>-0.2953548656261038</v>
      </c>
    </row>
    <row r="44" spans="2:18" hidden="1" outlineLevel="1" x14ac:dyDescent="0.25">
      <c r="B44" s="58" t="s">
        <v>90</v>
      </c>
      <c r="C44" s="322">
        <v>5.4704271631982477</v>
      </c>
      <c r="D44" s="325">
        <f t="shared" si="21"/>
        <v>-1.2503407251089076</v>
      </c>
      <c r="E44" s="321">
        <v>7.36</v>
      </c>
      <c r="F44" s="326">
        <f t="shared" si="22"/>
        <v>-0.26308979364194052</v>
      </c>
      <c r="G44" s="322">
        <v>8.9421587114069556</v>
      </c>
      <c r="H44" s="325">
        <f t="shared" si="8"/>
        <v>0.83785400299500168</v>
      </c>
      <c r="I44" s="322">
        <v>9.0299999999999994</v>
      </c>
      <c r="J44" s="325">
        <f t="shared" si="9"/>
        <v>0.93110527842992319</v>
      </c>
      <c r="K44" s="321">
        <v>8.5500000000000007</v>
      </c>
      <c r="L44" s="326">
        <f t="shared" si="20"/>
        <v>0.41895292736993106</v>
      </c>
      <c r="M44" s="321">
        <v>8.3699999999999992</v>
      </c>
      <c r="N44" s="326">
        <f t="shared" si="11"/>
        <v>0.42367030655489124</v>
      </c>
      <c r="O44" s="322">
        <v>8.67</v>
      </c>
      <c r="P44" s="325">
        <f t="shared" si="23"/>
        <v>-0.16407481756775155</v>
      </c>
      <c r="Q44" s="321">
        <v>8.5299999999999994</v>
      </c>
      <c r="R44" s="326">
        <f t="shared" si="12"/>
        <v>0.11069807775690066</v>
      </c>
    </row>
    <row r="45" spans="2:18" hidden="1" outlineLevel="1" x14ac:dyDescent="0.25">
      <c r="B45" s="58" t="s">
        <v>91</v>
      </c>
      <c r="C45" s="322">
        <v>4.4313854235062378</v>
      </c>
      <c r="D45" s="325">
        <f t="shared" si="21"/>
        <v>-2.8366325945117801</v>
      </c>
      <c r="E45" s="321">
        <v>6.88</v>
      </c>
      <c r="F45" s="326">
        <f t="shared" si="22"/>
        <v>-9.0651013874066599E-2</v>
      </c>
      <c r="G45" s="322">
        <v>8.6760135289547051</v>
      </c>
      <c r="H45" s="325">
        <f t="shared" si="8"/>
        <v>0.56326163396487416</v>
      </c>
      <c r="I45" s="322">
        <v>9.0399999999999991</v>
      </c>
      <c r="J45" s="325">
        <f t="shared" si="9"/>
        <v>0.7055995991537678</v>
      </c>
      <c r="K45" s="321">
        <v>7.2</v>
      </c>
      <c r="L45" s="326">
        <f t="shared" si="20"/>
        <v>0.17087642896026178</v>
      </c>
      <c r="M45" s="321">
        <v>8.0500000000000007</v>
      </c>
      <c r="N45" s="326">
        <f t="shared" si="11"/>
        <v>0.26518696948841569</v>
      </c>
      <c r="O45" s="322">
        <v>8.07</v>
      </c>
      <c r="P45" s="325">
        <f t="shared" si="23"/>
        <v>9.562847314104328E-2</v>
      </c>
      <c r="Q45" s="321">
        <v>8.06</v>
      </c>
      <c r="R45" s="326">
        <f t="shared" si="12"/>
        <v>0.17030994246226427</v>
      </c>
    </row>
    <row r="46" spans="2:18" hidden="1" outlineLevel="1" x14ac:dyDescent="0.25">
      <c r="B46" s="58" t="s">
        <v>92</v>
      </c>
      <c r="C46" s="322">
        <v>6.3235014272121788</v>
      </c>
      <c r="D46" s="325">
        <f t="shared" si="21"/>
        <v>-2.0014672051592139</v>
      </c>
      <c r="E46" s="321">
        <v>7.57</v>
      </c>
      <c r="F46" s="326">
        <f t="shared" si="22"/>
        <v>0.10356649321845968</v>
      </c>
      <c r="G46" s="322">
        <v>8.8723132920640833</v>
      </c>
      <c r="H46" s="325">
        <f t="shared" si="8"/>
        <v>0.92707947421880021</v>
      </c>
      <c r="I46" s="322">
        <v>9.2100000000000009</v>
      </c>
      <c r="J46" s="325">
        <f t="shared" si="9"/>
        <v>1.0578640936829959</v>
      </c>
      <c r="K46" s="321">
        <v>7.36</v>
      </c>
      <c r="L46" s="326">
        <f t="shared" si="20"/>
        <v>0.39129378794955638</v>
      </c>
      <c r="M46" s="321">
        <v>8.4600000000000009</v>
      </c>
      <c r="N46" s="326">
        <f t="shared" si="11"/>
        <v>0.62257257704332414</v>
      </c>
      <c r="O46" s="322">
        <v>7.79</v>
      </c>
      <c r="P46" s="325">
        <f t="shared" si="23"/>
        <v>-4.9643575937935225E-2</v>
      </c>
      <c r="Q46" s="321">
        <v>8.1</v>
      </c>
      <c r="R46" s="326">
        <f t="shared" si="12"/>
        <v>0.26137292696780889</v>
      </c>
    </row>
    <row r="47" spans="2:18" hidden="1" outlineLevel="1" x14ac:dyDescent="0.25">
      <c r="B47" s="58" t="s">
        <v>93</v>
      </c>
      <c r="C47" s="322">
        <v>6.8365304420350288</v>
      </c>
      <c r="D47" s="325">
        <f t="shared" si="21"/>
        <v>0.77483747216415377</v>
      </c>
      <c r="E47" s="321">
        <v>7.6613931713616914</v>
      </c>
      <c r="F47" s="326">
        <f t="shared" si="22"/>
        <v>0.66641181202701993</v>
      </c>
      <c r="G47" s="322">
        <v>8.1810545464273297</v>
      </c>
      <c r="H47" s="325">
        <f t="shared" si="8"/>
        <v>0.41237428703608092</v>
      </c>
      <c r="I47" s="322">
        <v>8.474976636266959</v>
      </c>
      <c r="J47" s="325">
        <f t="shared" si="9"/>
        <v>0.53671201566021232</v>
      </c>
      <c r="K47" s="321">
        <v>6.7447244094488186</v>
      </c>
      <c r="L47" s="326">
        <f t="shared" si="20"/>
        <v>-0.21814521420709543</v>
      </c>
      <c r="M47" s="321">
        <v>8.0231120877396069</v>
      </c>
      <c r="N47" s="326">
        <f t="shared" si="11"/>
        <v>0.49955391347253908</v>
      </c>
      <c r="O47" s="322">
        <v>8.0020531873289009</v>
      </c>
      <c r="P47" s="325">
        <f t="shared" si="23"/>
        <v>0.60831869483879775</v>
      </c>
      <c r="Q47" s="321">
        <v>8.0125650040642835</v>
      </c>
      <c r="R47" s="326">
        <f t="shared" si="12"/>
        <v>0.55641999442582435</v>
      </c>
    </row>
    <row r="48" spans="2:18" hidden="1" outlineLevel="1" x14ac:dyDescent="0.25">
      <c r="B48" s="58" t="s">
        <v>94</v>
      </c>
      <c r="C48" s="322">
        <v>4.4220877458396366</v>
      </c>
      <c r="D48" s="325">
        <f t="shared" si="21"/>
        <v>-2.2127607390088482</v>
      </c>
      <c r="E48" s="321">
        <v>6.9321454851256172</v>
      </c>
      <c r="F48" s="326">
        <f t="shared" si="22"/>
        <v>0.29913153556946703</v>
      </c>
      <c r="G48" s="322">
        <v>7.8881499528105179</v>
      </c>
      <c r="H48" s="325">
        <f t="shared" si="8"/>
        <v>1.5747492264462712</v>
      </c>
      <c r="I48" s="322">
        <v>8.0370281381814301</v>
      </c>
      <c r="J48" s="325">
        <f t="shared" si="9"/>
        <v>1.9845331061655322</v>
      </c>
      <c r="K48" s="321">
        <v>7.1999259533506113</v>
      </c>
      <c r="L48" s="326">
        <f t="shared" si="20"/>
        <v>-0.46450165848303193</v>
      </c>
      <c r="M48" s="321">
        <v>7.511671924290221</v>
      </c>
      <c r="N48" s="326">
        <f t="shared" si="11"/>
        <v>1.1138202653691582</v>
      </c>
      <c r="O48" s="322">
        <v>7.6370883835312879</v>
      </c>
      <c r="P48" s="325">
        <f t="shared" si="23"/>
        <v>0.99953334366457369</v>
      </c>
      <c r="Q48" s="321">
        <v>7.5776976319028009</v>
      </c>
      <c r="R48" s="326">
        <f t="shared" si="12"/>
        <v>1.0519250089142407</v>
      </c>
    </row>
    <row r="49" spans="2:18" hidden="1" outlineLevel="1" x14ac:dyDescent="0.25">
      <c r="B49" s="58" t="s">
        <v>95</v>
      </c>
      <c r="C49" s="322">
        <v>5.3357856016815557</v>
      </c>
      <c r="D49" s="325">
        <f t="shared" si="21"/>
        <v>-0.85701820008354979</v>
      </c>
      <c r="E49" s="321">
        <v>8.2032786885245894</v>
      </c>
      <c r="F49" s="326">
        <f t="shared" si="22"/>
        <v>3.4982302250675446E-2</v>
      </c>
      <c r="G49" s="322">
        <v>8.6247596213880779</v>
      </c>
      <c r="H49" s="325">
        <f t="shared" si="8"/>
        <v>0.42578397115488187</v>
      </c>
      <c r="I49" s="322">
        <v>8.9499509924038225</v>
      </c>
      <c r="J49" s="325">
        <f t="shared" si="9"/>
        <v>0.83898647605079191</v>
      </c>
      <c r="K49" s="321">
        <v>7.1886920059515758</v>
      </c>
      <c r="L49" s="326">
        <f t="shared" si="20"/>
        <v>-1.4226631266334246</v>
      </c>
      <c r="M49" s="321">
        <v>8.3918809559199978</v>
      </c>
      <c r="N49" s="326">
        <f t="shared" si="11"/>
        <v>0.25833206866982295</v>
      </c>
      <c r="O49" s="322">
        <v>9.2076175934173143</v>
      </c>
      <c r="P49" s="325">
        <f t="shared" si="23"/>
        <v>0.52480339431406797</v>
      </c>
      <c r="Q49" s="321">
        <v>8.8313833028641078</v>
      </c>
      <c r="R49" s="326">
        <f t="shared" si="12"/>
        <v>0.39060775252999136</v>
      </c>
    </row>
    <row r="50" spans="2:18" hidden="1" outlineLevel="1" x14ac:dyDescent="0.25">
      <c r="B50" s="58" t="s">
        <v>96</v>
      </c>
      <c r="C50" s="322">
        <v>5.2191304347826089</v>
      </c>
      <c r="D50" s="325">
        <f t="shared" si="21"/>
        <v>-0.60840579710144915</v>
      </c>
      <c r="E50" s="321">
        <v>9.57</v>
      </c>
      <c r="F50" s="326">
        <f t="shared" si="22"/>
        <v>1.1099999999999994</v>
      </c>
      <c r="G50" s="322">
        <v>8.9658366956891058</v>
      </c>
      <c r="H50" s="325">
        <f t="shared" si="8"/>
        <v>0.80323101135378572</v>
      </c>
      <c r="I50" s="322">
        <v>9.32</v>
      </c>
      <c r="J50" s="325">
        <f t="shared" si="9"/>
        <v>1.37</v>
      </c>
      <c r="K50" s="321">
        <v>7.56</v>
      </c>
      <c r="L50" s="326">
        <f t="shared" si="20"/>
        <v>-1.7600000000000007</v>
      </c>
      <c r="M50" s="321">
        <v>9.0299999999999994</v>
      </c>
      <c r="N50" s="326">
        <f t="shared" si="11"/>
        <v>0.83999999999999986</v>
      </c>
      <c r="O50" s="322">
        <v>9.3699999999999992</v>
      </c>
      <c r="P50" s="325">
        <f t="shared" si="23"/>
        <v>0.4399999999999995</v>
      </c>
      <c r="Q50" s="321">
        <v>9.2100000000000009</v>
      </c>
      <c r="R50" s="326">
        <f t="shared" si="12"/>
        <v>0.61000000000000121</v>
      </c>
    </row>
    <row r="51" spans="2:18" hidden="1" outlineLevel="1" x14ac:dyDescent="0.25">
      <c r="B51" s="58" t="s">
        <v>97</v>
      </c>
      <c r="C51" s="322">
        <v>5.4224089635854344</v>
      </c>
      <c r="D51" s="325">
        <f t="shared" si="21"/>
        <v>-0.97564928884175028</v>
      </c>
      <c r="E51" s="321">
        <v>8.8800000000000008</v>
      </c>
      <c r="F51" s="326">
        <f t="shared" si="22"/>
        <v>0.43000000000000149</v>
      </c>
      <c r="G51" s="322">
        <v>9.5257596467248451</v>
      </c>
      <c r="H51" s="325">
        <f t="shared" si="8"/>
        <v>1.1028329027420956</v>
      </c>
      <c r="I51" s="322">
        <v>9.36</v>
      </c>
      <c r="J51" s="325">
        <f t="shared" si="9"/>
        <v>1.0399999999999991</v>
      </c>
      <c r="K51" s="321">
        <v>10.23</v>
      </c>
      <c r="L51" s="326">
        <f t="shared" si="20"/>
        <v>1.2900000000000009</v>
      </c>
      <c r="M51" s="321">
        <v>9.1999999999999993</v>
      </c>
      <c r="N51" s="326">
        <f t="shared" si="11"/>
        <v>0.83000000000000007</v>
      </c>
      <c r="O51" s="322">
        <v>9.7200000000000006</v>
      </c>
      <c r="P51" s="325">
        <f t="shared" si="23"/>
        <v>0.72000000000000064</v>
      </c>
      <c r="Q51" s="321">
        <v>9.4700000000000006</v>
      </c>
      <c r="R51" s="326">
        <f t="shared" si="12"/>
        <v>0.75999999999999979</v>
      </c>
    </row>
    <row r="52" spans="2:18" collapsed="1" x14ac:dyDescent="0.25">
      <c r="B52" s="72">
        <v>2011</v>
      </c>
      <c r="C52" s="324">
        <v>5.3421946831900859</v>
      </c>
      <c r="D52" s="327">
        <f t="shared" si="21"/>
        <v>-0.87086511836529112</v>
      </c>
      <c r="E52" s="324">
        <v>7.9172286369606555</v>
      </c>
      <c r="F52" s="327">
        <f t="shared" si="22"/>
        <v>0.1137070437193346</v>
      </c>
      <c r="G52" s="327">
        <v>8.7320733556252463</v>
      </c>
      <c r="H52" s="327">
        <f t="shared" si="8"/>
        <v>0.76797711686879833</v>
      </c>
      <c r="I52" s="324">
        <v>8.9446054513173632</v>
      </c>
      <c r="J52" s="327">
        <f t="shared" si="9"/>
        <v>0.86383544161202153</v>
      </c>
      <c r="K52" s="324">
        <v>7.7789194299839384</v>
      </c>
      <c r="L52" s="327">
        <f>K52-K65</f>
        <v>0.35102836397322879</v>
      </c>
      <c r="M52" s="324">
        <v>8.4002701453909463</v>
      </c>
      <c r="N52" s="327">
        <f t="shared" si="11"/>
        <v>0.52029866390834556</v>
      </c>
      <c r="O52" s="327">
        <v>8.5123090936468628</v>
      </c>
      <c r="P52" s="327">
        <f t="shared" si="23"/>
        <v>0.2345380939090429</v>
      </c>
      <c r="Q52" s="324">
        <v>8.460157940571067</v>
      </c>
      <c r="R52" s="327">
        <f t="shared" si="12"/>
        <v>0.36623045217325867</v>
      </c>
    </row>
    <row r="53" spans="2:18" hidden="1" outlineLevel="1" x14ac:dyDescent="0.25">
      <c r="B53" s="58" t="s">
        <v>86</v>
      </c>
      <c r="C53" s="322">
        <v>4.2857142857142856</v>
      </c>
      <c r="D53" s="325">
        <f>C53-C66</f>
        <v>-1.3002688421247797</v>
      </c>
      <c r="E53" s="321">
        <v>8.4</v>
      </c>
      <c r="F53" s="326">
        <f>E53-E66</f>
        <v>0.6970068565400851</v>
      </c>
      <c r="G53" s="322">
        <v>8.3173671944064935</v>
      </c>
      <c r="H53" s="325">
        <f t="shared" si="8"/>
        <v>0.47259305133869134</v>
      </c>
      <c r="I53" s="322">
        <v>8.51</v>
      </c>
      <c r="J53" s="325">
        <f t="shared" si="9"/>
        <v>0.85305298661734241</v>
      </c>
      <c r="K53" s="321">
        <v>7.39</v>
      </c>
      <c r="L53" s="326">
        <f t="shared" ref="L53:L64" si="24">K53-K66</f>
        <v>-1.370431400282885</v>
      </c>
      <c r="M53" s="321">
        <v>8.1999999999999993</v>
      </c>
      <c r="N53" s="326">
        <f t="shared" si="11"/>
        <v>0.46799231046497614</v>
      </c>
      <c r="O53" s="322">
        <v>8.33</v>
      </c>
      <c r="P53" s="325">
        <f t="shared" si="23"/>
        <v>-0.41425202045192222</v>
      </c>
      <c r="Q53" s="321">
        <v>8.27</v>
      </c>
      <c r="R53" s="326">
        <f t="shared" si="12"/>
        <v>-1.7072208957383594E-2</v>
      </c>
    </row>
    <row r="54" spans="2:18" hidden="1" outlineLevel="1" x14ac:dyDescent="0.25">
      <c r="B54" s="58" t="s">
        <v>87</v>
      </c>
      <c r="C54" s="322">
        <v>6.0005858230814297</v>
      </c>
      <c r="D54" s="325">
        <f t="shared" ref="D54:F104" si="25">C54-C67</f>
        <v>-0.35796471728729262</v>
      </c>
      <c r="E54" s="321">
        <v>8.7899999999999991</v>
      </c>
      <c r="F54" s="326">
        <f t="shared" si="25"/>
        <v>0.90084574318628707</v>
      </c>
      <c r="G54" s="322">
        <v>7.9546075173248836</v>
      </c>
      <c r="H54" s="325">
        <f t="shared" si="8"/>
        <v>-4.0134180092090688E-2</v>
      </c>
      <c r="I54" s="322">
        <v>8.7799999999999994</v>
      </c>
      <c r="J54" s="325">
        <f t="shared" si="9"/>
        <v>1.0121684831090247</v>
      </c>
      <c r="K54" s="321">
        <v>5.05</v>
      </c>
      <c r="L54" s="326">
        <f t="shared" si="24"/>
        <v>-3.813143832566424</v>
      </c>
      <c r="M54" s="321">
        <v>8.1199999999999992</v>
      </c>
      <c r="N54" s="326">
        <f t="shared" si="11"/>
        <v>0.2096149309938129</v>
      </c>
      <c r="O54" s="322">
        <v>8.98</v>
      </c>
      <c r="P54" s="325">
        <f t="shared" si="23"/>
        <v>0.19023051515728007</v>
      </c>
      <c r="Q54" s="321">
        <v>8.58</v>
      </c>
      <c r="R54" s="326">
        <f t="shared" si="12"/>
        <v>0.19058253890500865</v>
      </c>
    </row>
    <row r="55" spans="2:18" hidden="1" outlineLevel="1" x14ac:dyDescent="0.25">
      <c r="B55" s="58" t="s">
        <v>88</v>
      </c>
      <c r="C55" s="322">
        <v>39.57</v>
      </c>
      <c r="D55" s="325">
        <f t="shared" si="25"/>
        <v>31.393529411764707</v>
      </c>
      <c r="E55" s="321">
        <v>7.66</v>
      </c>
      <c r="F55" s="326">
        <f t="shared" si="25"/>
        <v>7.8004187020237481E-2</v>
      </c>
      <c r="G55" s="322">
        <v>7.892182045709017</v>
      </c>
      <c r="H55" s="325">
        <f t="shared" si="8"/>
        <v>-8.4770613089550473E-2</v>
      </c>
      <c r="I55" s="322">
        <v>8.25</v>
      </c>
      <c r="J55" s="325">
        <f t="shared" si="9"/>
        <v>0.66923736075407003</v>
      </c>
      <c r="K55" s="321">
        <v>6.73</v>
      </c>
      <c r="L55" s="326">
        <f t="shared" si="24"/>
        <v>-3.8212030224696747</v>
      </c>
      <c r="M55" s="321">
        <v>7.79</v>
      </c>
      <c r="N55" s="326">
        <f t="shared" si="11"/>
        <v>-7.6526006788368406E-2</v>
      </c>
      <c r="O55" s="322">
        <v>7.84</v>
      </c>
      <c r="P55" s="325">
        <f t="shared" si="23"/>
        <v>0.31496830959659938</v>
      </c>
      <c r="Q55" s="321">
        <v>7.81</v>
      </c>
      <c r="R55" s="326">
        <f t="shared" si="12"/>
        <v>0.13184929253043709</v>
      </c>
    </row>
    <row r="56" spans="2:18" hidden="1" outlineLevel="1" x14ac:dyDescent="0.25">
      <c r="B56" s="58" t="s">
        <v>89</v>
      </c>
      <c r="C56" s="322">
        <v>7.1989130434782611</v>
      </c>
      <c r="D56" s="325">
        <f t="shared" si="25"/>
        <v>-0.49170815018799985</v>
      </c>
      <c r="E56" s="321">
        <v>7.9071671407756883</v>
      </c>
      <c r="F56" s="326">
        <f t="shared" si="25"/>
        <v>-0.40283285922431222</v>
      </c>
      <c r="G56" s="322">
        <v>8.6708891661693706</v>
      </c>
      <c r="H56" s="325">
        <f t="shared" si="8"/>
        <v>0.75209112284302559</v>
      </c>
      <c r="I56" s="322">
        <v>8.7545082491367179</v>
      </c>
      <c r="J56" s="325">
        <f t="shared" si="9"/>
        <v>0.79450824913671791</v>
      </c>
      <c r="K56" s="321">
        <v>8.2030411449016096</v>
      </c>
      <c r="L56" s="326">
        <f t="shared" si="24"/>
        <v>0.46304114490160941</v>
      </c>
      <c r="M56" s="321">
        <v>8.4340696181919199</v>
      </c>
      <c r="N56" s="326">
        <f t="shared" si="11"/>
        <v>0.42406961819192013</v>
      </c>
      <c r="O56" s="322">
        <v>8.9363833136560409</v>
      </c>
      <c r="P56" s="325">
        <f t="shared" si="23"/>
        <v>0.81638331365604166</v>
      </c>
      <c r="Q56" s="321">
        <v>8.6818645104301151</v>
      </c>
      <c r="R56" s="326">
        <f t="shared" si="12"/>
        <v>0.61186451043011481</v>
      </c>
    </row>
    <row r="57" spans="2:18" hidden="1" outlineLevel="1" x14ac:dyDescent="0.25">
      <c r="B57" s="58" t="s">
        <v>90</v>
      </c>
      <c r="C57" s="322">
        <v>6.7207678883071553</v>
      </c>
      <c r="D57" s="325">
        <f t="shared" si="25"/>
        <v>-3.2806834905027147</v>
      </c>
      <c r="E57" s="321">
        <v>7.6230897936419408</v>
      </c>
      <c r="F57" s="326">
        <f t="shared" si="25"/>
        <v>-0.14691020635805874</v>
      </c>
      <c r="G57" s="322">
        <v>8.1043047084119539</v>
      </c>
      <c r="H57" s="325">
        <f t="shared" si="8"/>
        <v>0.55090985851744723</v>
      </c>
      <c r="I57" s="322">
        <v>8.0988947215700762</v>
      </c>
      <c r="J57" s="325">
        <f t="shared" si="9"/>
        <v>0.73889472157007585</v>
      </c>
      <c r="K57" s="321">
        <v>8.1310470726300696</v>
      </c>
      <c r="L57" s="326">
        <f t="shared" si="24"/>
        <v>-0.35895292736993056</v>
      </c>
      <c r="M57" s="321">
        <v>7.946329693445108</v>
      </c>
      <c r="N57" s="326">
        <f t="shared" si="11"/>
        <v>0.29632969344510762</v>
      </c>
      <c r="O57" s="322">
        <v>8.8340748175677515</v>
      </c>
      <c r="P57" s="325">
        <f t="shared" si="23"/>
        <v>0.36407481756775084</v>
      </c>
      <c r="Q57" s="321">
        <v>8.4193019222430987</v>
      </c>
      <c r="R57" s="326">
        <f t="shared" si="12"/>
        <v>0.29930192224309948</v>
      </c>
    </row>
    <row r="58" spans="2:18" hidden="1" outlineLevel="1" x14ac:dyDescent="0.25">
      <c r="B58" s="58" t="s">
        <v>91</v>
      </c>
      <c r="C58" s="322">
        <v>7.2680180180180178</v>
      </c>
      <c r="D58" s="325">
        <f t="shared" si="25"/>
        <v>-0.84851916289208251</v>
      </c>
      <c r="E58" s="321">
        <v>6.9706510138740665</v>
      </c>
      <c r="F58" s="326">
        <f t="shared" si="25"/>
        <v>-0.61934898612593337</v>
      </c>
      <c r="G58" s="322">
        <v>8.112751894989831</v>
      </c>
      <c r="H58" s="325">
        <f t="shared" si="8"/>
        <v>0.18363672971230383</v>
      </c>
      <c r="I58" s="322">
        <v>8.3344004008462313</v>
      </c>
      <c r="J58" s="325">
        <f t="shared" si="9"/>
        <v>0.6144004008462316</v>
      </c>
      <c r="K58" s="321">
        <v>7.0291235710397384</v>
      </c>
      <c r="L58" s="326">
        <f t="shared" si="24"/>
        <v>-1.950876428960262</v>
      </c>
      <c r="M58" s="321">
        <v>7.784813030511585</v>
      </c>
      <c r="N58" s="326">
        <f t="shared" si="11"/>
        <v>-5.5186969488414839E-2</v>
      </c>
      <c r="O58" s="322">
        <v>7.974371526858957</v>
      </c>
      <c r="P58" s="325">
        <f t="shared" si="23"/>
        <v>1.437152685895704E-2</v>
      </c>
      <c r="Q58" s="321">
        <v>7.8896900575377362</v>
      </c>
      <c r="R58" s="326">
        <f t="shared" si="12"/>
        <v>-2.0309942462263919E-2</v>
      </c>
    </row>
    <row r="59" spans="2:18" hidden="1" outlineLevel="1" x14ac:dyDescent="0.25">
      <c r="B59" s="58" t="s">
        <v>92</v>
      </c>
      <c r="C59" s="322">
        <v>8.3249686323713927</v>
      </c>
      <c r="D59" s="325">
        <f t="shared" si="25"/>
        <v>1.2539627152116291</v>
      </c>
      <c r="E59" s="321">
        <v>7.4664335067815406</v>
      </c>
      <c r="F59" s="326">
        <f t="shared" si="25"/>
        <v>-0.15735998367861637</v>
      </c>
      <c r="G59" s="322">
        <v>7.945233817845283</v>
      </c>
      <c r="H59" s="325">
        <f t="shared" si="8"/>
        <v>-0.36560343981479804</v>
      </c>
      <c r="I59" s="322">
        <v>8.1521359063170049</v>
      </c>
      <c r="J59" s="325">
        <f t="shared" si="9"/>
        <v>-0.3114310349612559</v>
      </c>
      <c r="K59" s="321">
        <v>6.9687062120504439</v>
      </c>
      <c r="L59" s="326">
        <f t="shared" si="24"/>
        <v>-0.67862178271994367</v>
      </c>
      <c r="M59" s="321">
        <v>7.8374274229566767</v>
      </c>
      <c r="N59" s="326">
        <f t="shared" si="11"/>
        <v>-0.25903621865811122</v>
      </c>
      <c r="O59" s="322">
        <v>7.8396435759379353</v>
      </c>
      <c r="P59" s="325">
        <f t="shared" si="23"/>
        <v>-8.1161965836682448E-2</v>
      </c>
      <c r="Q59" s="321">
        <v>7.8386270730321908</v>
      </c>
      <c r="R59" s="326">
        <f t="shared" si="12"/>
        <v>-0.16333999100118035</v>
      </c>
    </row>
    <row r="60" spans="2:18" hidden="1" outlineLevel="1" x14ac:dyDescent="0.25">
      <c r="B60" s="58" t="s">
        <v>93</v>
      </c>
      <c r="C60" s="322">
        <v>6.061692969870875</v>
      </c>
      <c r="D60" s="325">
        <f t="shared" si="25"/>
        <v>-2.3294181412402368</v>
      </c>
      <c r="E60" s="321">
        <v>6.9949813593346715</v>
      </c>
      <c r="F60" s="326">
        <f t="shared" si="25"/>
        <v>-0.20501864066532871</v>
      </c>
      <c r="G60" s="322">
        <v>7.7686802593912487</v>
      </c>
      <c r="H60" s="325">
        <f t="shared" si="8"/>
        <v>1.4576925147748554E-2</v>
      </c>
      <c r="I60" s="322">
        <v>7.9382646206067466</v>
      </c>
      <c r="J60" s="325">
        <f t="shared" si="9"/>
        <v>0.22826462060674668</v>
      </c>
      <c r="K60" s="321">
        <v>6.962869623655914</v>
      </c>
      <c r="L60" s="326">
        <f t="shared" si="24"/>
        <v>-0.99713037634408597</v>
      </c>
      <c r="M60" s="321">
        <v>7.5235581742670679</v>
      </c>
      <c r="N60" s="326">
        <f t="shared" si="11"/>
        <v>-9.6441825732932251E-2</v>
      </c>
      <c r="O60" s="322">
        <v>7.3937344924901032</v>
      </c>
      <c r="P60" s="325">
        <f t="shared" si="23"/>
        <v>0.10373449249010314</v>
      </c>
      <c r="Q60" s="321">
        <v>7.4561450096384592</v>
      </c>
      <c r="R60" s="326">
        <f t="shared" si="12"/>
        <v>1.6145009638458774E-2</v>
      </c>
    </row>
    <row r="61" spans="2:18" hidden="1" outlineLevel="1" x14ac:dyDescent="0.25">
      <c r="B61" s="58" t="s">
        <v>94</v>
      </c>
      <c r="C61" s="322">
        <v>6.6348484848484848</v>
      </c>
      <c r="D61" s="325">
        <f t="shared" si="25"/>
        <v>0.7732984472262121</v>
      </c>
      <c r="E61" s="321">
        <v>6.6330139495561502</v>
      </c>
      <c r="F61" s="326">
        <f t="shared" si="25"/>
        <v>-7.6986050443849763E-2</v>
      </c>
      <c r="G61" s="322">
        <v>6.3134007263642467</v>
      </c>
      <c r="H61" s="325">
        <f t="shared" si="8"/>
        <v>-0.65239126343709231</v>
      </c>
      <c r="I61" s="322">
        <v>6.0524950320158979</v>
      </c>
      <c r="J61" s="325">
        <f t="shared" si="9"/>
        <v>-0.97750496798410236</v>
      </c>
      <c r="K61" s="321">
        <v>7.6644276118336432</v>
      </c>
      <c r="L61" s="326">
        <f t="shared" si="24"/>
        <v>0.98442761183364347</v>
      </c>
      <c r="M61" s="321">
        <v>6.3978516589210628</v>
      </c>
      <c r="N61" s="326">
        <f t="shared" si="11"/>
        <v>-0.46214834107893754</v>
      </c>
      <c r="O61" s="322">
        <v>6.6375550398667142</v>
      </c>
      <c r="P61" s="325">
        <f t="shared" si="23"/>
        <v>-0.95244496013328561</v>
      </c>
      <c r="Q61" s="321">
        <v>6.5257726229885602</v>
      </c>
      <c r="R61" s="326">
        <f t="shared" si="12"/>
        <v>-0.73422737701143959</v>
      </c>
    </row>
    <row r="62" spans="2:18" hidden="1" outlineLevel="1" x14ac:dyDescent="0.25">
      <c r="B62" s="58" t="s">
        <v>95</v>
      </c>
      <c r="C62" s="322">
        <v>6.1928038017651055</v>
      </c>
      <c r="D62" s="325">
        <f t="shared" si="25"/>
        <v>-1.3273282114362148</v>
      </c>
      <c r="E62" s="321">
        <v>8.168296386273914</v>
      </c>
      <c r="F62" s="326">
        <f t="shared" si="25"/>
        <v>-0.10170361372608561</v>
      </c>
      <c r="G62" s="322">
        <v>8.1989756502331961</v>
      </c>
      <c r="H62" s="325">
        <f t="shared" si="8"/>
        <v>-5.4326902030494395E-2</v>
      </c>
      <c r="I62" s="322">
        <v>8.1109645163530306</v>
      </c>
      <c r="J62" s="325">
        <f t="shared" si="9"/>
        <v>-0.26903548364697016</v>
      </c>
      <c r="K62" s="321">
        <v>8.6113551325850004</v>
      </c>
      <c r="L62" s="326">
        <f t="shared" si="24"/>
        <v>1.0213551325850005</v>
      </c>
      <c r="M62" s="321">
        <v>8.1335488872501749</v>
      </c>
      <c r="N62" s="326">
        <f t="shared" si="11"/>
        <v>-0.10645111274982533</v>
      </c>
      <c r="O62" s="322">
        <v>8.6828141991032464</v>
      </c>
      <c r="P62" s="325">
        <f t="shared" si="23"/>
        <v>0.39281419910324722</v>
      </c>
      <c r="Q62" s="321">
        <v>8.4407755503341164</v>
      </c>
      <c r="R62" s="326">
        <f t="shared" si="12"/>
        <v>0.17077555033411684</v>
      </c>
    </row>
    <row r="63" spans="2:18" hidden="1" outlineLevel="1" x14ac:dyDescent="0.25">
      <c r="B63" s="58" t="s">
        <v>96</v>
      </c>
      <c r="C63" s="322">
        <v>5.827536231884058</v>
      </c>
      <c r="D63" s="325">
        <f t="shared" si="25"/>
        <v>-0.76829429938695704</v>
      </c>
      <c r="E63" s="321">
        <v>8.4600000000000009</v>
      </c>
      <c r="F63" s="326">
        <f t="shared" si="25"/>
        <v>-3.9999999999999147E-2</v>
      </c>
      <c r="G63" s="322">
        <v>8.1626056843353201</v>
      </c>
      <c r="H63" s="325">
        <f t="shared" si="8"/>
        <v>-0.46451514242492564</v>
      </c>
      <c r="I63" s="322">
        <v>7.95</v>
      </c>
      <c r="J63" s="325">
        <f t="shared" si="9"/>
        <v>-0.72999999999999954</v>
      </c>
      <c r="K63" s="321">
        <v>9.32</v>
      </c>
      <c r="L63" s="326">
        <f t="shared" si="24"/>
        <v>0.98000000000000043</v>
      </c>
      <c r="M63" s="321">
        <v>8.19</v>
      </c>
      <c r="N63" s="326">
        <f t="shared" si="11"/>
        <v>-0.33000000000000007</v>
      </c>
      <c r="O63" s="322">
        <v>8.93</v>
      </c>
      <c r="P63" s="325">
        <f t="shared" si="23"/>
        <v>7.0000000000000284E-2</v>
      </c>
      <c r="Q63" s="321">
        <v>8.6</v>
      </c>
      <c r="R63" s="326">
        <f t="shared" si="12"/>
        <v>-0.12000000000000099</v>
      </c>
    </row>
    <row r="64" spans="2:18" hidden="1" outlineLevel="1" x14ac:dyDescent="0.25">
      <c r="B64" s="58" t="s">
        <v>97</v>
      </c>
      <c r="C64" s="322">
        <v>6.3980582524271847</v>
      </c>
      <c r="D64" s="325">
        <f t="shared" si="25"/>
        <v>-2.8701805095477608</v>
      </c>
      <c r="E64" s="321">
        <v>8.4499999999999993</v>
      </c>
      <c r="F64" s="326">
        <f t="shared" si="25"/>
        <v>-0.58000000000000007</v>
      </c>
      <c r="G64" s="322">
        <v>8.4229267439827495</v>
      </c>
      <c r="H64" s="325">
        <f t="shared" si="8"/>
        <v>-2.1058013739804959</v>
      </c>
      <c r="I64" s="322">
        <v>8.32</v>
      </c>
      <c r="J64" s="325">
        <f t="shared" si="9"/>
        <v>-2.7999999999999989</v>
      </c>
      <c r="K64" s="321">
        <v>8.94</v>
      </c>
      <c r="L64" s="326">
        <f t="shared" si="24"/>
        <v>0.9399999999999995</v>
      </c>
      <c r="M64" s="321">
        <v>8.3699999999999992</v>
      </c>
      <c r="N64" s="326">
        <f t="shared" si="11"/>
        <v>-1.6000000000000014</v>
      </c>
      <c r="O64" s="322">
        <v>9</v>
      </c>
      <c r="P64" s="325">
        <f t="shared" si="23"/>
        <v>-9.9999999999999645E-2</v>
      </c>
      <c r="Q64" s="321">
        <v>8.7100000000000009</v>
      </c>
      <c r="R64" s="326">
        <f t="shared" si="12"/>
        <v>-0.72999999999999865</v>
      </c>
    </row>
    <row r="65" spans="2:18" collapsed="1" x14ac:dyDescent="0.25">
      <c r="B65" s="72">
        <v>2010</v>
      </c>
      <c r="C65" s="324">
        <v>6.2130598015553771</v>
      </c>
      <c r="D65" s="327">
        <f t="shared" si="25"/>
        <v>-1.1113281110981044</v>
      </c>
      <c r="E65" s="324">
        <v>7.8035215932413209</v>
      </c>
      <c r="F65" s="327">
        <f t="shared" si="25"/>
        <v>-3.985116312433945E-2</v>
      </c>
      <c r="G65" s="327">
        <v>7.964096238756448</v>
      </c>
      <c r="H65" s="327">
        <f t="shared" si="8"/>
        <v>-0.11071998563862184</v>
      </c>
      <c r="I65" s="324">
        <v>8.0807700097053416</v>
      </c>
      <c r="J65" s="327">
        <f t="shared" si="9"/>
        <v>4.6235563605227625E-2</v>
      </c>
      <c r="K65" s="324">
        <v>7.4278910660107096</v>
      </c>
      <c r="L65" s="327">
        <f>K65-K78</f>
        <v>-0.84000363368581166</v>
      </c>
      <c r="M65" s="324">
        <v>7.8799714814826007</v>
      </c>
      <c r="N65" s="327">
        <f t="shared" si="11"/>
        <v>-0.10905443392170078</v>
      </c>
      <c r="O65" s="327">
        <v>8.2777709997378199</v>
      </c>
      <c r="P65" s="327">
        <f>O65-O78</f>
        <v>3.9978723270403194E-2</v>
      </c>
      <c r="Q65" s="324">
        <v>8.0939274883978083</v>
      </c>
      <c r="R65" s="327">
        <f>Q65-Q78</f>
        <v>-3.5557489616776294E-2</v>
      </c>
    </row>
    <row r="66" spans="2:18" ht="15" hidden="1" customHeight="1" outlineLevel="1" x14ac:dyDescent="0.25">
      <c r="B66" s="58" t="s">
        <v>86</v>
      </c>
      <c r="C66" s="322">
        <v>5.5859831278390653</v>
      </c>
      <c r="D66" s="325">
        <f t="shared" si="25"/>
        <v>-2.8602214926229808</v>
      </c>
      <c r="E66" s="321">
        <v>7.7029931434599153</v>
      </c>
      <c r="F66" s="326">
        <f t="shared" si="25"/>
        <v>-0.85700685654008524</v>
      </c>
      <c r="G66" s="322">
        <v>7.8447741430678022</v>
      </c>
      <c r="H66" s="325">
        <f t="shared" si="8"/>
        <v>-1.0962461266044023</v>
      </c>
      <c r="I66" s="322">
        <v>7.6569470133826574</v>
      </c>
      <c r="J66" s="325">
        <f t="shared" si="9"/>
        <v>-1.7830529866173421</v>
      </c>
      <c r="K66" s="321">
        <v>8.7604314002828847</v>
      </c>
      <c r="L66" s="326">
        <f t="shared" ref="L66:L103" si="26">K66-K79</f>
        <v>2.2204314002828847</v>
      </c>
      <c r="M66" s="321">
        <v>7.7320076895350232</v>
      </c>
      <c r="N66" s="326">
        <f t="shared" si="11"/>
        <v>-1.0879923104649771</v>
      </c>
      <c r="O66" s="322">
        <v>8.7442520204519223</v>
      </c>
      <c r="P66" s="325">
        <f>O66-O79</f>
        <v>-2.5747979548077282E-2</v>
      </c>
      <c r="Q66" s="321">
        <v>8.2870722089573832</v>
      </c>
      <c r="R66" s="326">
        <f>Q66-Q79</f>
        <v>-0.50292779104261598</v>
      </c>
    </row>
    <row r="67" spans="2:18" ht="15" hidden="1" customHeight="1" outlineLevel="1" x14ac:dyDescent="0.25">
      <c r="B67" s="58" t="s">
        <v>87</v>
      </c>
      <c r="C67" s="322">
        <v>6.3585505403687224</v>
      </c>
      <c r="D67" s="325">
        <f t="shared" si="25"/>
        <v>4.2737390104352411</v>
      </c>
      <c r="E67" s="321">
        <v>7.8891542568137121</v>
      </c>
      <c r="F67" s="326">
        <f t="shared" si="25"/>
        <v>-0.440845743186288</v>
      </c>
      <c r="G67" s="322">
        <v>7.9947416974169743</v>
      </c>
      <c r="H67" s="325">
        <f t="shared" si="8"/>
        <v>-0.21813912434093385</v>
      </c>
      <c r="I67" s="322">
        <v>7.7678315168909746</v>
      </c>
      <c r="J67" s="325">
        <f t="shared" si="9"/>
        <v>-0.67216848310902488</v>
      </c>
      <c r="K67" s="321">
        <v>8.8631438325664238</v>
      </c>
      <c r="L67" s="326">
        <f t="shared" si="26"/>
        <v>1.5431438325664235</v>
      </c>
      <c r="M67" s="321">
        <v>7.9103850690061863</v>
      </c>
      <c r="N67" s="326">
        <f t="shared" si="11"/>
        <v>8.0385069006186249E-2</v>
      </c>
      <c r="O67" s="322">
        <v>8.7897694848427204</v>
      </c>
      <c r="P67" s="325">
        <f>O67-O80</f>
        <v>0.46976948484272008</v>
      </c>
      <c r="Q67" s="321">
        <v>8.3894174610949914</v>
      </c>
      <c r="R67" s="326">
        <f>Q67-Q80</f>
        <v>0.26941746109499221</v>
      </c>
    </row>
    <row r="68" spans="2:18" ht="15" hidden="1" customHeight="1" outlineLevel="1" x14ac:dyDescent="0.25">
      <c r="B68" s="58" t="s">
        <v>88</v>
      </c>
      <c r="C68" s="322">
        <v>8.1764705882352935</v>
      </c>
      <c r="D68" s="325">
        <f t="shared" si="25"/>
        <v>-17.246809835045131</v>
      </c>
      <c r="E68" s="321">
        <v>7.5819958129797627</v>
      </c>
      <c r="F68" s="326">
        <f t="shared" si="25"/>
        <v>-0.21800418702023716</v>
      </c>
      <c r="G68" s="322">
        <v>7.9769526587985675</v>
      </c>
      <c r="H68" s="325">
        <f t="shared" si="8"/>
        <v>0.12190053369832654</v>
      </c>
      <c r="I68" s="322">
        <v>7.58076263924593</v>
      </c>
      <c r="J68" s="325">
        <f t="shared" si="9"/>
        <v>-0.52923736075406946</v>
      </c>
      <c r="K68" s="321">
        <v>10.551203022469675</v>
      </c>
      <c r="L68" s="326">
        <f t="shared" si="26"/>
        <v>3.8312030224696754</v>
      </c>
      <c r="M68" s="321">
        <v>7.8665260067883684</v>
      </c>
      <c r="N68" s="326">
        <f t="shared" si="11"/>
        <v>-3.3473993211631914E-2</v>
      </c>
      <c r="O68" s="322">
        <v>7.5250316904034005</v>
      </c>
      <c r="P68" s="325">
        <f>O68-O81</f>
        <v>-0.35496830959659942</v>
      </c>
      <c r="Q68" s="321">
        <v>7.6781507074695625</v>
      </c>
      <c r="R68" s="326">
        <f>Q68-Q81</f>
        <v>-0.21184929253043716</v>
      </c>
    </row>
    <row r="69" spans="2:18" ht="15" hidden="1" customHeight="1" outlineLevel="1" x14ac:dyDescent="0.25">
      <c r="B69" s="58" t="s">
        <v>89</v>
      </c>
      <c r="C69" s="322">
        <v>7.690621193666261</v>
      </c>
      <c r="D69" s="325">
        <f t="shared" si="25"/>
        <v>3.6123079406542127</v>
      </c>
      <c r="E69" s="321">
        <v>8.31</v>
      </c>
      <c r="F69" s="326">
        <f t="shared" si="25"/>
        <v>-0.33000000000000007</v>
      </c>
      <c r="G69" s="322">
        <v>7.918798043326345</v>
      </c>
      <c r="H69" s="325">
        <f t="shared" si="8"/>
        <v>-0.26511891169095581</v>
      </c>
      <c r="I69" s="322">
        <v>7.96</v>
      </c>
      <c r="J69" s="325">
        <f t="shared" si="9"/>
        <v>-0.46999999999999975</v>
      </c>
      <c r="K69" s="321">
        <v>7.74</v>
      </c>
      <c r="L69" s="326">
        <f t="shared" si="26"/>
        <v>0.49000000000000021</v>
      </c>
      <c r="M69" s="321">
        <v>8.01</v>
      </c>
      <c r="N69" s="326">
        <f t="shared" si="11"/>
        <v>-0.14000000000000057</v>
      </c>
      <c r="O69" s="322">
        <v>8.1199999999999992</v>
      </c>
      <c r="P69" s="325">
        <f t="shared" ref="P69:P104" si="27">O69-O82</f>
        <v>-0.91999999999999993</v>
      </c>
      <c r="Q69" s="321">
        <v>8.07</v>
      </c>
      <c r="R69" s="326">
        <f t="shared" ref="R69:R104" si="28">Q69-Q82</f>
        <v>-0.54999999999999893</v>
      </c>
    </row>
    <row r="70" spans="2:18" ht="15" hidden="1" customHeight="1" outlineLevel="1" x14ac:dyDescent="0.25">
      <c r="B70" s="58" t="s">
        <v>90</v>
      </c>
      <c r="C70" s="322">
        <v>10.00145137880987</v>
      </c>
      <c r="D70" s="325">
        <f t="shared" si="25"/>
        <v>-3.0785486211901301</v>
      </c>
      <c r="E70" s="321">
        <v>7.77</v>
      </c>
      <c r="F70" s="326">
        <f t="shared" si="25"/>
        <v>-1.3000000000000007</v>
      </c>
      <c r="G70" s="322">
        <v>7.5533948498945067</v>
      </c>
      <c r="H70" s="325">
        <f t="shared" si="8"/>
        <v>-0.60233135892070511</v>
      </c>
      <c r="I70" s="322">
        <v>7.36</v>
      </c>
      <c r="J70" s="325">
        <f t="shared" si="9"/>
        <v>-0.96999999999999975</v>
      </c>
      <c r="K70" s="321">
        <v>8.49</v>
      </c>
      <c r="L70" s="326">
        <f t="shared" si="26"/>
        <v>1.0200000000000005</v>
      </c>
      <c r="M70" s="321">
        <v>7.65</v>
      </c>
      <c r="N70" s="326">
        <f t="shared" si="11"/>
        <v>-0.5</v>
      </c>
      <c r="O70" s="322">
        <v>8.4700000000000006</v>
      </c>
      <c r="P70" s="325">
        <f t="shared" si="27"/>
        <v>-0.28999999999999915</v>
      </c>
      <c r="Q70" s="321">
        <v>8.1199999999999992</v>
      </c>
      <c r="R70" s="326">
        <f t="shared" si="28"/>
        <v>-0.38000000000000078</v>
      </c>
    </row>
    <row r="71" spans="2:18" ht="15" hidden="1" customHeight="1" outlineLevel="1" x14ac:dyDescent="0.25">
      <c r="B71" s="58" t="s">
        <v>91</v>
      </c>
      <c r="C71" s="322">
        <v>8.1165371809101003</v>
      </c>
      <c r="D71" s="325">
        <f t="shared" si="25"/>
        <v>5.6205928008405754</v>
      </c>
      <c r="E71" s="321">
        <v>7.59</v>
      </c>
      <c r="F71" s="326">
        <f t="shared" si="25"/>
        <v>-0.88000000000000078</v>
      </c>
      <c r="G71" s="322">
        <v>7.9291151652775271</v>
      </c>
      <c r="H71" s="325">
        <f t="shared" si="8"/>
        <v>-0.51122873309280603</v>
      </c>
      <c r="I71" s="322">
        <v>7.72</v>
      </c>
      <c r="J71" s="325">
        <f t="shared" si="9"/>
        <v>-1.1700000000000008</v>
      </c>
      <c r="K71" s="321">
        <v>8.98</v>
      </c>
      <c r="L71" s="326">
        <f t="shared" si="26"/>
        <v>2.3900000000000006</v>
      </c>
      <c r="M71" s="321">
        <v>7.84</v>
      </c>
      <c r="N71" s="326">
        <f t="shared" si="11"/>
        <v>-0.42999999999999972</v>
      </c>
      <c r="O71" s="322">
        <v>7.96</v>
      </c>
      <c r="P71" s="325">
        <f t="shared" si="27"/>
        <v>-1.2999999999999998</v>
      </c>
      <c r="Q71" s="321">
        <v>7.91</v>
      </c>
      <c r="R71" s="326">
        <f t="shared" si="28"/>
        <v>-0.91999999999999993</v>
      </c>
    </row>
    <row r="72" spans="2:18" ht="15" hidden="1" customHeight="1" outlineLevel="1" x14ac:dyDescent="0.25">
      <c r="B72" s="58" t="s">
        <v>92</v>
      </c>
      <c r="C72" s="322">
        <v>7.0710059171597637</v>
      </c>
      <c r="D72" s="325">
        <f t="shared" si="25"/>
        <v>2.9238955844102019</v>
      </c>
      <c r="E72" s="321">
        <v>7.623793490460157</v>
      </c>
      <c r="F72" s="326">
        <f t="shared" si="25"/>
        <v>-0.26620650953984271</v>
      </c>
      <c r="G72" s="322">
        <v>8.3108372576600811</v>
      </c>
      <c r="H72" s="325">
        <f t="shared" si="8"/>
        <v>0.21039208691737876</v>
      </c>
      <c r="I72" s="322">
        <v>8.4635669412782608</v>
      </c>
      <c r="J72" s="325">
        <f t="shared" si="9"/>
        <v>1.3566941278261524E-2</v>
      </c>
      <c r="K72" s="321">
        <v>7.6473279947703876</v>
      </c>
      <c r="L72" s="326">
        <f t="shared" si="26"/>
        <v>0.84732799477038778</v>
      </c>
      <c r="M72" s="321">
        <v>8.0964636416147879</v>
      </c>
      <c r="N72" s="326">
        <f t="shared" si="11"/>
        <v>0.18646364161478779</v>
      </c>
      <c r="O72" s="322">
        <v>7.9208055417746177</v>
      </c>
      <c r="P72" s="325">
        <f t="shared" si="27"/>
        <v>-0.46919445822538286</v>
      </c>
      <c r="Q72" s="321">
        <v>8.0019670640333711</v>
      </c>
      <c r="R72" s="326">
        <f t="shared" si="28"/>
        <v>-0.17803293596662861</v>
      </c>
    </row>
    <row r="73" spans="2:18" ht="15" hidden="1" customHeight="1" outlineLevel="1" x14ac:dyDescent="0.25">
      <c r="B73" s="58" t="s">
        <v>93</v>
      </c>
      <c r="C73" s="322">
        <v>8.3911111111111119</v>
      </c>
      <c r="D73" s="325">
        <f t="shared" si="25"/>
        <v>3.4564172335600913</v>
      </c>
      <c r="E73" s="321">
        <v>7.2</v>
      </c>
      <c r="F73" s="326">
        <f t="shared" si="25"/>
        <v>-0.25</v>
      </c>
      <c r="G73" s="322">
        <v>7.7541033342435002</v>
      </c>
      <c r="H73" s="325">
        <f t="shared" si="8"/>
        <v>0.37043548593562736</v>
      </c>
      <c r="I73" s="322">
        <v>7.71</v>
      </c>
      <c r="J73" s="325">
        <f t="shared" si="9"/>
        <v>0.19000000000000039</v>
      </c>
      <c r="K73" s="321">
        <v>7.96</v>
      </c>
      <c r="L73" s="326">
        <f t="shared" si="26"/>
        <v>1.0999999999999996</v>
      </c>
      <c r="M73" s="321">
        <v>7.62</v>
      </c>
      <c r="N73" s="326">
        <f t="shared" si="11"/>
        <v>0.27000000000000046</v>
      </c>
      <c r="O73" s="322">
        <v>7.29</v>
      </c>
      <c r="P73" s="325">
        <f t="shared" si="27"/>
        <v>-0.82999999999999918</v>
      </c>
      <c r="Q73" s="321">
        <v>7.44</v>
      </c>
      <c r="R73" s="326">
        <f t="shared" si="28"/>
        <v>-0.29999999999999982</v>
      </c>
    </row>
    <row r="74" spans="2:18" ht="15" hidden="1" customHeight="1" outlineLevel="1" x14ac:dyDescent="0.25">
      <c r="B74" s="58" t="s">
        <v>94</v>
      </c>
      <c r="C74" s="322">
        <v>5.8615500376222727</v>
      </c>
      <c r="D74" s="325">
        <f t="shared" si="25"/>
        <v>0.43388708054755121</v>
      </c>
      <c r="E74" s="321">
        <v>6.71</v>
      </c>
      <c r="F74" s="326">
        <f t="shared" si="25"/>
        <v>-0.75999999999999979</v>
      </c>
      <c r="G74" s="322">
        <v>6.965791989801339</v>
      </c>
      <c r="H74" s="325">
        <f t="shared" si="8"/>
        <v>-0.69347808319136206</v>
      </c>
      <c r="I74" s="322">
        <v>7.03</v>
      </c>
      <c r="J74" s="325">
        <f t="shared" si="9"/>
        <v>-0.83999999999999986</v>
      </c>
      <c r="K74" s="321">
        <v>6.68</v>
      </c>
      <c r="L74" s="326">
        <f t="shared" si="26"/>
        <v>-0.26000000000000068</v>
      </c>
      <c r="M74" s="321">
        <v>6.86</v>
      </c>
      <c r="N74" s="326">
        <f t="shared" si="11"/>
        <v>-0.6899999999999995</v>
      </c>
      <c r="O74" s="322">
        <v>7.59</v>
      </c>
      <c r="P74" s="325">
        <f t="shared" si="27"/>
        <v>-1.25</v>
      </c>
      <c r="Q74" s="321">
        <v>7.26</v>
      </c>
      <c r="R74" s="326">
        <f t="shared" si="28"/>
        <v>-0.99000000000000021</v>
      </c>
    </row>
    <row r="75" spans="2:18" ht="15" hidden="1" customHeight="1" outlineLevel="1" x14ac:dyDescent="0.25">
      <c r="B75" s="58" t="s">
        <v>95</v>
      </c>
      <c r="C75" s="322">
        <v>7.5201320132013203</v>
      </c>
      <c r="D75" s="325">
        <f t="shared" si="25"/>
        <v>0.57412993635812182</v>
      </c>
      <c r="E75" s="321">
        <v>8.27</v>
      </c>
      <c r="F75" s="326">
        <f t="shared" si="25"/>
        <v>-4.0000000000000924E-2</v>
      </c>
      <c r="G75" s="322">
        <v>8.2533025522636905</v>
      </c>
      <c r="H75" s="325">
        <f t="shared" si="8"/>
        <v>0.25802564025218278</v>
      </c>
      <c r="I75" s="322">
        <v>8.3800000000000008</v>
      </c>
      <c r="J75" s="325">
        <f t="shared" si="9"/>
        <v>3.0000000000001137E-2</v>
      </c>
      <c r="K75" s="321">
        <v>7.59</v>
      </c>
      <c r="L75" s="326">
        <f t="shared" si="26"/>
        <v>0.87000000000000011</v>
      </c>
      <c r="M75" s="321">
        <v>8.24</v>
      </c>
      <c r="N75" s="326">
        <f t="shared" si="11"/>
        <v>0.1899999999999995</v>
      </c>
      <c r="O75" s="322">
        <v>8.2899999999999991</v>
      </c>
      <c r="P75" s="325">
        <f t="shared" si="27"/>
        <v>-0.34000000000000163</v>
      </c>
      <c r="Q75" s="321">
        <v>8.27</v>
      </c>
      <c r="R75" s="326">
        <f t="shared" si="28"/>
        <v>-0.12000000000000099</v>
      </c>
    </row>
    <row r="76" spans="2:18" ht="15" hidden="1" customHeight="1" outlineLevel="1" x14ac:dyDescent="0.25">
      <c r="B76" s="58" t="s">
        <v>96</v>
      </c>
      <c r="C76" s="322">
        <v>6.595830531271015</v>
      </c>
      <c r="D76" s="325">
        <f t="shared" si="25"/>
        <v>-3.9793745735603432</v>
      </c>
      <c r="E76" s="321">
        <v>8.5</v>
      </c>
      <c r="F76" s="326">
        <f t="shared" si="25"/>
        <v>0.36999999999999922</v>
      </c>
      <c r="G76" s="322">
        <v>8.6271208267602457</v>
      </c>
      <c r="H76" s="325">
        <f t="shared" si="8"/>
        <v>-0.37399689755305232</v>
      </c>
      <c r="I76" s="322">
        <v>8.68</v>
      </c>
      <c r="J76" s="325">
        <f t="shared" si="9"/>
        <v>-0.67999999999999972</v>
      </c>
      <c r="K76" s="321">
        <v>8.34</v>
      </c>
      <c r="L76" s="326">
        <f t="shared" si="26"/>
        <v>0.74000000000000021</v>
      </c>
      <c r="M76" s="321">
        <v>8.52</v>
      </c>
      <c r="N76" s="326">
        <f t="shared" si="11"/>
        <v>-0.24000000000000021</v>
      </c>
      <c r="O76" s="322">
        <v>8.86</v>
      </c>
      <c r="P76" s="325">
        <f t="shared" si="27"/>
        <v>9.9999999999999645E-2</v>
      </c>
      <c r="Q76" s="321">
        <v>8.7200000000000006</v>
      </c>
      <c r="R76" s="326">
        <f t="shared" si="28"/>
        <v>-3.9999999999999147E-2</v>
      </c>
    </row>
    <row r="77" spans="2:18" ht="15" hidden="1" customHeight="1" outlineLevel="1" x14ac:dyDescent="0.25">
      <c r="B77" s="58" t="s">
        <v>97</v>
      </c>
      <c r="C77" s="322">
        <v>9.2682387619749456</v>
      </c>
      <c r="D77" s="325">
        <f t="shared" si="25"/>
        <v>1.4313901267392133</v>
      </c>
      <c r="E77" s="321">
        <v>9.0299999999999994</v>
      </c>
      <c r="F77" s="326">
        <f t="shared" si="25"/>
        <v>-8.9999999999999858E-2</v>
      </c>
      <c r="G77" s="322">
        <v>10.528728117963245</v>
      </c>
      <c r="H77" s="325">
        <f t="shared" si="8"/>
        <v>1.4888387998623713</v>
      </c>
      <c r="I77" s="322">
        <v>11.12</v>
      </c>
      <c r="J77" s="325">
        <f t="shared" si="9"/>
        <v>1.7899999999999991</v>
      </c>
      <c r="K77" s="321">
        <v>8</v>
      </c>
      <c r="L77" s="326">
        <f t="shared" si="26"/>
        <v>0.16999999999999993</v>
      </c>
      <c r="M77" s="321">
        <v>9.9700000000000006</v>
      </c>
      <c r="N77" s="326">
        <f t="shared" si="11"/>
        <v>0.94000000000000128</v>
      </c>
      <c r="O77" s="322">
        <v>9.1</v>
      </c>
      <c r="P77" s="325">
        <f t="shared" si="27"/>
        <v>-0.98000000000000043</v>
      </c>
      <c r="Q77" s="321">
        <v>9.44</v>
      </c>
      <c r="R77" s="326">
        <f t="shared" si="28"/>
        <v>-0.17999999999999972</v>
      </c>
    </row>
    <row r="78" spans="2:18" collapsed="1" x14ac:dyDescent="0.25">
      <c r="B78" s="72">
        <v>2009</v>
      </c>
      <c r="C78" s="324">
        <v>7.3243879126534814</v>
      </c>
      <c r="D78" s="327">
        <f t="shared" si="25"/>
        <v>2.3920449998429598</v>
      </c>
      <c r="E78" s="324">
        <v>7.8433727563656603</v>
      </c>
      <c r="F78" s="327">
        <f t="shared" si="25"/>
        <v>-0.42571508496924615</v>
      </c>
      <c r="G78" s="327">
        <v>8.0748162243950699</v>
      </c>
      <c r="H78" s="327">
        <f t="shared" ref="H78:H104" si="29">G78-G91</f>
        <v>-0.15503473272861434</v>
      </c>
      <c r="I78" s="324">
        <v>8.034534446100114</v>
      </c>
      <c r="J78" s="327">
        <f t="shared" ref="J78:J104" si="30">I78-I91</f>
        <v>-0.49316342746437591</v>
      </c>
      <c r="K78" s="324">
        <v>8.2678946996965212</v>
      </c>
      <c r="L78" s="327">
        <f>K78-K91</f>
        <v>1.2151837246200019</v>
      </c>
      <c r="M78" s="324">
        <v>7.9890259154043015</v>
      </c>
      <c r="N78" s="327">
        <f t="shared" ref="N78:N104" si="31">M78-M91</f>
        <v>-0.15066327090693754</v>
      </c>
      <c r="O78" s="327">
        <v>8.2377922764674167</v>
      </c>
      <c r="P78" s="327">
        <f t="shared" si="27"/>
        <v>-0.50275231786443264</v>
      </c>
      <c r="Q78" s="324">
        <v>8.1294849780145846</v>
      </c>
      <c r="R78" s="327">
        <f t="shared" si="28"/>
        <v>-0.34935057569446926</v>
      </c>
    </row>
    <row r="79" spans="2:18" ht="15" hidden="1" customHeight="1" outlineLevel="1" x14ac:dyDescent="0.25">
      <c r="B79" s="58" t="s">
        <v>86</v>
      </c>
      <c r="C79" s="322">
        <v>8.446204620462046</v>
      </c>
      <c r="D79" s="325">
        <f t="shared" si="25"/>
        <v>-3.0287953795379536</v>
      </c>
      <c r="E79" s="321">
        <v>8.56</v>
      </c>
      <c r="F79" s="326">
        <f t="shared" si="25"/>
        <v>8.0000000000000071E-2</v>
      </c>
      <c r="G79" s="322">
        <v>8.9410202696722045</v>
      </c>
      <c r="H79" s="325">
        <f t="shared" si="29"/>
        <v>0.71976343284449307</v>
      </c>
      <c r="I79" s="322">
        <v>9.44</v>
      </c>
      <c r="J79" s="325">
        <f t="shared" si="30"/>
        <v>0.77999999999999936</v>
      </c>
      <c r="K79" s="321">
        <v>6.54</v>
      </c>
      <c r="L79" s="326">
        <f t="shared" si="26"/>
        <v>-8.9999999999999858E-2</v>
      </c>
      <c r="M79" s="321">
        <v>8.82</v>
      </c>
      <c r="N79" s="326">
        <f t="shared" si="31"/>
        <v>0.46000000000000085</v>
      </c>
      <c r="O79" s="322">
        <v>8.77</v>
      </c>
      <c r="P79" s="325">
        <f t="shared" si="27"/>
        <v>-0.16000000000000014</v>
      </c>
      <c r="Q79" s="321">
        <v>8.7899999999999991</v>
      </c>
      <c r="R79" s="326">
        <f t="shared" si="28"/>
        <v>8.9999999999999858E-2</v>
      </c>
    </row>
    <row r="80" spans="2:18" ht="15" hidden="1" customHeight="1" outlineLevel="1" x14ac:dyDescent="0.25">
      <c r="B80" s="58" t="s">
        <v>87</v>
      </c>
      <c r="C80" s="322">
        <v>2.0848115299334813</v>
      </c>
      <c r="D80" s="325">
        <f t="shared" si="25"/>
        <v>-3.7759401644596178</v>
      </c>
      <c r="E80" s="321">
        <v>8.33</v>
      </c>
      <c r="F80" s="326">
        <f t="shared" si="25"/>
        <v>-0.61999999999999922</v>
      </c>
      <c r="G80" s="322">
        <v>8.2128808217579081</v>
      </c>
      <c r="H80" s="325">
        <f t="shared" si="29"/>
        <v>0.4560558257029923</v>
      </c>
      <c r="I80" s="322">
        <v>8.44</v>
      </c>
      <c r="J80" s="325">
        <f t="shared" si="30"/>
        <v>0.46999999999999975</v>
      </c>
      <c r="K80" s="321">
        <v>7.32</v>
      </c>
      <c r="L80" s="326">
        <f t="shared" si="26"/>
        <v>0.30000000000000071</v>
      </c>
      <c r="M80" s="321">
        <v>7.83</v>
      </c>
      <c r="N80" s="326">
        <f t="shared" si="31"/>
        <v>-0.23000000000000043</v>
      </c>
      <c r="O80" s="322">
        <v>8.32</v>
      </c>
      <c r="P80" s="325">
        <f t="shared" si="27"/>
        <v>-0.64000000000000057</v>
      </c>
      <c r="Q80" s="321">
        <v>8.1199999999999992</v>
      </c>
      <c r="R80" s="326">
        <f t="shared" si="28"/>
        <v>-0.45000000000000107</v>
      </c>
    </row>
    <row r="81" spans="2:18" ht="15" hidden="1" customHeight="1" outlineLevel="1" x14ac:dyDescent="0.25">
      <c r="B81" s="58" t="s">
        <v>88</v>
      </c>
      <c r="C81" s="322">
        <v>25.423280423280424</v>
      </c>
      <c r="D81" s="325">
        <f t="shared" si="25"/>
        <v>18.567572660723346</v>
      </c>
      <c r="E81" s="321">
        <v>7.8</v>
      </c>
      <c r="F81" s="326">
        <f t="shared" si="25"/>
        <v>1.9999999999999574E-2</v>
      </c>
      <c r="G81" s="322">
        <v>7.855052125100241</v>
      </c>
      <c r="H81" s="325">
        <f t="shared" si="29"/>
        <v>0.52632045987159604</v>
      </c>
      <c r="I81" s="322">
        <v>8.11</v>
      </c>
      <c r="J81" s="325">
        <f t="shared" si="30"/>
        <v>0.46999999999999975</v>
      </c>
      <c r="K81" s="321">
        <v>6.72</v>
      </c>
      <c r="L81" s="326">
        <f t="shared" si="26"/>
        <v>0.54999999999999982</v>
      </c>
      <c r="M81" s="321">
        <v>7.9</v>
      </c>
      <c r="N81" s="326">
        <f t="shared" si="31"/>
        <v>0.44000000000000039</v>
      </c>
      <c r="O81" s="322">
        <v>7.88</v>
      </c>
      <c r="P81" s="325">
        <f t="shared" si="27"/>
        <v>-0.20000000000000018</v>
      </c>
      <c r="Q81" s="321">
        <v>7.89</v>
      </c>
      <c r="R81" s="326">
        <f t="shared" si="28"/>
        <v>8.9999999999999858E-2</v>
      </c>
    </row>
    <row r="82" spans="2:18" ht="15" hidden="1" customHeight="1" outlineLevel="1" x14ac:dyDescent="0.25">
      <c r="B82" s="58" t="s">
        <v>89</v>
      </c>
      <c r="C82" s="322">
        <v>4.0783132530120483</v>
      </c>
      <c r="D82" s="325">
        <f t="shared" si="25"/>
        <v>-1.8175610102492481</v>
      </c>
      <c r="E82" s="321">
        <v>8.64</v>
      </c>
      <c r="F82" s="326">
        <f t="shared" si="25"/>
        <v>0.16999999999999993</v>
      </c>
      <c r="G82" s="322">
        <v>8.1839169550173008</v>
      </c>
      <c r="H82" s="325">
        <f t="shared" si="29"/>
        <v>0.25862231384574841</v>
      </c>
      <c r="I82" s="322">
        <v>8.43</v>
      </c>
      <c r="J82" s="325">
        <f t="shared" si="30"/>
        <v>7.0000000000000284E-2</v>
      </c>
      <c r="K82" s="321">
        <v>7.25</v>
      </c>
      <c r="L82" s="326">
        <f t="shared" si="26"/>
        <v>1.0099999999999998</v>
      </c>
      <c r="M82" s="321">
        <v>8.15</v>
      </c>
      <c r="N82" s="326">
        <f t="shared" si="31"/>
        <v>9.9999999999999645E-2</v>
      </c>
      <c r="O82" s="322">
        <v>9.0399999999999991</v>
      </c>
      <c r="P82" s="325">
        <f t="shared" si="27"/>
        <v>-0.14000000000000057</v>
      </c>
      <c r="Q82" s="321">
        <v>8.6199999999999992</v>
      </c>
      <c r="R82" s="326">
        <f t="shared" si="28"/>
        <v>0</v>
      </c>
    </row>
    <row r="83" spans="2:18" ht="15" hidden="1" customHeight="1" outlineLevel="1" x14ac:dyDescent="0.25">
      <c r="B83" s="58" t="s">
        <v>90</v>
      </c>
      <c r="C83" s="322">
        <v>13.08</v>
      </c>
      <c r="D83" s="325">
        <f t="shared" si="25"/>
        <v>6.4923867069486407</v>
      </c>
      <c r="E83" s="321">
        <v>9.07</v>
      </c>
      <c r="F83" s="326">
        <f t="shared" si="25"/>
        <v>0.34999999999999964</v>
      </c>
      <c r="G83" s="322">
        <v>8.1557262088152118</v>
      </c>
      <c r="H83" s="325">
        <f t="shared" si="29"/>
        <v>-0.32661315058742169</v>
      </c>
      <c r="I83" s="322">
        <v>8.33</v>
      </c>
      <c r="J83" s="325">
        <f t="shared" si="30"/>
        <v>8.9999999999999858E-2</v>
      </c>
      <c r="K83" s="321">
        <v>7.47</v>
      </c>
      <c r="L83" s="326">
        <f t="shared" si="26"/>
        <v>-2.0100000000000007</v>
      </c>
      <c r="M83" s="321">
        <v>8.15</v>
      </c>
      <c r="N83" s="326">
        <f t="shared" si="31"/>
        <v>-0.35999999999999943</v>
      </c>
      <c r="O83" s="322">
        <v>8.76</v>
      </c>
      <c r="P83" s="325">
        <f t="shared" si="27"/>
        <v>-0.22000000000000064</v>
      </c>
      <c r="Q83" s="321">
        <v>8.5</v>
      </c>
      <c r="R83" s="326">
        <f t="shared" si="28"/>
        <v>-0.26999999999999957</v>
      </c>
    </row>
    <row r="84" spans="2:18" ht="15" hidden="1" customHeight="1" outlineLevel="1" x14ac:dyDescent="0.25">
      <c r="B84" s="58" t="s">
        <v>91</v>
      </c>
      <c r="C84" s="322">
        <v>2.4959443800695249</v>
      </c>
      <c r="D84" s="325">
        <f t="shared" si="25"/>
        <v>-6.3689516938334778</v>
      </c>
      <c r="E84" s="321">
        <v>8.4700000000000006</v>
      </c>
      <c r="F84" s="326">
        <f t="shared" si="25"/>
        <v>6.0000000000000497E-2</v>
      </c>
      <c r="G84" s="322">
        <v>8.4403438983703332</v>
      </c>
      <c r="H84" s="325">
        <f t="shared" si="29"/>
        <v>-2.3962340854074782E-2</v>
      </c>
      <c r="I84" s="322">
        <v>8.89</v>
      </c>
      <c r="J84" s="325">
        <f t="shared" si="30"/>
        <v>-9.9999999999997868E-3</v>
      </c>
      <c r="K84" s="321">
        <v>6.59</v>
      </c>
      <c r="L84" s="326">
        <f t="shared" si="26"/>
        <v>-0.24000000000000021</v>
      </c>
      <c r="M84" s="321">
        <v>8.27</v>
      </c>
      <c r="N84" s="326">
        <f t="shared" si="31"/>
        <v>-0.19000000000000128</v>
      </c>
      <c r="O84" s="322">
        <v>9.26</v>
      </c>
      <c r="P84" s="325">
        <f t="shared" si="27"/>
        <v>8.0000000000000071E-2</v>
      </c>
      <c r="Q84" s="321">
        <v>8.83</v>
      </c>
      <c r="R84" s="326">
        <f t="shared" si="28"/>
        <v>-1.9999999999999574E-2</v>
      </c>
    </row>
    <row r="85" spans="2:18" ht="15" hidden="1" customHeight="1" outlineLevel="1" x14ac:dyDescent="0.25">
      <c r="B85" s="58" t="s">
        <v>92</v>
      </c>
      <c r="C85" s="322">
        <v>4.1471103327495618</v>
      </c>
      <c r="D85" s="325">
        <f t="shared" si="25"/>
        <v>-2.6834544513035947</v>
      </c>
      <c r="E85" s="321">
        <v>7.89</v>
      </c>
      <c r="F85" s="326">
        <f t="shared" si="25"/>
        <v>8.0000000000000071E-2</v>
      </c>
      <c r="G85" s="322">
        <v>8.1004451707427023</v>
      </c>
      <c r="H85" s="325">
        <f t="shared" si="29"/>
        <v>0.372728014303636</v>
      </c>
      <c r="I85" s="322">
        <v>8.4499999999999993</v>
      </c>
      <c r="J85" s="325">
        <f t="shared" si="30"/>
        <v>0.25999999999999979</v>
      </c>
      <c r="K85" s="321">
        <v>6.8</v>
      </c>
      <c r="L85" s="326">
        <f t="shared" si="26"/>
        <v>1.0300000000000002</v>
      </c>
      <c r="M85" s="321">
        <v>7.91</v>
      </c>
      <c r="N85" s="326">
        <f t="shared" si="31"/>
        <v>0.16999999999999993</v>
      </c>
      <c r="O85" s="322">
        <v>8.39</v>
      </c>
      <c r="P85" s="325">
        <f t="shared" si="27"/>
        <v>0.52000000000000046</v>
      </c>
      <c r="Q85" s="321">
        <v>8.18</v>
      </c>
      <c r="R85" s="326">
        <f t="shared" si="28"/>
        <v>0.37000000000000011</v>
      </c>
    </row>
    <row r="86" spans="2:18" ht="15" hidden="1" customHeight="1" outlineLevel="1" x14ac:dyDescent="0.25">
      <c r="B86" s="58" t="s">
        <v>93</v>
      </c>
      <c r="C86" s="322">
        <v>4.9346938775510205</v>
      </c>
      <c r="D86" s="325">
        <f t="shared" si="25"/>
        <v>-3.4796981820023296</v>
      </c>
      <c r="E86" s="321">
        <v>7.45</v>
      </c>
      <c r="F86" s="326">
        <f t="shared" si="25"/>
        <v>-0.63999999999999968</v>
      </c>
      <c r="G86" s="322">
        <v>7.3836678483078728</v>
      </c>
      <c r="H86" s="325">
        <f t="shared" si="29"/>
        <v>-1.1293227885123667</v>
      </c>
      <c r="I86" s="322">
        <v>7.52</v>
      </c>
      <c r="J86" s="325">
        <f t="shared" si="30"/>
        <v>-1.4800000000000004</v>
      </c>
      <c r="K86" s="321">
        <v>6.86</v>
      </c>
      <c r="L86" s="326">
        <f t="shared" si="26"/>
        <v>0.3100000000000005</v>
      </c>
      <c r="M86" s="321">
        <v>7.35</v>
      </c>
      <c r="N86" s="326">
        <f t="shared" si="31"/>
        <v>-1.0400000000000009</v>
      </c>
      <c r="O86" s="322">
        <v>8.1199999999999992</v>
      </c>
      <c r="P86" s="325">
        <f t="shared" si="27"/>
        <v>-0.77000000000000135</v>
      </c>
      <c r="Q86" s="321">
        <v>7.74</v>
      </c>
      <c r="R86" s="326">
        <f t="shared" si="28"/>
        <v>-0.91999999999999993</v>
      </c>
    </row>
    <row r="87" spans="2:18" ht="15" hidden="1" customHeight="1" outlineLevel="1" x14ac:dyDescent="0.25">
      <c r="B87" s="58" t="s">
        <v>94</v>
      </c>
      <c r="C87" s="322">
        <v>5.4276629570747215</v>
      </c>
      <c r="D87" s="325">
        <f t="shared" si="25"/>
        <v>-1.0071196516209309</v>
      </c>
      <c r="E87" s="321">
        <v>7.47</v>
      </c>
      <c r="F87" s="326">
        <f t="shared" si="25"/>
        <v>-0.67000000000000082</v>
      </c>
      <c r="G87" s="322">
        <v>7.659270072992701</v>
      </c>
      <c r="H87" s="325">
        <f t="shared" si="29"/>
        <v>0.1694365333036103</v>
      </c>
      <c r="I87" s="322">
        <v>7.87</v>
      </c>
      <c r="J87" s="325">
        <f t="shared" si="30"/>
        <v>0.35000000000000053</v>
      </c>
      <c r="K87" s="321">
        <v>6.94</v>
      </c>
      <c r="L87" s="326">
        <f t="shared" si="26"/>
        <v>-0.39999999999999947</v>
      </c>
      <c r="M87" s="321">
        <v>7.55</v>
      </c>
      <c r="N87" s="326">
        <f t="shared" si="31"/>
        <v>-0.10000000000000053</v>
      </c>
      <c r="O87" s="322">
        <v>8.84</v>
      </c>
      <c r="P87" s="325">
        <f t="shared" si="27"/>
        <v>0.36999999999999922</v>
      </c>
      <c r="Q87" s="321">
        <v>8.25</v>
      </c>
      <c r="R87" s="326">
        <f t="shared" si="28"/>
        <v>0.16000000000000014</v>
      </c>
    </row>
    <row r="88" spans="2:18" ht="15" hidden="1" customHeight="1" outlineLevel="1" x14ac:dyDescent="0.25">
      <c r="B88" s="58" t="s">
        <v>95</v>
      </c>
      <c r="C88" s="322">
        <v>6.9460020768431985</v>
      </c>
      <c r="D88" s="325">
        <f t="shared" si="25"/>
        <v>0.21089621766052957</v>
      </c>
      <c r="E88" s="321">
        <v>8.31</v>
      </c>
      <c r="F88" s="326">
        <f t="shared" si="25"/>
        <v>-9.9999999999997868E-3</v>
      </c>
      <c r="G88" s="322">
        <v>7.9952769120115077</v>
      </c>
      <c r="H88" s="325">
        <f t="shared" si="29"/>
        <v>-0.14382909678184763</v>
      </c>
      <c r="I88" s="322">
        <v>8.35</v>
      </c>
      <c r="J88" s="325">
        <f t="shared" si="30"/>
        <v>-0.16999999999999993</v>
      </c>
      <c r="K88" s="321">
        <v>6.72</v>
      </c>
      <c r="L88" s="326">
        <f t="shared" si="26"/>
        <v>-4.9999999999999822E-2</v>
      </c>
      <c r="M88" s="321">
        <v>8.0500000000000007</v>
      </c>
      <c r="N88" s="326">
        <f t="shared" si="31"/>
        <v>-8.9999999999999858E-2</v>
      </c>
      <c r="O88" s="322">
        <v>8.6300000000000008</v>
      </c>
      <c r="P88" s="325">
        <f t="shared" si="27"/>
        <v>3.0000000000001137E-2</v>
      </c>
      <c r="Q88" s="321">
        <v>8.39</v>
      </c>
      <c r="R88" s="326">
        <f t="shared" si="28"/>
        <v>-9.9999999999997868E-3</v>
      </c>
    </row>
    <row r="89" spans="2:18" ht="15" hidden="1" customHeight="1" outlineLevel="1" x14ac:dyDescent="0.25">
      <c r="B89" s="58" t="s">
        <v>96</v>
      </c>
      <c r="C89" s="322">
        <v>10.575205104831358</v>
      </c>
      <c r="D89" s="325">
        <f t="shared" si="25"/>
        <v>4.416644145470932</v>
      </c>
      <c r="E89" s="321">
        <v>8.1300000000000008</v>
      </c>
      <c r="F89" s="326">
        <f t="shared" si="25"/>
        <v>-0.41999999999999993</v>
      </c>
      <c r="G89" s="322">
        <v>9.001117724313298</v>
      </c>
      <c r="H89" s="325">
        <f t="shared" si="29"/>
        <v>0.55114962871610551</v>
      </c>
      <c r="I89" s="322">
        <v>9.36</v>
      </c>
      <c r="J89" s="325">
        <f t="shared" si="30"/>
        <v>0.6899999999999995</v>
      </c>
      <c r="K89" s="321">
        <v>7.6</v>
      </c>
      <c r="L89" s="326">
        <f t="shared" si="26"/>
        <v>-7.0000000000000284E-2</v>
      </c>
      <c r="M89" s="321">
        <v>8.76</v>
      </c>
      <c r="N89" s="326">
        <f t="shared" si="31"/>
        <v>0.34999999999999964</v>
      </c>
      <c r="O89" s="322">
        <v>8.76</v>
      </c>
      <c r="P89" s="325">
        <f t="shared" si="27"/>
        <v>-0.17999999999999972</v>
      </c>
      <c r="Q89" s="321">
        <v>8.76</v>
      </c>
      <c r="R89" s="326">
        <f t="shared" si="28"/>
        <v>3.9999999999999147E-2</v>
      </c>
    </row>
    <row r="90" spans="2:18" ht="15" hidden="1" customHeight="1" outlineLevel="1" x14ac:dyDescent="0.25">
      <c r="B90" s="58" t="s">
        <v>97</v>
      </c>
      <c r="C90" s="322">
        <v>7.8368486352357323</v>
      </c>
      <c r="D90" s="325">
        <f t="shared" si="25"/>
        <v>0.24641878933143424</v>
      </c>
      <c r="E90" s="321">
        <v>9.1199999999999992</v>
      </c>
      <c r="F90" s="326">
        <f t="shared" si="25"/>
        <v>-0.53000000000000114</v>
      </c>
      <c r="G90" s="322">
        <v>9.0398893181008741</v>
      </c>
      <c r="H90" s="325">
        <f t="shared" si="29"/>
        <v>0.46231242644760506</v>
      </c>
      <c r="I90" s="322">
        <v>9.33</v>
      </c>
      <c r="J90" s="325">
        <f t="shared" si="30"/>
        <v>0.1899999999999995</v>
      </c>
      <c r="K90" s="321">
        <v>7.83</v>
      </c>
      <c r="L90" s="326">
        <f t="shared" si="26"/>
        <v>1.2400000000000002</v>
      </c>
      <c r="M90" s="321">
        <v>9.0299999999999994</v>
      </c>
      <c r="N90" s="326">
        <f t="shared" si="31"/>
        <v>0.17999999999999972</v>
      </c>
      <c r="O90" s="322">
        <v>10.08</v>
      </c>
      <c r="P90" s="325">
        <f t="shared" si="27"/>
        <v>0.25</v>
      </c>
      <c r="Q90" s="321">
        <v>9.6199999999999992</v>
      </c>
      <c r="R90" s="326">
        <f t="shared" si="28"/>
        <v>0.22999999999999865</v>
      </c>
    </row>
    <row r="91" spans="2:18" collapsed="1" x14ac:dyDescent="0.25">
      <c r="B91" s="72">
        <v>2008</v>
      </c>
      <c r="C91" s="324">
        <v>4.9323429128105216</v>
      </c>
      <c r="D91" s="327">
        <f t="shared" si="25"/>
        <v>-2.1604657710429382</v>
      </c>
      <c r="E91" s="324">
        <v>8.2690878413349065</v>
      </c>
      <c r="F91" s="327">
        <f t="shared" si="25"/>
        <v>-0.18103894171477286</v>
      </c>
      <c r="G91" s="327">
        <v>8.2298509571236842</v>
      </c>
      <c r="H91" s="327">
        <f t="shared" si="29"/>
        <v>0.14402278705638416</v>
      </c>
      <c r="I91" s="324">
        <v>8.5276978735644899</v>
      </c>
      <c r="J91" s="327">
        <f t="shared" si="30"/>
        <v>0.13694308134436994</v>
      </c>
      <c r="K91" s="324">
        <v>7.0527109750765193</v>
      </c>
      <c r="L91" s="327">
        <f>K91-K104</f>
        <v>0.13156971153474117</v>
      </c>
      <c r="M91" s="324">
        <v>8.1396891863112391</v>
      </c>
      <c r="N91" s="327">
        <f t="shared" si="31"/>
        <v>-3.0298949121725371E-2</v>
      </c>
      <c r="O91" s="327">
        <v>8.7405445943318494</v>
      </c>
      <c r="P91" s="327">
        <f t="shared" si="27"/>
        <v>-8.539855433840593E-2</v>
      </c>
      <c r="Q91" s="324">
        <v>8.4788355537090538</v>
      </c>
      <c r="R91" s="327">
        <f t="shared" si="28"/>
        <v>-5.5505329127216285E-2</v>
      </c>
    </row>
    <row r="92" spans="2:18" ht="15" hidden="1" customHeight="1" outlineLevel="1" x14ac:dyDescent="0.25">
      <c r="B92" s="58" t="s">
        <v>86</v>
      </c>
      <c r="C92" s="322">
        <v>11.475</v>
      </c>
      <c r="D92" s="325">
        <f t="shared" si="25"/>
        <v>7.4836673889490788</v>
      </c>
      <c r="E92" s="321">
        <v>8.48</v>
      </c>
      <c r="F92" s="326">
        <f t="shared" si="25"/>
        <v>0.48000000000000043</v>
      </c>
      <c r="G92" s="322">
        <v>8.2212568368277115</v>
      </c>
      <c r="H92" s="325">
        <f t="shared" si="29"/>
        <v>-0.25548256210188924</v>
      </c>
      <c r="I92" s="322">
        <v>8.66</v>
      </c>
      <c r="J92" s="325">
        <f t="shared" si="30"/>
        <v>-0.16000000000000014</v>
      </c>
      <c r="K92" s="321">
        <v>6.63</v>
      </c>
      <c r="L92" s="326">
        <f t="shared" si="26"/>
        <v>-0.62999999999999989</v>
      </c>
      <c r="M92" s="321">
        <v>8.36</v>
      </c>
      <c r="N92" s="326">
        <f t="shared" si="31"/>
        <v>0.22999999999999865</v>
      </c>
      <c r="O92" s="322">
        <v>8.93</v>
      </c>
      <c r="P92" s="325">
        <f t="shared" si="27"/>
        <v>0.26999999999999957</v>
      </c>
      <c r="Q92" s="321">
        <v>8.6999999999999993</v>
      </c>
      <c r="R92" s="326">
        <f t="shared" si="28"/>
        <v>0.26999999999999957</v>
      </c>
    </row>
    <row r="93" spans="2:18" ht="15" hidden="1" customHeight="1" outlineLevel="1" x14ac:dyDescent="0.25">
      <c r="B93" s="58" t="s">
        <v>87</v>
      </c>
      <c r="C93" s="322">
        <v>5.8607516943930991</v>
      </c>
      <c r="D93" s="325">
        <f t="shared" si="25"/>
        <v>2.5502509989828068</v>
      </c>
      <c r="E93" s="321">
        <v>8.9499999999999993</v>
      </c>
      <c r="F93" s="326">
        <f t="shared" si="25"/>
        <v>-1.0000000000001563E-2</v>
      </c>
      <c r="G93" s="322">
        <v>7.7568249960549158</v>
      </c>
      <c r="H93" s="325">
        <f t="shared" si="29"/>
        <v>1.6987808457694875E-2</v>
      </c>
      <c r="I93" s="322">
        <v>7.97</v>
      </c>
      <c r="J93" s="325">
        <f t="shared" si="30"/>
        <v>0.29999999999999982</v>
      </c>
      <c r="K93" s="321">
        <v>7.02</v>
      </c>
      <c r="L93" s="326">
        <f t="shared" si="26"/>
        <v>-1.0099999999999998</v>
      </c>
      <c r="M93" s="321">
        <v>8.06</v>
      </c>
      <c r="N93" s="326">
        <f t="shared" si="31"/>
        <v>0.23000000000000043</v>
      </c>
      <c r="O93" s="322">
        <v>8.9600000000000009</v>
      </c>
      <c r="P93" s="325">
        <f t="shared" si="27"/>
        <v>-0.84999999999999964</v>
      </c>
      <c r="Q93" s="321">
        <v>8.57</v>
      </c>
      <c r="R93" s="326">
        <f t="shared" si="28"/>
        <v>-0.33999999999999986</v>
      </c>
    </row>
    <row r="94" spans="2:18" ht="15" hidden="1" customHeight="1" outlineLevel="1" x14ac:dyDescent="0.25">
      <c r="B94" s="58" t="s">
        <v>88</v>
      </c>
      <c r="C94" s="322">
        <v>6.8557077625570777</v>
      </c>
      <c r="D94" s="325">
        <f t="shared" si="25"/>
        <v>3.9765453869992338</v>
      </c>
      <c r="E94" s="321">
        <v>7.78</v>
      </c>
      <c r="F94" s="326">
        <f t="shared" si="25"/>
        <v>-8.0000000000000071E-2</v>
      </c>
      <c r="G94" s="322">
        <v>7.3287316652286449</v>
      </c>
      <c r="H94" s="325">
        <f t="shared" si="29"/>
        <v>7.2130550912099523E-2</v>
      </c>
      <c r="I94" s="322">
        <v>7.64</v>
      </c>
      <c r="J94" s="325">
        <f t="shared" si="30"/>
        <v>8.9999999999999858E-2</v>
      </c>
      <c r="K94" s="321">
        <v>6.17</v>
      </c>
      <c r="L94" s="326">
        <f t="shared" si="26"/>
        <v>0.12999999999999989</v>
      </c>
      <c r="M94" s="321">
        <v>7.46</v>
      </c>
      <c r="N94" s="326">
        <f t="shared" si="31"/>
        <v>0.21999999999999975</v>
      </c>
      <c r="O94" s="322">
        <v>8.08</v>
      </c>
      <c r="P94" s="325">
        <f t="shared" si="27"/>
        <v>-0.57000000000000028</v>
      </c>
      <c r="Q94" s="321">
        <v>7.8</v>
      </c>
      <c r="R94" s="326">
        <f t="shared" si="28"/>
        <v>-0.19000000000000039</v>
      </c>
    </row>
    <row r="95" spans="2:18" ht="15" hidden="1" customHeight="1" outlineLevel="1" x14ac:dyDescent="0.25">
      <c r="B95" s="58" t="s">
        <v>89</v>
      </c>
      <c r="C95" s="322">
        <v>5.8958742632612964</v>
      </c>
      <c r="D95" s="325">
        <f t="shared" si="25"/>
        <v>-1.0982491451618186</v>
      </c>
      <c r="E95" s="321">
        <v>8.4700000000000006</v>
      </c>
      <c r="F95" s="326">
        <f t="shared" si="25"/>
        <v>0.25999999999999979</v>
      </c>
      <c r="G95" s="322">
        <v>7.9252946411715524</v>
      </c>
      <c r="H95" s="325">
        <f t="shared" si="29"/>
        <v>0.24292810212654725</v>
      </c>
      <c r="I95" s="322">
        <v>8.36</v>
      </c>
      <c r="J95" s="325">
        <f t="shared" si="30"/>
        <v>0.59999999999999964</v>
      </c>
      <c r="K95" s="321">
        <v>6.24</v>
      </c>
      <c r="L95" s="326">
        <f t="shared" si="26"/>
        <v>-1.0999999999999996</v>
      </c>
      <c r="M95" s="321">
        <v>8.0500000000000007</v>
      </c>
      <c r="N95" s="326">
        <f t="shared" si="31"/>
        <v>0.23000000000000043</v>
      </c>
      <c r="O95" s="322">
        <v>9.18</v>
      </c>
      <c r="P95" s="325">
        <f t="shared" si="27"/>
        <v>0.48000000000000043</v>
      </c>
      <c r="Q95" s="321">
        <v>8.6199999999999992</v>
      </c>
      <c r="R95" s="326">
        <f t="shared" si="28"/>
        <v>0.33999999999999986</v>
      </c>
    </row>
    <row r="96" spans="2:18" ht="15" hidden="1" customHeight="1" outlineLevel="1" x14ac:dyDescent="0.25">
      <c r="B96" s="58" t="s">
        <v>90</v>
      </c>
      <c r="C96" s="322">
        <v>6.5876132930513593</v>
      </c>
      <c r="D96" s="325">
        <f t="shared" si="25"/>
        <v>-0.65615989189829627</v>
      </c>
      <c r="E96" s="321">
        <v>8.7200000000000006</v>
      </c>
      <c r="F96" s="326">
        <f t="shared" si="25"/>
        <v>-0.39999999999999858</v>
      </c>
      <c r="G96" s="322">
        <v>8.4823393594026335</v>
      </c>
      <c r="H96" s="325">
        <f t="shared" si="29"/>
        <v>0.158560642428629</v>
      </c>
      <c r="I96" s="322">
        <v>8.24</v>
      </c>
      <c r="J96" s="325">
        <f t="shared" si="30"/>
        <v>-9.9999999999999645E-2</v>
      </c>
      <c r="K96" s="321">
        <v>9.48</v>
      </c>
      <c r="L96" s="326">
        <f t="shared" si="26"/>
        <v>1.2300000000000004</v>
      </c>
      <c r="M96" s="321">
        <v>8.51</v>
      </c>
      <c r="N96" s="326">
        <f t="shared" si="31"/>
        <v>-1.9999999999999574E-2</v>
      </c>
      <c r="O96" s="322">
        <v>8.98</v>
      </c>
      <c r="P96" s="325">
        <f t="shared" si="27"/>
        <v>-1.0499999999999989</v>
      </c>
      <c r="Q96" s="321">
        <v>8.77</v>
      </c>
      <c r="R96" s="326">
        <f t="shared" si="28"/>
        <v>-0.59999999999999964</v>
      </c>
    </row>
    <row r="97" spans="2:18" ht="15" hidden="1" customHeight="1" outlineLevel="1" x14ac:dyDescent="0.25">
      <c r="B97" s="58" t="s">
        <v>91</v>
      </c>
      <c r="C97" s="322">
        <v>8.8648960739030027</v>
      </c>
      <c r="D97" s="325">
        <f t="shared" si="25"/>
        <v>2.2047609387678673</v>
      </c>
      <c r="E97" s="321">
        <v>8.41</v>
      </c>
      <c r="F97" s="326">
        <f t="shared" si="25"/>
        <v>-0.5</v>
      </c>
      <c r="G97" s="322">
        <v>8.4643062392244079</v>
      </c>
      <c r="H97" s="325">
        <f t="shared" si="29"/>
        <v>-0.56980960105641643</v>
      </c>
      <c r="I97" s="322">
        <v>8.9</v>
      </c>
      <c r="J97" s="325">
        <f t="shared" si="30"/>
        <v>-0.10999999999999943</v>
      </c>
      <c r="K97" s="321">
        <v>6.83</v>
      </c>
      <c r="L97" s="326">
        <f t="shared" si="26"/>
        <v>-2.3000000000000007</v>
      </c>
      <c r="M97" s="321">
        <v>8.4600000000000009</v>
      </c>
      <c r="N97" s="326">
        <f t="shared" si="31"/>
        <v>-0.46999999999999886</v>
      </c>
      <c r="O97" s="322">
        <v>9.18</v>
      </c>
      <c r="P97" s="325">
        <f t="shared" si="27"/>
        <v>-0.66000000000000014</v>
      </c>
      <c r="Q97" s="321">
        <v>8.85</v>
      </c>
      <c r="R97" s="326">
        <f t="shared" si="28"/>
        <v>-0.58999999999999986</v>
      </c>
    </row>
    <row r="98" spans="2:18" ht="15" hidden="1" customHeight="1" outlineLevel="1" x14ac:dyDescent="0.25">
      <c r="B98" s="58" t="s">
        <v>92</v>
      </c>
      <c r="C98" s="322">
        <v>6.8305647840531565</v>
      </c>
      <c r="D98" s="325">
        <f t="shared" si="25"/>
        <v>0.43570711646821625</v>
      </c>
      <c r="E98" s="321">
        <v>7.81</v>
      </c>
      <c r="F98" s="326">
        <f t="shared" si="25"/>
        <v>-0.32000000000000117</v>
      </c>
      <c r="G98" s="322">
        <v>7.7277171564390663</v>
      </c>
      <c r="H98" s="325">
        <f t="shared" si="29"/>
        <v>-0.88813615808843771</v>
      </c>
      <c r="I98" s="322">
        <v>8.19</v>
      </c>
      <c r="J98" s="325">
        <f t="shared" si="30"/>
        <v>-0.5600000000000005</v>
      </c>
      <c r="K98" s="321">
        <v>5.77</v>
      </c>
      <c r="L98" s="326">
        <f t="shared" si="26"/>
        <v>-2.3000000000000007</v>
      </c>
      <c r="M98" s="321">
        <v>7.74</v>
      </c>
      <c r="N98" s="326">
        <f t="shared" si="31"/>
        <v>-0.67999999999999972</v>
      </c>
      <c r="O98" s="322">
        <v>7.87</v>
      </c>
      <c r="P98" s="325">
        <f t="shared" si="27"/>
        <v>-0.52000000000000046</v>
      </c>
      <c r="Q98" s="321">
        <v>7.81</v>
      </c>
      <c r="R98" s="326">
        <f t="shared" si="28"/>
        <v>-0.60000000000000053</v>
      </c>
    </row>
    <row r="99" spans="2:18" ht="15" hidden="1" customHeight="1" outlineLevel="1" x14ac:dyDescent="0.25">
      <c r="B99" s="58" t="s">
        <v>93</v>
      </c>
      <c r="C99" s="322">
        <v>8.4143920595533501</v>
      </c>
      <c r="D99" s="325">
        <f t="shared" si="25"/>
        <v>0.85905038486615126</v>
      </c>
      <c r="E99" s="321">
        <v>8.09</v>
      </c>
      <c r="F99" s="326">
        <f t="shared" si="25"/>
        <v>1.9999999999999574E-2</v>
      </c>
      <c r="G99" s="322">
        <v>8.5129906368202395</v>
      </c>
      <c r="H99" s="325">
        <f t="shared" si="29"/>
        <v>0.20631564533425895</v>
      </c>
      <c r="I99" s="322">
        <v>9</v>
      </c>
      <c r="J99" s="325">
        <f t="shared" si="30"/>
        <v>0.57000000000000028</v>
      </c>
      <c r="K99" s="321">
        <v>6.55</v>
      </c>
      <c r="L99" s="326">
        <f t="shared" si="26"/>
        <v>-1.2700000000000005</v>
      </c>
      <c r="M99" s="321">
        <v>8.39</v>
      </c>
      <c r="N99" s="326">
        <f t="shared" si="31"/>
        <v>0.16999999999999993</v>
      </c>
      <c r="O99" s="322">
        <v>8.89</v>
      </c>
      <c r="P99" s="325">
        <f t="shared" si="27"/>
        <v>-0.21999999999999886</v>
      </c>
      <c r="Q99" s="321">
        <v>8.66</v>
      </c>
      <c r="R99" s="326">
        <f t="shared" si="28"/>
        <v>-1.9999999999999574E-2</v>
      </c>
    </row>
    <row r="100" spans="2:18" ht="15" hidden="1" customHeight="1" outlineLevel="1" x14ac:dyDescent="0.25">
      <c r="B100" s="58" t="s">
        <v>94</v>
      </c>
      <c r="C100" s="322">
        <v>6.4347826086956523</v>
      </c>
      <c r="D100" s="325">
        <f t="shared" si="25"/>
        <v>0.53322820455057496</v>
      </c>
      <c r="E100" s="321">
        <v>8.14</v>
      </c>
      <c r="F100" s="326">
        <f t="shared" si="25"/>
        <v>0.74000000000000021</v>
      </c>
      <c r="G100" s="322">
        <v>7.4898335396890907</v>
      </c>
      <c r="H100" s="325">
        <f t="shared" si="29"/>
        <v>0.14147429114835397</v>
      </c>
      <c r="I100" s="322">
        <v>7.52</v>
      </c>
      <c r="J100" s="325">
        <f t="shared" si="30"/>
        <v>0.40999999999999925</v>
      </c>
      <c r="K100" s="321">
        <v>7.34</v>
      </c>
      <c r="L100" s="326">
        <f t="shared" si="26"/>
        <v>-0.97000000000000064</v>
      </c>
      <c r="M100" s="321">
        <v>7.65</v>
      </c>
      <c r="N100" s="326">
        <f t="shared" si="31"/>
        <v>0.33000000000000007</v>
      </c>
      <c r="O100" s="322">
        <v>8.4700000000000006</v>
      </c>
      <c r="P100" s="325">
        <f t="shared" si="27"/>
        <v>9.9999999999997868E-3</v>
      </c>
      <c r="Q100" s="321">
        <v>8.09</v>
      </c>
      <c r="R100" s="326">
        <f t="shared" si="28"/>
        <v>0.14999999999999947</v>
      </c>
    </row>
    <row r="101" spans="2:18" ht="15" hidden="1" customHeight="1" outlineLevel="1" x14ac:dyDescent="0.25">
      <c r="B101" s="58" t="s">
        <v>95</v>
      </c>
      <c r="C101" s="322">
        <v>6.7351058591826689</v>
      </c>
      <c r="D101" s="325">
        <f t="shared" si="25"/>
        <v>0.17902619461243852</v>
      </c>
      <c r="E101" s="321">
        <v>8.32</v>
      </c>
      <c r="F101" s="326">
        <f t="shared" si="25"/>
        <v>-0.27999999999999936</v>
      </c>
      <c r="G101" s="322">
        <v>8.1391060087933553</v>
      </c>
      <c r="H101" s="325">
        <f t="shared" si="29"/>
        <v>-0.15368338547265026</v>
      </c>
      <c r="I101" s="322">
        <v>8.52</v>
      </c>
      <c r="J101" s="325">
        <f t="shared" si="30"/>
        <v>-3.0000000000001137E-2</v>
      </c>
      <c r="K101" s="321">
        <v>6.77</v>
      </c>
      <c r="L101" s="326">
        <f t="shared" si="26"/>
        <v>-0.5600000000000005</v>
      </c>
      <c r="M101" s="321">
        <v>8.14</v>
      </c>
      <c r="N101" s="326">
        <f t="shared" si="31"/>
        <v>-0.1899999999999995</v>
      </c>
      <c r="O101" s="322">
        <v>8.6</v>
      </c>
      <c r="P101" s="325">
        <f t="shared" si="27"/>
        <v>-0.36000000000000121</v>
      </c>
      <c r="Q101" s="321">
        <v>8.4</v>
      </c>
      <c r="R101" s="326">
        <f t="shared" si="28"/>
        <v>-0.29999999999999893</v>
      </c>
    </row>
    <row r="102" spans="2:18" ht="15" hidden="1" customHeight="1" outlineLevel="1" x14ac:dyDescent="0.25">
      <c r="B102" s="58" t="s">
        <v>96</v>
      </c>
      <c r="C102" s="322">
        <v>6.1585609593604262</v>
      </c>
      <c r="D102" s="325">
        <f t="shared" si="25"/>
        <v>-0.41959232971621852</v>
      </c>
      <c r="E102" s="321">
        <v>8.5500000000000007</v>
      </c>
      <c r="F102" s="326">
        <f t="shared" si="25"/>
        <v>-0.16999999999999993</v>
      </c>
      <c r="G102" s="322">
        <v>8.4499680955971925</v>
      </c>
      <c r="H102" s="325">
        <f t="shared" si="29"/>
        <v>6.6695599168054898E-2</v>
      </c>
      <c r="I102" s="322">
        <v>8.67</v>
      </c>
      <c r="J102" s="325">
        <f t="shared" si="30"/>
        <v>0.28999999999999915</v>
      </c>
      <c r="K102" s="321">
        <v>7.67</v>
      </c>
      <c r="L102" s="326">
        <f t="shared" si="26"/>
        <v>-0.72000000000000064</v>
      </c>
      <c r="M102" s="321">
        <v>8.41</v>
      </c>
      <c r="N102" s="326">
        <f t="shared" si="31"/>
        <v>-1.9999999999999574E-2</v>
      </c>
      <c r="O102" s="322">
        <v>8.94</v>
      </c>
      <c r="P102" s="325">
        <f t="shared" si="27"/>
        <v>-0.72000000000000064</v>
      </c>
      <c r="Q102" s="321">
        <v>8.7200000000000006</v>
      </c>
      <c r="R102" s="326">
        <f t="shared" si="28"/>
        <v>-0.4399999999999995</v>
      </c>
    </row>
    <row r="103" spans="2:18" ht="15" hidden="1" customHeight="1" outlineLevel="1" x14ac:dyDescent="0.25">
      <c r="B103" s="58" t="s">
        <v>97</v>
      </c>
      <c r="C103" s="322">
        <v>7.590429845904298</v>
      </c>
      <c r="D103" s="325">
        <f t="shared" si="25"/>
        <v>0.39724802772247969</v>
      </c>
      <c r="E103" s="321">
        <v>9.65</v>
      </c>
      <c r="F103" s="326">
        <f t="shared" si="25"/>
        <v>0.6899999999999995</v>
      </c>
      <c r="G103" s="322">
        <v>8.5775768916532691</v>
      </c>
      <c r="H103" s="325">
        <f t="shared" si="29"/>
        <v>-3.3450512795578646E-3</v>
      </c>
      <c r="I103" s="322">
        <v>9.14</v>
      </c>
      <c r="J103" s="325">
        <f t="shared" si="30"/>
        <v>0.19000000000000128</v>
      </c>
      <c r="K103" s="321">
        <v>6.59</v>
      </c>
      <c r="L103" s="326">
        <f t="shared" si="26"/>
        <v>-0.62000000000000011</v>
      </c>
      <c r="M103" s="321">
        <v>8.85</v>
      </c>
      <c r="N103" s="326">
        <f t="shared" si="31"/>
        <v>0.1899999999999995</v>
      </c>
      <c r="O103" s="322">
        <v>9.83</v>
      </c>
      <c r="P103" s="325">
        <f t="shared" si="27"/>
        <v>0.74000000000000021</v>
      </c>
      <c r="Q103" s="321">
        <v>9.39</v>
      </c>
      <c r="R103" s="326">
        <f t="shared" si="28"/>
        <v>0.48000000000000043</v>
      </c>
    </row>
    <row r="104" spans="2:18" collapsed="1" x14ac:dyDescent="0.25">
      <c r="B104" s="72">
        <v>2007</v>
      </c>
      <c r="C104" s="324">
        <v>7.0928086838534599</v>
      </c>
      <c r="D104" s="327">
        <f t="shared" si="25"/>
        <v>1.6583719611029109</v>
      </c>
      <c r="E104" s="324">
        <v>8.4501267830496793</v>
      </c>
      <c r="F104" s="327">
        <f t="shared" si="25"/>
        <v>3.7717675945355467E-2</v>
      </c>
      <c r="G104" s="327">
        <v>8.0858281700673</v>
      </c>
      <c r="H104" s="327">
        <f t="shared" si="29"/>
        <v>-4.9872999585907962E-2</v>
      </c>
      <c r="I104" s="324">
        <v>8.39075479222012</v>
      </c>
      <c r="J104" s="327">
        <f t="shared" si="30"/>
        <v>0.15208325397963307</v>
      </c>
      <c r="K104" s="324">
        <v>6.9211412635417782</v>
      </c>
      <c r="L104" s="327">
        <f>K104-K117</f>
        <v>-0.8083164858265679</v>
      </c>
      <c r="M104" s="324">
        <v>8.1699881354329644</v>
      </c>
      <c r="N104" s="327">
        <f t="shared" si="31"/>
        <v>4.0090794073842417E-2</v>
      </c>
      <c r="O104" s="327">
        <v>8.8259431486702553</v>
      </c>
      <c r="P104" s="327">
        <f t="shared" si="27"/>
        <v>-0.29465908321573941</v>
      </c>
      <c r="Q104" s="324">
        <v>8.5343408828362701</v>
      </c>
      <c r="R104" s="327">
        <f t="shared" si="28"/>
        <v>-0.14722058882153455</v>
      </c>
    </row>
    <row r="105" spans="2:18" ht="15" hidden="1" customHeight="1" outlineLevel="1" x14ac:dyDescent="0.25">
      <c r="B105" s="58" t="s">
        <v>86</v>
      </c>
      <c r="C105" s="322">
        <v>3.9913326110509209</v>
      </c>
      <c r="D105" s="322"/>
      <c r="E105" s="321">
        <v>8</v>
      </c>
      <c r="F105" s="321"/>
      <c r="G105" s="322">
        <v>8.4767393989296007</v>
      </c>
      <c r="H105" s="322"/>
      <c r="I105" s="322">
        <v>8.82</v>
      </c>
      <c r="J105" s="322"/>
      <c r="K105" s="321">
        <v>7.26</v>
      </c>
      <c r="L105" s="321"/>
      <c r="M105" s="321">
        <v>8.1300000000000008</v>
      </c>
      <c r="N105" s="321"/>
      <c r="O105" s="322">
        <v>8.66</v>
      </c>
      <c r="P105" s="322"/>
      <c r="Q105" s="321">
        <v>8.43</v>
      </c>
      <c r="R105" s="321"/>
    </row>
    <row r="106" spans="2:18" ht="15" hidden="1" customHeight="1" outlineLevel="1" x14ac:dyDescent="0.25">
      <c r="B106" s="58" t="s">
        <v>87</v>
      </c>
      <c r="C106" s="322">
        <v>3.3105006954102922</v>
      </c>
      <c r="D106" s="322"/>
      <c r="E106" s="321">
        <v>8.9600000000000009</v>
      </c>
      <c r="F106" s="321"/>
      <c r="G106" s="322">
        <v>7.7398371875972209</v>
      </c>
      <c r="H106" s="322"/>
      <c r="I106" s="322">
        <v>7.67</v>
      </c>
      <c r="J106" s="322"/>
      <c r="K106" s="321">
        <v>8.0299999999999994</v>
      </c>
      <c r="L106" s="321"/>
      <c r="M106" s="321">
        <v>7.83</v>
      </c>
      <c r="N106" s="321"/>
      <c r="O106" s="322">
        <v>9.81</v>
      </c>
      <c r="P106" s="322"/>
      <c r="Q106" s="321">
        <v>8.91</v>
      </c>
      <c r="R106" s="321"/>
    </row>
    <row r="107" spans="2:18" ht="15" hidden="1" customHeight="1" outlineLevel="1" x14ac:dyDescent="0.25">
      <c r="B107" s="58" t="s">
        <v>88</v>
      </c>
      <c r="C107" s="322">
        <v>2.8791623755578439</v>
      </c>
      <c r="D107" s="322"/>
      <c r="E107" s="321">
        <v>7.86</v>
      </c>
      <c r="F107" s="321"/>
      <c r="G107" s="322">
        <v>7.2566011143165454</v>
      </c>
      <c r="H107" s="322"/>
      <c r="I107" s="322">
        <v>7.55</v>
      </c>
      <c r="J107" s="322"/>
      <c r="K107" s="321">
        <v>6.04</v>
      </c>
      <c r="L107" s="321"/>
      <c r="M107" s="321">
        <v>7.24</v>
      </c>
      <c r="N107" s="321"/>
      <c r="O107" s="322">
        <v>8.65</v>
      </c>
      <c r="P107" s="322"/>
      <c r="Q107" s="321">
        <v>7.99</v>
      </c>
      <c r="R107" s="321"/>
    </row>
    <row r="108" spans="2:18" ht="15" hidden="1" customHeight="1" outlineLevel="1" x14ac:dyDescent="0.25">
      <c r="B108" s="58" t="s">
        <v>89</v>
      </c>
      <c r="C108" s="322">
        <v>6.994123408423115</v>
      </c>
      <c r="D108" s="322"/>
      <c r="E108" s="321">
        <v>8.2100000000000009</v>
      </c>
      <c r="F108" s="321"/>
      <c r="G108" s="322">
        <v>7.6823665390450051</v>
      </c>
      <c r="H108" s="322"/>
      <c r="I108" s="322">
        <v>7.76</v>
      </c>
      <c r="J108" s="322"/>
      <c r="K108" s="321">
        <v>7.34</v>
      </c>
      <c r="L108" s="321"/>
      <c r="M108" s="321">
        <v>7.82</v>
      </c>
      <c r="N108" s="321"/>
      <c r="O108" s="322">
        <v>8.6999999999999993</v>
      </c>
      <c r="P108" s="322"/>
      <c r="Q108" s="321">
        <v>8.2799999999999994</v>
      </c>
      <c r="R108" s="321"/>
    </row>
    <row r="109" spans="2:18" ht="15" hidden="1" customHeight="1" outlineLevel="1" x14ac:dyDescent="0.25">
      <c r="B109" s="58" t="s">
        <v>90</v>
      </c>
      <c r="C109" s="322">
        <v>7.2437731849496556</v>
      </c>
      <c r="D109" s="322"/>
      <c r="E109" s="321">
        <v>9.1199999999999992</v>
      </c>
      <c r="F109" s="321"/>
      <c r="G109" s="322">
        <v>8.3237787169740045</v>
      </c>
      <c r="H109" s="322"/>
      <c r="I109" s="322">
        <v>8.34</v>
      </c>
      <c r="J109" s="322"/>
      <c r="K109" s="321">
        <v>8.25</v>
      </c>
      <c r="L109" s="321"/>
      <c r="M109" s="321">
        <v>8.5299999999999994</v>
      </c>
      <c r="N109" s="321"/>
      <c r="O109" s="322">
        <v>10.029999999999999</v>
      </c>
      <c r="P109" s="322"/>
      <c r="Q109" s="321">
        <v>9.3699999999999992</v>
      </c>
      <c r="R109" s="321"/>
    </row>
    <row r="110" spans="2:18" ht="15" hidden="1" customHeight="1" outlineLevel="1" x14ac:dyDescent="0.25">
      <c r="B110" s="58" t="s">
        <v>91</v>
      </c>
      <c r="C110" s="322">
        <v>6.6601351351351354</v>
      </c>
      <c r="D110" s="322"/>
      <c r="E110" s="321">
        <v>8.91</v>
      </c>
      <c r="F110" s="321"/>
      <c r="G110" s="322">
        <v>9.0341158402808244</v>
      </c>
      <c r="H110" s="322"/>
      <c r="I110" s="322">
        <v>9.01</v>
      </c>
      <c r="J110" s="322"/>
      <c r="K110" s="321">
        <v>9.1300000000000008</v>
      </c>
      <c r="L110" s="321"/>
      <c r="M110" s="321">
        <v>8.93</v>
      </c>
      <c r="N110" s="321"/>
      <c r="O110" s="322">
        <v>9.84</v>
      </c>
      <c r="P110" s="322"/>
      <c r="Q110" s="321">
        <v>9.44</v>
      </c>
      <c r="R110" s="321"/>
    </row>
    <row r="111" spans="2:18" ht="15" hidden="1" customHeight="1" outlineLevel="1" x14ac:dyDescent="0.25">
      <c r="B111" s="58" t="s">
        <v>92</v>
      </c>
      <c r="C111" s="322">
        <v>6.3948576675849402</v>
      </c>
      <c r="D111" s="322"/>
      <c r="E111" s="321">
        <v>8.1300000000000008</v>
      </c>
      <c r="F111" s="321"/>
      <c r="G111" s="322">
        <v>8.615853314527504</v>
      </c>
      <c r="H111" s="322"/>
      <c r="I111" s="322">
        <v>8.75</v>
      </c>
      <c r="J111" s="322"/>
      <c r="K111" s="321">
        <v>8.07</v>
      </c>
      <c r="L111" s="321"/>
      <c r="M111" s="321">
        <v>8.42</v>
      </c>
      <c r="N111" s="321"/>
      <c r="O111" s="322">
        <v>8.39</v>
      </c>
      <c r="P111" s="322"/>
      <c r="Q111" s="321">
        <v>8.41</v>
      </c>
      <c r="R111" s="321"/>
    </row>
    <row r="112" spans="2:18" ht="15" hidden="1" customHeight="1" outlineLevel="1" x14ac:dyDescent="0.25">
      <c r="B112" s="58" t="s">
        <v>93</v>
      </c>
      <c r="C112" s="322">
        <v>7.5553416746871989</v>
      </c>
      <c r="D112" s="322"/>
      <c r="E112" s="321">
        <v>8.07</v>
      </c>
      <c r="F112" s="321"/>
      <c r="G112" s="322">
        <v>8.3066749914859805</v>
      </c>
      <c r="H112" s="322"/>
      <c r="I112" s="322">
        <v>8.43</v>
      </c>
      <c r="J112" s="322"/>
      <c r="K112" s="321">
        <v>7.82</v>
      </c>
      <c r="L112" s="321"/>
      <c r="M112" s="321">
        <v>8.2200000000000006</v>
      </c>
      <c r="N112" s="321"/>
      <c r="O112" s="322">
        <v>9.11</v>
      </c>
      <c r="P112" s="322"/>
      <c r="Q112" s="321">
        <v>8.68</v>
      </c>
      <c r="R112" s="321"/>
    </row>
    <row r="113" spans="2:18" ht="15" hidden="1" customHeight="1" outlineLevel="1" x14ac:dyDescent="0.25">
      <c r="B113" s="58" t="s">
        <v>94</v>
      </c>
      <c r="C113" s="322">
        <v>5.9015544041450774</v>
      </c>
      <c r="D113" s="322"/>
      <c r="E113" s="321">
        <v>7.4</v>
      </c>
      <c r="F113" s="321"/>
      <c r="G113" s="322">
        <v>7.3483592485407367</v>
      </c>
      <c r="H113" s="322"/>
      <c r="I113" s="322">
        <v>7.11</v>
      </c>
      <c r="J113" s="322"/>
      <c r="K113" s="321">
        <v>8.31</v>
      </c>
      <c r="L113" s="321"/>
      <c r="M113" s="321">
        <v>7.32</v>
      </c>
      <c r="N113" s="321"/>
      <c r="O113" s="322">
        <v>8.4600000000000009</v>
      </c>
      <c r="P113" s="322"/>
      <c r="Q113" s="321">
        <v>7.94</v>
      </c>
      <c r="R113" s="321"/>
    </row>
    <row r="114" spans="2:18" ht="15" hidden="1" customHeight="1" outlineLevel="1" x14ac:dyDescent="0.25">
      <c r="B114" s="58" t="s">
        <v>95</v>
      </c>
      <c r="C114" s="322">
        <v>6.5560796645702304</v>
      </c>
      <c r="D114" s="322"/>
      <c r="E114" s="321">
        <v>8.6</v>
      </c>
      <c r="F114" s="321"/>
      <c r="G114" s="322">
        <v>8.2927893942660056</v>
      </c>
      <c r="H114" s="322"/>
      <c r="I114" s="322">
        <v>8.5500000000000007</v>
      </c>
      <c r="J114" s="322"/>
      <c r="K114" s="321">
        <v>7.33</v>
      </c>
      <c r="L114" s="321"/>
      <c r="M114" s="321">
        <v>8.33</v>
      </c>
      <c r="N114" s="321"/>
      <c r="O114" s="322">
        <v>8.9600000000000009</v>
      </c>
      <c r="P114" s="322"/>
      <c r="Q114" s="321">
        <v>8.6999999999999993</v>
      </c>
      <c r="R114" s="321"/>
    </row>
    <row r="115" spans="2:18" ht="15" hidden="1" customHeight="1" outlineLevel="1" x14ac:dyDescent="0.25">
      <c r="B115" s="58" t="s">
        <v>96</v>
      </c>
      <c r="C115" s="322">
        <v>6.5781532890766448</v>
      </c>
      <c r="D115" s="322"/>
      <c r="E115" s="321">
        <v>8.7200000000000006</v>
      </c>
      <c r="F115" s="321"/>
      <c r="G115" s="322">
        <v>8.3832724964291376</v>
      </c>
      <c r="H115" s="322"/>
      <c r="I115" s="322">
        <v>8.3800000000000008</v>
      </c>
      <c r="J115" s="322"/>
      <c r="K115" s="321">
        <v>8.39</v>
      </c>
      <c r="L115" s="321"/>
      <c r="M115" s="321">
        <v>8.43</v>
      </c>
      <c r="N115" s="321"/>
      <c r="O115" s="322">
        <v>9.66</v>
      </c>
      <c r="P115" s="322"/>
      <c r="Q115" s="321">
        <v>9.16</v>
      </c>
      <c r="R115" s="321"/>
    </row>
    <row r="116" spans="2:18" ht="15" hidden="1" customHeight="1" outlineLevel="1" x14ac:dyDescent="0.25">
      <c r="B116" s="58" t="s">
        <v>97</v>
      </c>
      <c r="C116" s="322">
        <v>7.1931818181818183</v>
      </c>
      <c r="D116" s="322"/>
      <c r="E116" s="321">
        <v>8.9600000000000009</v>
      </c>
      <c r="F116" s="321"/>
      <c r="G116" s="322">
        <v>8.580921942932827</v>
      </c>
      <c r="H116" s="322"/>
      <c r="I116" s="322">
        <v>8.9499999999999993</v>
      </c>
      <c r="J116" s="322"/>
      <c r="K116" s="321">
        <v>7.21</v>
      </c>
      <c r="L116" s="321"/>
      <c r="M116" s="321">
        <v>8.66</v>
      </c>
      <c r="N116" s="321"/>
      <c r="O116" s="322">
        <v>9.09</v>
      </c>
      <c r="P116" s="322"/>
      <c r="Q116" s="321">
        <v>8.91</v>
      </c>
      <c r="R116" s="321"/>
    </row>
    <row r="117" spans="2:18" collapsed="1" x14ac:dyDescent="0.25">
      <c r="B117" s="72">
        <v>2006</v>
      </c>
      <c r="C117" s="324">
        <v>5.434436722750549</v>
      </c>
      <c r="D117" s="327"/>
      <c r="E117" s="324">
        <v>8.4124091071043239</v>
      </c>
      <c r="F117" s="327"/>
      <c r="G117" s="327">
        <v>8.135701169653208</v>
      </c>
      <c r="H117" s="327"/>
      <c r="I117" s="324">
        <v>8.2386715382404869</v>
      </c>
      <c r="J117" s="327"/>
      <c r="K117" s="324">
        <v>7.7294577493683461</v>
      </c>
      <c r="L117" s="327"/>
      <c r="M117" s="324">
        <v>8.129897341359122</v>
      </c>
      <c r="N117" s="327"/>
      <c r="O117" s="327">
        <v>9.1206022318859947</v>
      </c>
      <c r="P117" s="327"/>
      <c r="Q117" s="324">
        <v>8.6815614716578047</v>
      </c>
      <c r="R117" s="327"/>
    </row>
    <row r="118" spans="2:18" ht="15" customHeight="1" x14ac:dyDescent="0.25">
      <c r="B118" s="378" t="s">
        <v>79</v>
      </c>
      <c r="C118" s="378"/>
      <c r="D118" s="378"/>
      <c r="E118" s="378"/>
      <c r="F118" s="378"/>
      <c r="G118" s="378"/>
      <c r="H118" s="378"/>
      <c r="I118" s="378"/>
      <c r="J118" s="378"/>
      <c r="K118" s="378"/>
      <c r="L118" s="378"/>
      <c r="M118" s="378"/>
      <c r="N118" s="378"/>
      <c r="O118" s="378"/>
      <c r="P118" s="378"/>
      <c r="Q118" s="378"/>
      <c r="R118" s="378"/>
    </row>
    <row r="120" spans="2:18" ht="30" customHeight="1" x14ac:dyDescent="0.25">
      <c r="G120" s="63"/>
    </row>
    <row r="121" spans="2:18" x14ac:dyDescent="0.25">
      <c r="G121" s="55"/>
    </row>
    <row r="122" spans="2:18" ht="30" customHeight="1" x14ac:dyDescent="0.25"/>
  </sheetData>
  <mergeCells count="2">
    <mergeCell ref="B5:R5"/>
    <mergeCell ref="B118:R11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J10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12" customWidth="1"/>
    <col min="2" max="2" width="13" style="112" customWidth="1"/>
    <col min="3" max="4" width="10.7109375" style="112" customWidth="1"/>
    <col min="5" max="5" width="7.7109375" style="112" customWidth="1"/>
    <col min="6" max="7" width="5" style="112" hidden="1" customWidth="1"/>
    <col min="8" max="8" width="8" style="112" bestFit="1" customWidth="1"/>
    <col min="9" max="9" width="12.7109375" style="112" customWidth="1"/>
    <col min="10" max="10" width="10.7109375" style="112" customWidth="1"/>
    <col min="11" max="11" width="11.42578125" style="112"/>
    <col min="12" max="12" width="14.28515625" style="112" customWidth="1"/>
    <col min="13" max="16384" width="11.42578125" style="112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74" t="s">
        <v>301</v>
      </c>
      <c r="C5" s="374"/>
      <c r="D5" s="374"/>
      <c r="E5" s="374"/>
      <c r="F5" s="374"/>
      <c r="G5" s="374"/>
      <c r="H5" s="374"/>
      <c r="I5" s="374"/>
      <c r="J5" s="374"/>
    </row>
    <row r="6" spans="2:10" ht="15" customHeight="1" x14ac:dyDescent="0.25">
      <c r="B6" s="157"/>
      <c r="C6" s="131" t="s">
        <v>284</v>
      </c>
      <c r="D6" s="131" t="s">
        <v>178</v>
      </c>
      <c r="E6" s="131" t="s">
        <v>302</v>
      </c>
      <c r="F6" s="131" t="s">
        <v>180</v>
      </c>
      <c r="G6" s="131" t="s">
        <v>181</v>
      </c>
      <c r="H6" s="164" t="s">
        <v>81</v>
      </c>
      <c r="I6" s="131" t="s">
        <v>271</v>
      </c>
      <c r="J6" s="164" t="s">
        <v>83</v>
      </c>
    </row>
    <row r="7" spans="2:10" x14ac:dyDescent="0.25">
      <c r="B7" s="58" t="s">
        <v>92</v>
      </c>
      <c r="C7" s="321">
        <f>IFERROR('tablas evol EM CAT'!C7-'tablas evol EM CAT'!C20,"-")</f>
        <v>7.7132227076000426E-2</v>
      </c>
      <c r="D7" s="321">
        <f>IFERROR('tablas evol EM CAT'!E7-'tablas evol EM CAT'!E20,"-")</f>
        <v>-0.34004268382321801</v>
      </c>
      <c r="E7" s="321">
        <f>IFERROR('tablas evol EM CAT'!G7-'tablas evol EM CAT'!G20,"-")</f>
        <v>0.5030814077669401</v>
      </c>
      <c r="F7" s="321">
        <f>IFERROR('tablas evol EM CAT'!I7-'tablas evol EM CAT'!I20,"-")</f>
        <v>0.45483314907048999</v>
      </c>
      <c r="G7" s="321">
        <f>IFERROR('tablas evol EM CAT'!K7-'tablas evol EM CAT'!K20,"-")</f>
        <v>0.28463343764700788</v>
      </c>
      <c r="H7" s="322">
        <f>IFERROR('tablas evol EM CAT'!M7-'tablas evol EM CAT'!M20,"-")</f>
        <v>0.24994499284298044</v>
      </c>
      <c r="I7" s="321">
        <f>IFERROR('tablas evol EM CAT'!O7-'tablas evol EM CAT'!O20,"-")</f>
        <v>0.3935185159153809</v>
      </c>
      <c r="J7" s="322">
        <f>IFERROR('tablas evol EM CAT'!Q7-'tablas evol EM CAT'!Q20,"-")</f>
        <v>0.32170898808995663</v>
      </c>
    </row>
    <row r="8" spans="2:10" x14ac:dyDescent="0.25">
      <c r="B8" s="58" t="s">
        <v>93</v>
      </c>
      <c r="C8" s="321">
        <f>IFERROR('tablas evol EM CAT'!C8-'tablas evol EM CAT'!C21,"-")</f>
        <v>-1.2307987942727951</v>
      </c>
      <c r="D8" s="321">
        <f>IFERROR('tablas evol EM CAT'!E8-'tablas evol EM CAT'!E21,"-")</f>
        <v>6.918010385351181E-2</v>
      </c>
      <c r="E8" s="321">
        <f>IFERROR('tablas evol EM CAT'!G8-'tablas evol EM CAT'!G21,"-")</f>
        <v>0.19531751783570339</v>
      </c>
      <c r="F8" s="321">
        <f>IFERROR('tablas evol EM CAT'!I8-'tablas evol EM CAT'!I21,"-")</f>
        <v>6.2212167229684923E-3</v>
      </c>
      <c r="G8" s="321">
        <f>IFERROR('tablas evol EM CAT'!K8-'tablas evol EM CAT'!K21,"-")</f>
        <v>0.73053088384203679</v>
      </c>
      <c r="H8" s="322">
        <f>IFERROR('tablas evol EM CAT'!M8-'tablas evol EM CAT'!M21,"-")</f>
        <v>9.9755544674755114E-2</v>
      </c>
      <c r="I8" s="321">
        <f>IFERROR('tablas evol EM CAT'!O8-'tablas evol EM CAT'!O21,"-")</f>
        <v>-0.364557051736357</v>
      </c>
      <c r="J8" s="322">
        <f>IFERROR('tablas evol EM CAT'!Q8-'tablas evol EM CAT'!Q21,"-")</f>
        <v>-0.12272260451769412</v>
      </c>
    </row>
    <row r="9" spans="2:10" x14ac:dyDescent="0.25">
      <c r="B9" s="58" t="s">
        <v>94</v>
      </c>
      <c r="C9" s="321">
        <f>IFERROR('tablas evol EM CAT'!C9-'tablas evol EM CAT'!C22,"-")</f>
        <v>-0.2547759136435177</v>
      </c>
      <c r="D9" s="321">
        <f>IFERROR('tablas evol EM CAT'!E9-'tablas evol EM CAT'!E22,"-")</f>
        <v>-1.6147038615688025</v>
      </c>
      <c r="E9" s="321">
        <f>IFERROR('tablas evol EM CAT'!G9-'tablas evol EM CAT'!G22,"-")</f>
        <v>-0.3762491546044382</v>
      </c>
      <c r="F9" s="321">
        <f>IFERROR('tablas evol EM CAT'!I9-'tablas evol EM CAT'!I22,"-")</f>
        <v>-0.3272169032684058</v>
      </c>
      <c r="G9" s="321">
        <f>IFERROR('tablas evol EM CAT'!K9-'tablas evol EM CAT'!K22,"-")</f>
        <v>-1.0494456708363993</v>
      </c>
      <c r="H9" s="322">
        <f>IFERROR('tablas evol EM CAT'!M9-'tablas evol EM CAT'!M22,"-")</f>
        <v>-0.76480885747259109</v>
      </c>
      <c r="I9" s="321">
        <f>IFERROR('tablas evol EM CAT'!O9-'tablas evol EM CAT'!O22,"-")</f>
        <v>-0.40652095448165237</v>
      </c>
      <c r="J9" s="322">
        <f>IFERROR('tablas evol EM CAT'!Q9-'tablas evol EM CAT'!Q22,"-")</f>
        <v>-0.5904702075004753</v>
      </c>
    </row>
    <row r="10" spans="2:10" x14ac:dyDescent="0.25">
      <c r="B10" s="58" t="s">
        <v>95</v>
      </c>
      <c r="C10" s="321">
        <f>IFERROR('tablas evol EM CAT'!C10-'tablas evol EM CAT'!C23,"-")</f>
        <v>-1.2374102544587373E-2</v>
      </c>
      <c r="D10" s="321">
        <f>IFERROR('tablas evol EM CAT'!E10-'tablas evol EM CAT'!E23,"-")</f>
        <v>0.15257404531091012</v>
      </c>
      <c r="E10" s="321">
        <f>IFERROR('tablas evol EM CAT'!G10-'tablas evol EM CAT'!G23,"-")</f>
        <v>0.43075488563631925</v>
      </c>
      <c r="F10" s="321">
        <f>IFERROR('tablas evol EM CAT'!I10-'tablas evol EM CAT'!I23,"-")</f>
        <v>0.5004776018291146</v>
      </c>
      <c r="G10" s="321">
        <f>IFERROR('tablas evol EM CAT'!K10-'tablas evol EM CAT'!K23,"-")</f>
        <v>-6.2815678208204773E-2</v>
      </c>
      <c r="H10" s="322">
        <f>IFERROR('tablas evol EM CAT'!M10-'tablas evol EM CAT'!M23,"-")</f>
        <v>0.34329512097147941</v>
      </c>
      <c r="I10" s="321">
        <f>IFERROR('tablas evol EM CAT'!O10-'tablas evol EM CAT'!O23,"-")</f>
        <v>0.47011784872509121</v>
      </c>
      <c r="J10" s="322">
        <f>IFERROR('tablas evol EM CAT'!Q10-'tablas evol EM CAT'!Q23,"-")</f>
        <v>0.40527287706615489</v>
      </c>
    </row>
    <row r="11" spans="2:10" x14ac:dyDescent="0.25">
      <c r="B11" s="58" t="s">
        <v>96</v>
      </c>
      <c r="C11" s="321">
        <f>IFERROR('tablas evol EM CAT'!C11-'tablas evol EM CAT'!C24,"-")</f>
        <v>-0.30879468966368329</v>
      </c>
      <c r="D11" s="321">
        <f>IFERROR('tablas evol EM CAT'!E11-'tablas evol EM CAT'!E24,"-")</f>
        <v>-0.16762292302475501</v>
      </c>
      <c r="E11" s="321">
        <f>IFERROR('tablas evol EM CAT'!G11-'tablas evol EM CAT'!G24,"-")</f>
        <v>-0.7719694503922927</v>
      </c>
      <c r="F11" s="321">
        <f>IFERROR('tablas evol EM CAT'!I11-'tablas evol EM CAT'!I24,"-")</f>
        <v>-0.44406168710516525</v>
      </c>
      <c r="G11" s="321">
        <f>IFERROR('tablas evol EM CAT'!K11-'tablas evol EM CAT'!K24,"-")</f>
        <v>-2.238059778407627</v>
      </c>
      <c r="H11" s="322">
        <f>IFERROR('tablas evol EM CAT'!M11-'tablas evol EM CAT'!M24,"-")</f>
        <v>-0.61370022221785092</v>
      </c>
      <c r="I11" s="321">
        <f>IFERROR('tablas evol EM CAT'!O11-'tablas evol EM CAT'!O24,"-")</f>
        <v>-0.24399668713202871</v>
      </c>
      <c r="J11" s="322">
        <f>IFERROR('tablas evol EM CAT'!Q11-'tablas evol EM CAT'!Q24,"-")</f>
        <v>-0.43223061884352276</v>
      </c>
    </row>
    <row r="12" spans="2:10" x14ac:dyDescent="0.25">
      <c r="B12" s="58" t="s">
        <v>97</v>
      </c>
      <c r="C12" s="321">
        <f>IFERROR('tablas evol EM CAT'!C12-'tablas evol EM CAT'!C25,"-")</f>
        <v>-0.6863195441298009</v>
      </c>
      <c r="D12" s="321">
        <f>IFERROR('tablas evol EM CAT'!E12-'tablas evol EM CAT'!E25,"-")</f>
        <v>0.15378423854235734</v>
      </c>
      <c r="E12" s="321">
        <f>IFERROR('tablas evol EM CAT'!G12-'tablas evol EM CAT'!G25,"-")</f>
        <v>-9.3333004084009019E-2</v>
      </c>
      <c r="F12" s="321">
        <f>IFERROR('tablas evol EM CAT'!I12-'tablas evol EM CAT'!I25,"-")</f>
        <v>-0.25430469450104987</v>
      </c>
      <c r="G12" s="321">
        <f>IFERROR('tablas evol EM CAT'!K12-'tablas evol EM CAT'!K25,"-")</f>
        <v>0.16763368312720317</v>
      </c>
      <c r="H12" s="322">
        <f>IFERROR('tablas evol EM CAT'!M12-'tablas evol EM CAT'!M25,"-")</f>
        <v>-4.5946062879103522E-2</v>
      </c>
      <c r="I12" s="321">
        <f>IFERROR('tablas evol EM CAT'!O12-'tablas evol EM CAT'!O25,"-")</f>
        <v>-0.25987809462093026</v>
      </c>
      <c r="J12" s="322">
        <f>IFERROR('tablas evol EM CAT'!Q12-'tablas evol EM CAT'!Q25,"-")</f>
        <v>-0.15292167165927495</v>
      </c>
    </row>
    <row r="13" spans="2:10" ht="30" customHeight="1" x14ac:dyDescent="0.25">
      <c r="B13" s="64" t="str">
        <f>actualizaciones!$A$2</f>
        <v xml:space="preserve">I semestre 2014 </v>
      </c>
      <c r="C13" s="316">
        <v>-0.43128136904983094</v>
      </c>
      <c r="D13" s="316">
        <v>-0.39624932252886236</v>
      </c>
      <c r="E13" s="316">
        <v>-1.2115030880213595E-2</v>
      </c>
      <c r="F13" s="316">
        <v>8.848517507832554E-3</v>
      </c>
      <c r="G13" s="316">
        <v>-0.5496689689975689</v>
      </c>
      <c r="H13" s="316">
        <v>-0.13181480545427959</v>
      </c>
      <c r="I13" s="316">
        <v>-5.44103075328497E-2</v>
      </c>
      <c r="J13" s="316">
        <v>-9.4545897015354541E-2</v>
      </c>
    </row>
    <row r="14" spans="2:10" outlineLevel="1" x14ac:dyDescent="0.25">
      <c r="B14" s="58" t="s">
        <v>86</v>
      </c>
      <c r="C14" s="321">
        <f>IFERROR('tablas evol EM CAT'!C14-'tablas evol EM CAT'!C27,"-")</f>
        <v>-1.4072990320333227</v>
      </c>
      <c r="D14" s="321">
        <f>IFERROR('tablas evol EM CAT'!E14-'tablas evol EM CAT'!E27,"-")</f>
        <v>-0.14149206829262617</v>
      </c>
      <c r="E14" s="321">
        <f>IFERROR('tablas evol EM CAT'!G14-'tablas evol EM CAT'!G27,"-")</f>
        <v>-0.35285958746947266</v>
      </c>
      <c r="F14" s="321">
        <f>IFERROR('tablas evol EM CAT'!I14-'tablas evol EM CAT'!I27,"-")</f>
        <v>-0.58023757787176855</v>
      </c>
      <c r="G14" s="321">
        <f>IFERROR('tablas evol EM CAT'!K14-'tablas evol EM CAT'!K27,"-")</f>
        <v>0.25571477773628892</v>
      </c>
      <c r="H14" s="322">
        <f>IFERROR('tablas evol EM CAT'!M14-'tablas evol EM CAT'!M27,"-")</f>
        <v>-0.3431203904598128</v>
      </c>
      <c r="I14" s="321">
        <f>IFERROR('tablas evol EM CAT'!O14-'tablas evol EM CAT'!O27,"-")</f>
        <v>-0.48653704954519661</v>
      </c>
      <c r="J14" s="322">
        <f>IFERROR('tablas evol EM CAT'!Q14-'tablas evol EM CAT'!Q27,"-")</f>
        <v>-0.41989606622022713</v>
      </c>
    </row>
    <row r="15" spans="2:10" outlineLevel="1" x14ac:dyDescent="0.25">
      <c r="B15" s="58" t="s">
        <v>87</v>
      </c>
      <c r="C15" s="321">
        <f>IFERROR('tablas evol EM CAT'!C15-'tablas evol EM CAT'!C28,"-")</f>
        <v>-1.489605023501106E-2</v>
      </c>
      <c r="D15" s="321">
        <f>IFERROR('tablas evol EM CAT'!E15-'tablas evol EM CAT'!E28,"-")</f>
        <v>-0.9184109050718412</v>
      </c>
      <c r="E15" s="321">
        <f>IFERROR('tablas evol EM CAT'!G15-'tablas evol EM CAT'!G28,"-")</f>
        <v>-0.75258202206657643</v>
      </c>
      <c r="F15" s="321">
        <f>IFERROR('tablas evol EM CAT'!I15-'tablas evol EM CAT'!I28,"-")</f>
        <v>-1.071621954136905</v>
      </c>
      <c r="G15" s="321">
        <f>IFERROR('tablas evol EM CAT'!K15-'tablas evol EM CAT'!K28,"-")</f>
        <v>0.43208869814020012</v>
      </c>
      <c r="H15" s="322">
        <f>IFERROR('tablas evol EM CAT'!M15-'tablas evol EM CAT'!M28,"-")</f>
        <v>-0.78602196683153913</v>
      </c>
      <c r="I15" s="321">
        <f>IFERROR('tablas evol EM CAT'!O15-'tablas evol EM CAT'!O28,"-")</f>
        <v>0.13626241840538356</v>
      </c>
      <c r="J15" s="322">
        <f>IFERROR('tablas evol EM CAT'!Q15-'tablas evol EM CAT'!Q28,"-")</f>
        <v>-0.30844765879995606</v>
      </c>
    </row>
    <row r="16" spans="2:10" outlineLevel="1" x14ac:dyDescent="0.25">
      <c r="B16" s="58" t="s">
        <v>88</v>
      </c>
      <c r="C16" s="321">
        <f>IFERROR('tablas evol EM CAT'!C16-'tablas evol EM CAT'!C29,"-")</f>
        <v>-0.47250979951818994</v>
      </c>
      <c r="D16" s="321">
        <f>IFERROR('tablas evol EM CAT'!E16-'tablas evol EM CAT'!E29,"-")</f>
        <v>0.41965385212397166</v>
      </c>
      <c r="E16" s="321">
        <f>IFERROR('tablas evol EM CAT'!G16-'tablas evol EM CAT'!G29,"-")</f>
        <v>0.51911887613086094</v>
      </c>
      <c r="F16" s="321">
        <f>IFERROR('tablas evol EM CAT'!I16-'tablas evol EM CAT'!I29,"-")</f>
        <v>0.43148193544621449</v>
      </c>
      <c r="G16" s="321">
        <f>IFERROR('tablas evol EM CAT'!K16-'tablas evol EM CAT'!K29,"-")</f>
        <v>-0.64383544618443889</v>
      </c>
      <c r="H16" s="322">
        <f>IFERROR('tablas evol EM CAT'!M16-'tablas evol EM CAT'!M29,"-")</f>
        <v>0.44783498601576355</v>
      </c>
      <c r="I16" s="321">
        <f>IFERROR('tablas evol EM CAT'!O16-'tablas evol EM CAT'!O29,"-")</f>
        <v>-4.9016970861351261E-2</v>
      </c>
      <c r="J16" s="322">
        <f>IFERROR('tablas evol EM CAT'!Q16-'tablas evol EM CAT'!Q29,"-")</f>
        <v>0.19453376718665272</v>
      </c>
    </row>
    <row r="17" spans="2:10" outlineLevel="1" x14ac:dyDescent="0.25">
      <c r="B17" s="58" t="s">
        <v>89</v>
      </c>
      <c r="C17" s="321">
        <f>IFERROR('tablas evol EM CAT'!C17-'tablas evol EM CAT'!C30,"-")</f>
        <v>-4.7125653260622791E-2</v>
      </c>
      <c r="D17" s="321">
        <f>IFERROR('tablas evol EM CAT'!E17-'tablas evol EM CAT'!E30,"-")</f>
        <v>0.83042512510726851</v>
      </c>
      <c r="E17" s="321">
        <f>IFERROR('tablas evol EM CAT'!G17-'tablas evol EM CAT'!G30,"-")</f>
        <v>8.1155848560214849E-2</v>
      </c>
      <c r="F17" s="321">
        <f>IFERROR('tablas evol EM CAT'!I17-'tablas evol EM CAT'!I30,"-")</f>
        <v>5.5281850669798516E-2</v>
      </c>
      <c r="G17" s="321">
        <f>IFERROR('tablas evol EM CAT'!K17-'tablas evol EM CAT'!K30,"-")</f>
        <v>-0.49001744570455941</v>
      </c>
      <c r="H17" s="322">
        <f>IFERROR('tablas evol EM CAT'!M17-'tablas evol EM CAT'!M30,"-")</f>
        <v>0.31613745722041031</v>
      </c>
      <c r="I17" s="321">
        <f>IFERROR('tablas evol EM CAT'!O17-'tablas evol EM CAT'!O30,"-")</f>
        <v>4.7620491413777444E-2</v>
      </c>
      <c r="J17" s="322">
        <f>IFERROR('tablas evol EM CAT'!Q17-'tablas evol EM CAT'!Q30,"-")</f>
        <v>0.17236818169759616</v>
      </c>
    </row>
    <row r="18" spans="2:10" outlineLevel="1" x14ac:dyDescent="0.25">
      <c r="B18" s="58" t="s">
        <v>90</v>
      </c>
      <c r="C18" s="321">
        <f>IFERROR('tablas evol EM CAT'!C18-'tablas evol EM CAT'!C31,"-")</f>
        <v>1.0899560876699033</v>
      </c>
      <c r="D18" s="321">
        <f>IFERROR('tablas evol EM CAT'!E18-'tablas evol EM CAT'!E31,"-")</f>
        <v>0.18804998591242317</v>
      </c>
      <c r="E18" s="321">
        <f>IFERROR('tablas evol EM CAT'!G18-'tablas evol EM CAT'!G31,"-")</f>
        <v>-1.3194782690193918E-2</v>
      </c>
      <c r="F18" s="321">
        <f>IFERROR('tablas evol EM CAT'!I18-'tablas evol EM CAT'!I31,"-")</f>
        <v>4.3913019795146724E-2</v>
      </c>
      <c r="G18" s="321">
        <f>IFERROR('tablas evol EM CAT'!K18-'tablas evol EM CAT'!K31,"-")</f>
        <v>-0.47072535673281912</v>
      </c>
      <c r="H18" s="322">
        <f>IFERROR('tablas evol EM CAT'!M18-'tablas evol EM CAT'!M31,"-")</f>
        <v>6.7541498949189815E-2</v>
      </c>
      <c r="I18" s="321">
        <f>IFERROR('tablas evol EM CAT'!O18-'tablas evol EM CAT'!O31,"-")</f>
        <v>7.3471455347489112E-2</v>
      </c>
      <c r="J18" s="322">
        <f>IFERROR('tablas evol EM CAT'!Q18-'tablas evol EM CAT'!Q31,"-")</f>
        <v>7.0643463375985149E-2</v>
      </c>
    </row>
    <row r="19" spans="2:10" outlineLevel="1" x14ac:dyDescent="0.25">
      <c r="B19" s="58" t="s">
        <v>91</v>
      </c>
      <c r="C19" s="321">
        <f>IFERROR('tablas evol EM CAT'!C19-'tablas evol EM CAT'!C32,"-")</f>
        <v>0.24617475983765846</v>
      </c>
      <c r="D19" s="321">
        <f>IFERROR('tablas evol EM CAT'!E19-'tablas evol EM CAT'!E32,"-")</f>
        <v>9.2424455704202657E-2</v>
      </c>
      <c r="E19" s="321">
        <f>IFERROR('tablas evol EM CAT'!G19-'tablas evol EM CAT'!G32,"-")</f>
        <v>2.1200221381423745E-2</v>
      </c>
      <c r="F19" s="321">
        <f>IFERROR('tablas evol EM CAT'!I19-'tablas evol EM CAT'!I32,"-")</f>
        <v>-1.442469198206453E-2</v>
      </c>
      <c r="G19" s="321">
        <f>IFERROR('tablas evol EM CAT'!K19-'tablas evol EM CAT'!K32,"-")</f>
        <v>-6.0068262667492434E-2</v>
      </c>
      <c r="H19" s="322">
        <f>IFERROR('tablas evol EM CAT'!M19-'tablas evol EM CAT'!M32,"-")</f>
        <v>1.7197923783827562E-2</v>
      </c>
      <c r="I19" s="321">
        <f>IFERROR('tablas evol EM CAT'!O19-'tablas evol EM CAT'!O32,"-")</f>
        <v>0.17818948967089199</v>
      </c>
      <c r="J19" s="322">
        <f>IFERROR('tablas evol EM CAT'!Q19-'tablas evol EM CAT'!Q32,"-")</f>
        <v>9.7454205014662065E-2</v>
      </c>
    </row>
    <row r="20" spans="2:10" outlineLevel="1" x14ac:dyDescent="0.25">
      <c r="B20" s="58" t="s">
        <v>92</v>
      </c>
      <c r="C20" s="321">
        <f>IFERROR('tablas evol EM CAT'!C20-'tablas evol EM CAT'!C33,"-")</f>
        <v>0.31430838006990225</v>
      </c>
      <c r="D20" s="321">
        <f>IFERROR('tablas evol EM CAT'!E20-'tablas evol EM CAT'!E33,"-")</f>
        <v>0.17208532992249204</v>
      </c>
      <c r="E20" s="321">
        <f>IFERROR('tablas evol EM CAT'!G20-'tablas evol EM CAT'!G33,"-")</f>
        <v>-0.13382435840963502</v>
      </c>
      <c r="F20" s="321">
        <f>IFERROR('tablas evol EM CAT'!I20-'tablas evol EM CAT'!I33,"-")</f>
        <v>-0.32446277676202406</v>
      </c>
      <c r="G20" s="321">
        <f>IFERROR('tablas evol EM CAT'!K20-'tablas evol EM CAT'!K33,"-")</f>
        <v>0.68510918782889174</v>
      </c>
      <c r="H20" s="322">
        <f>IFERROR('tablas evol EM CAT'!M20-'tablas evol EM CAT'!M33,"-")</f>
        <v>-5.9393430005655112E-2</v>
      </c>
      <c r="I20" s="321">
        <f>IFERROR('tablas evol EM CAT'!O20-'tablas evol EM CAT'!O33,"-")</f>
        <v>0.13684576945762394</v>
      </c>
      <c r="J20" s="322">
        <f>IFERROR('tablas evol EM CAT'!Q20-'tablas evol EM CAT'!Q33,"-")</f>
        <v>4.460333498809721E-2</v>
      </c>
    </row>
    <row r="21" spans="2:10" outlineLevel="1" x14ac:dyDescent="0.25">
      <c r="B21" s="58" t="s">
        <v>93</v>
      </c>
      <c r="C21" s="321">
        <f>IFERROR('tablas evol EM CAT'!C21-'tablas evol EM CAT'!C34,"-")</f>
        <v>-0.29271471924071779</v>
      </c>
      <c r="D21" s="321">
        <f>IFERROR('tablas evol EM CAT'!E21-'tablas evol EM CAT'!E34,"-")</f>
        <v>-1.0049462363049653</v>
      </c>
      <c r="E21" s="321">
        <f>IFERROR('tablas evol EM CAT'!G21-'tablas evol EM CAT'!G34,"-")</f>
        <v>-0.40771470039719571</v>
      </c>
      <c r="F21" s="321">
        <f>IFERROR('tablas evol EM CAT'!I21-'tablas evol EM CAT'!I34,"-")</f>
        <v>-0.37463112895838258</v>
      </c>
      <c r="G21" s="321">
        <f>IFERROR('tablas evol EM CAT'!K21-'tablas evol EM CAT'!K34,"-")</f>
        <v>-0.50126722588479211</v>
      </c>
      <c r="H21" s="322">
        <f>IFERROR('tablas evol EM CAT'!M21-'tablas evol EM CAT'!M34,"-")</f>
        <v>-0.57708277032701538</v>
      </c>
      <c r="I21" s="321">
        <f>IFERROR('tablas evol EM CAT'!O21-'tablas evol EM CAT'!O34,"-")</f>
        <v>-0.15501836343227904</v>
      </c>
      <c r="J21" s="322">
        <f>IFERROR('tablas evol EM CAT'!Q21-'tablas evol EM CAT'!Q34,"-")</f>
        <v>-0.37359070914670944</v>
      </c>
    </row>
    <row r="22" spans="2:10" outlineLevel="1" x14ac:dyDescent="0.25">
      <c r="B22" s="58" t="s">
        <v>94</v>
      </c>
      <c r="C22" s="321">
        <f>IFERROR('tablas evol EM CAT'!C22-'tablas evol EM CAT'!C35,"-")</f>
        <v>-7.6578646529174677E-2</v>
      </c>
      <c r="D22" s="321">
        <f>IFERROR('tablas evol EM CAT'!E22-'tablas evol EM CAT'!E35,"-")</f>
        <v>1.2500471738293939E-2</v>
      </c>
      <c r="E22" s="321">
        <f>IFERROR('tablas evol EM CAT'!G22-'tablas evol EM CAT'!G35,"-")</f>
        <v>0.21602214789920815</v>
      </c>
      <c r="F22" s="321">
        <f>IFERROR('tablas evol EM CAT'!I22-'tablas evol EM CAT'!I35,"-")</f>
        <v>0.25007793385469057</v>
      </c>
      <c r="G22" s="321">
        <f>IFERROR('tablas evol EM CAT'!K22-'tablas evol EM CAT'!K35,"-")</f>
        <v>0.25406719574694137</v>
      </c>
      <c r="H22" s="322">
        <f>IFERROR('tablas evol EM CAT'!M22-'tablas evol EM CAT'!M35,"-")</f>
        <v>0.16724119521455449</v>
      </c>
      <c r="I22" s="321">
        <f>IFERROR('tablas evol EM CAT'!O22-'tablas evol EM CAT'!O35,"-")</f>
        <v>0.18646409946195242</v>
      </c>
      <c r="J22" s="322">
        <f>IFERROR('tablas evol EM CAT'!Q22-'tablas evol EM CAT'!Q35,"-")</f>
        <v>0.1759711542924709</v>
      </c>
    </row>
    <row r="23" spans="2:10" outlineLevel="1" x14ac:dyDescent="0.25">
      <c r="B23" s="58" t="s">
        <v>95</v>
      </c>
      <c r="C23" s="321">
        <f>IFERROR('tablas evol EM CAT'!C23-'tablas evol EM CAT'!C36,"-")</f>
        <v>0.11423643163463915</v>
      </c>
      <c r="D23" s="321">
        <f>IFERROR('tablas evol EM CAT'!E23-'tablas evol EM CAT'!E36,"-")</f>
        <v>-0.28241105960168689</v>
      </c>
      <c r="E23" s="321">
        <f>IFERROR('tablas evol EM CAT'!G23-'tablas evol EM CAT'!G36,"-")</f>
        <v>-0.16488402390352608</v>
      </c>
      <c r="F23" s="321">
        <f>IFERROR('tablas evol EM CAT'!I23-'tablas evol EM CAT'!I36,"-")</f>
        <v>-0.21519822543984368</v>
      </c>
      <c r="G23" s="321">
        <f>IFERROR('tablas evol EM CAT'!K23-'tablas evol EM CAT'!K36,"-")</f>
        <v>0.13507619304854757</v>
      </c>
      <c r="H23" s="322">
        <f>IFERROR('tablas evol EM CAT'!M23-'tablas evol EM CAT'!M36,"-")</f>
        <v>-0.17643921984422217</v>
      </c>
      <c r="I23" s="321">
        <f>IFERROR('tablas evol EM CAT'!O23-'tablas evol EM CAT'!O36,"-")</f>
        <v>-0.68772297972285212</v>
      </c>
      <c r="J23" s="322">
        <f>IFERROR('tablas evol EM CAT'!Q23-'tablas evol EM CAT'!Q36,"-")</f>
        <v>-0.44748770444272523</v>
      </c>
    </row>
    <row r="24" spans="2:10" outlineLevel="1" x14ac:dyDescent="0.25">
      <c r="B24" s="58" t="s">
        <v>96</v>
      </c>
      <c r="C24" s="321">
        <f>IFERROR('tablas evol EM CAT'!C24-'tablas evol EM CAT'!C37,"-")</f>
        <v>-0.12223207440863781</v>
      </c>
      <c r="D24" s="321">
        <f>IFERROR('tablas evol EM CAT'!E24-'tablas evol EM CAT'!E37,"-")</f>
        <v>-3.0864799464525916E-2</v>
      </c>
      <c r="E24" s="321">
        <f>IFERROR('tablas evol EM CAT'!G24-'tablas evol EM CAT'!G37,"-")</f>
        <v>-8.6674333717766672E-2</v>
      </c>
      <c r="F24" s="321">
        <f>IFERROR('tablas evol EM CAT'!I24-'tablas evol EM CAT'!I37,"-")</f>
        <v>-5.3625738519587074E-2</v>
      </c>
      <c r="G24" s="321">
        <f>IFERROR('tablas evol EM CAT'!K24-'tablas evol EM CAT'!K37,"-")</f>
        <v>4.2060900742082019E-2</v>
      </c>
      <c r="H24" s="322">
        <f>IFERROR('tablas evol EM CAT'!M24-'tablas evol EM CAT'!M37,"-")</f>
        <v>-7.0989189026715138E-2</v>
      </c>
      <c r="I24" s="321">
        <f>IFERROR('tablas evol EM CAT'!O24-'tablas evol EM CAT'!O37,"-")</f>
        <v>-0.70973691304586772</v>
      </c>
      <c r="J24" s="322">
        <f>IFERROR('tablas evol EM CAT'!Q24-'tablas evol EM CAT'!Q37,"-")</f>
        <v>-0.40085776645072535</v>
      </c>
    </row>
    <row r="25" spans="2:10" outlineLevel="1" x14ac:dyDescent="0.25">
      <c r="B25" s="58" t="s">
        <v>97</v>
      </c>
      <c r="C25" s="321">
        <f>IFERROR('tablas evol EM CAT'!C25-'tablas evol EM CAT'!C38,"-")</f>
        <v>-3.4252122588245344</v>
      </c>
      <c r="D25" s="321">
        <f>IFERROR('tablas evol EM CAT'!E25-'tablas evol EM CAT'!E38,"-")</f>
        <v>0.21817763650147803</v>
      </c>
      <c r="E25" s="321">
        <f>IFERROR('tablas evol EM CAT'!G25-'tablas evol EM CAT'!G38,"-")</f>
        <v>-6.127391221141032E-2</v>
      </c>
      <c r="F25" s="321">
        <f>IFERROR('tablas evol EM CAT'!I25-'tablas evol EM CAT'!I38,"-")</f>
        <v>-0.15347656436297896</v>
      </c>
      <c r="G25" s="321">
        <f>IFERROR('tablas evol EM CAT'!K25-'tablas evol EM CAT'!K38,"-")</f>
        <v>0.40594892754994483</v>
      </c>
      <c r="H25" s="322">
        <f>IFERROR('tablas evol EM CAT'!M25-'tablas evol EM CAT'!M38,"-")</f>
        <v>-6.4362949799036784E-2</v>
      </c>
      <c r="I25" s="321">
        <f>IFERROR('tablas evol EM CAT'!O25-'tablas evol EM CAT'!O38,"-")</f>
        <v>-4.1773588006673634E-2</v>
      </c>
      <c r="J25" s="322">
        <f>IFERROR('tablas evol EM CAT'!Q25-'tablas evol EM CAT'!Q38,"-")</f>
        <v>-5.5880323997092418E-2</v>
      </c>
    </row>
    <row r="26" spans="2:10" ht="15" customHeight="1" x14ac:dyDescent="0.25">
      <c r="B26" s="69">
        <v>2013</v>
      </c>
      <c r="C26" s="323">
        <f>IFERROR('tablas evol EM CAT'!C26-'tablas evol EM CAT'!C39,"-")</f>
        <v>-0.23758187011213039</v>
      </c>
      <c r="D26" s="323">
        <f>IFERROR('tablas evol EM CAT'!E26-'tablas evol EM CAT'!E39,"-")</f>
        <v>-3.4832522417005407E-2</v>
      </c>
      <c r="E26" s="323">
        <f>IFERROR('tablas evol EM CAT'!G26-'tablas evol EM CAT'!G39,"-")</f>
        <v>-9.9170911284002017E-2</v>
      </c>
      <c r="F26" s="323">
        <f>IFERROR('tablas evol EM CAT'!I26-'tablas evol EM CAT'!I39,"-")</f>
        <v>-0.16679492472244561</v>
      </c>
      <c r="G26" s="323">
        <f>IFERROR('tablas evol EM CAT'!K26-'tablas evol EM CAT'!K39,"-")</f>
        <v>-1.0716327189604691E-2</v>
      </c>
      <c r="H26" s="323">
        <f>IFERROR('tablas evol EM CAT'!M26-'tablas evol EM CAT'!M39,"-")</f>
        <v>-8.9466884515102763E-2</v>
      </c>
      <c r="I26" s="323">
        <f>IFERROR('tablas evol EM CAT'!O26-'tablas evol EM CAT'!O39,"-")</f>
        <v>-0.12609792834124356</v>
      </c>
      <c r="J26" s="323">
        <f>IFERROR('tablas evol EM CAT'!Q26-'tablas evol EM CAT'!Q39,"-")</f>
        <v>-0.10830859482461541</v>
      </c>
    </row>
    <row r="27" spans="2:10" hidden="1" outlineLevel="1" x14ac:dyDescent="0.25">
      <c r="B27" s="58" t="s">
        <v>86</v>
      </c>
      <c r="C27" s="321">
        <f>IFERROR('tablas evol EM CAT'!C27-'tablas evol EM CAT'!C40,"-")</f>
        <v>1.4544383434508621</v>
      </c>
      <c r="D27" s="321">
        <f>IFERROR('tablas evol EM CAT'!E27-'tablas evol EM CAT'!E40,"-")</f>
        <v>-0.19557058091007384</v>
      </c>
      <c r="E27" s="321">
        <f>IFERROR('tablas evol EM CAT'!G27-'tablas evol EM CAT'!G40,"-")</f>
        <v>-0.60664623603555334</v>
      </c>
      <c r="F27" s="321">
        <f>IFERROR('tablas evol EM CAT'!I27-'tablas evol EM CAT'!I40,"-")</f>
        <v>-0.42721205546703978</v>
      </c>
      <c r="G27" s="321">
        <f>IFERROR('tablas evol EM CAT'!K27-'tablas evol EM CAT'!K40,"-")</f>
        <v>-1.1543673503179877</v>
      </c>
      <c r="H27" s="322">
        <f>IFERROR('tablas evol EM CAT'!M27-'tablas evol EM CAT'!M40,"-")</f>
        <v>-0.38034482928365421</v>
      </c>
      <c r="I27" s="321">
        <f>IFERROR('tablas evol EM CAT'!O27-'tablas evol EM CAT'!O40,"-")</f>
        <v>0.11379035064210719</v>
      </c>
      <c r="J27" s="322">
        <f>IFERROR('tablas evol EM CAT'!Q27-'tablas evol EM CAT'!Q40,"-")</f>
        <v>-0.10485029287622183</v>
      </c>
    </row>
    <row r="28" spans="2:10" hidden="1" outlineLevel="1" x14ac:dyDescent="0.25">
      <c r="B28" s="58" t="s">
        <v>87</v>
      </c>
      <c r="C28" s="321">
        <f>IFERROR('tablas evol EM CAT'!C28-'tablas evol EM CAT'!C41,"-")</f>
        <v>-4.7604134731503045E-2</v>
      </c>
      <c r="D28" s="321">
        <f>IFERROR('tablas evol EM CAT'!E28-'tablas evol EM CAT'!E41,"-")</f>
        <v>0.21841090507184191</v>
      </c>
      <c r="E28" s="321">
        <f>IFERROR('tablas evol EM CAT'!G28-'tablas evol EM CAT'!G41,"-")</f>
        <v>-0.30051688106227026</v>
      </c>
      <c r="F28" s="321">
        <f>IFERROR('tablas evol EM CAT'!I28-'tablas evol EM CAT'!I41,"-")</f>
        <v>-0.12837804586309431</v>
      </c>
      <c r="G28" s="321">
        <f>IFERROR('tablas evol EM CAT'!K28-'tablas evol EM CAT'!K41,"-")</f>
        <v>-0.8220886981401998</v>
      </c>
      <c r="H28" s="322">
        <f>IFERROR('tablas evol EM CAT'!M28-'tablas evol EM CAT'!M41,"-")</f>
        <v>-0.12397803316846101</v>
      </c>
      <c r="I28" s="321">
        <f>IFERROR('tablas evol EM CAT'!O28-'tablas evol EM CAT'!O41,"-")</f>
        <v>-0.45626241840538384</v>
      </c>
      <c r="J28" s="322">
        <f>IFERROR('tablas evol EM CAT'!Q28-'tablas evol EM CAT'!Q41,"-")</f>
        <v>-0.30155234120004515</v>
      </c>
    </row>
    <row r="29" spans="2:10" hidden="1" outlineLevel="1" x14ac:dyDescent="0.25">
      <c r="B29" s="58" t="s">
        <v>88</v>
      </c>
      <c r="C29" s="321">
        <f>IFERROR('tablas evol EM CAT'!C29-'tablas evol EM CAT'!C42,"-")</f>
        <v>0.14024054061603852</v>
      </c>
      <c r="D29" s="321">
        <f>IFERROR('tablas evol EM CAT'!E29-'tablas evol EM CAT'!E42,"-")</f>
        <v>0.13034614787602816</v>
      </c>
      <c r="E29" s="321">
        <f>IFERROR('tablas evol EM CAT'!G29-'tablas evol EM CAT'!G42,"-")</f>
        <v>0.17317134396587086</v>
      </c>
      <c r="F29" s="321">
        <f>IFERROR('tablas evol EM CAT'!I29-'tablas evol EM CAT'!I42,"-")</f>
        <v>0.13851806455378579</v>
      </c>
      <c r="G29" s="321">
        <f>IFERROR('tablas evol EM CAT'!K29-'tablas evol EM CAT'!K42,"-")</f>
        <v>0.37383544618443931</v>
      </c>
      <c r="H29" s="322">
        <f>IFERROR('tablas evol EM CAT'!M29-'tablas evol EM CAT'!M42,"-")</f>
        <v>0.16216501398423588</v>
      </c>
      <c r="I29" s="321">
        <f>IFERROR('tablas evol EM CAT'!O29-'tablas evol EM CAT'!O42,"-")</f>
        <v>7.901697086135151E-2</v>
      </c>
      <c r="J29" s="322">
        <f>IFERROR('tablas evol EM CAT'!Q29-'tablas evol EM CAT'!Q42,"-")</f>
        <v>0.11546623281334778</v>
      </c>
    </row>
    <row r="30" spans="2:10" hidden="1" outlineLevel="1" x14ac:dyDescent="0.25">
      <c r="B30" s="58" t="s">
        <v>89</v>
      </c>
      <c r="C30" s="321">
        <f>IFERROR('tablas evol EM CAT'!C30-'tablas evol EM CAT'!C43,"-")</f>
        <v>-0.77747472482812796</v>
      </c>
      <c r="D30" s="321">
        <f>IFERROR('tablas evol EM CAT'!E30-'tablas evol EM CAT'!E43,"-")</f>
        <v>0.28207799801457334</v>
      </c>
      <c r="E30" s="321">
        <f>IFERROR('tablas evol EM CAT'!G30-'tablas evol EM CAT'!G43,"-")</f>
        <v>-2.3784850699613003E-2</v>
      </c>
      <c r="F30" s="321">
        <f>IFERROR('tablas evol EM CAT'!I30-'tablas evol EM CAT'!I43,"-")</f>
        <v>-0.10406466123995806</v>
      </c>
      <c r="G30" s="321">
        <f>IFERROR('tablas evol EM CAT'!K30-'tablas evol EM CAT'!K43,"-")</f>
        <v>0.31778580951803637</v>
      </c>
      <c r="H30" s="322">
        <f>IFERROR('tablas evol EM CAT'!M30-'tablas evol EM CAT'!M43,"-")</f>
        <v>6.1171192643744376E-2</v>
      </c>
      <c r="I30" s="321">
        <f>IFERROR('tablas evol EM CAT'!O30-'tablas evol EM CAT'!O43,"-")</f>
        <v>-0.14132772257077342</v>
      </c>
      <c r="J30" s="322">
        <f>IFERROR('tablas evol EM CAT'!Q30-'tablas evol EM CAT'!Q43,"-")</f>
        <v>-3.5813358629944503E-2</v>
      </c>
    </row>
    <row r="31" spans="2:10" hidden="1" outlineLevel="1" x14ac:dyDescent="0.25">
      <c r="B31" s="58" t="s">
        <v>90</v>
      </c>
      <c r="C31" s="321">
        <f>IFERROR('tablas evol EM CAT'!C31-'tablas evol EM CAT'!C44,"-")</f>
        <v>-0.70430384640164956</v>
      </c>
      <c r="D31" s="321">
        <f>IFERROR('tablas evol EM CAT'!E31-'tablas evol EM CAT'!E44,"-")</f>
        <v>0.70434727436154976</v>
      </c>
      <c r="E31" s="321">
        <f>IFERROR('tablas evol EM CAT'!G31-'tablas evol EM CAT'!G44,"-")</f>
        <v>-0.34851786949025154</v>
      </c>
      <c r="F31" s="321">
        <f>IFERROR('tablas evol EM CAT'!I31-'tablas evol EM CAT'!I44,"-")</f>
        <v>-0.43726759186333908</v>
      </c>
      <c r="G31" s="321">
        <f>IFERROR('tablas evol EM CAT'!K31-'tablas evol EM CAT'!K44,"-")</f>
        <v>4.7907896415358309E-2</v>
      </c>
      <c r="H31" s="322">
        <f>IFERROR('tablas evol EM CAT'!M31-'tablas evol EM CAT'!M44,"-")</f>
        <v>-1.3512249169025381E-2</v>
      </c>
      <c r="I31" s="321">
        <f>IFERROR('tablas evol EM CAT'!O31-'tablas evol EM CAT'!O44,"-")</f>
        <v>-0.20400060140040388</v>
      </c>
      <c r="J31" s="322">
        <f>IFERROR('tablas evol EM CAT'!Q31-'tablas evol EM CAT'!Q44,"-")</f>
        <v>-0.11678544143716429</v>
      </c>
    </row>
    <row r="32" spans="2:10" hidden="1" outlineLevel="1" x14ac:dyDescent="0.25">
      <c r="B32" s="58" t="s">
        <v>91</v>
      </c>
      <c r="C32" s="321">
        <f>IFERROR('tablas evol EM CAT'!C32-'tablas evol EM CAT'!C45,"-")</f>
        <v>0.79700474302825874</v>
      </c>
      <c r="D32" s="321">
        <f>IFERROR('tablas evol EM CAT'!E32-'tablas evol EM CAT'!E45,"-")</f>
        <v>1.2048848033511748</v>
      </c>
      <c r="E32" s="321">
        <f>IFERROR('tablas evol EM CAT'!G32-'tablas evol EM CAT'!G45,"-")</f>
        <v>0.21622804036422849</v>
      </c>
      <c r="F32" s="321">
        <f>IFERROR('tablas evol EM CAT'!I32-'tablas evol EM CAT'!I45,"-")</f>
        <v>-3.0427257977283517E-2</v>
      </c>
      <c r="G32" s="321">
        <f>IFERROR('tablas evol EM CAT'!K32-'tablas evol EM CAT'!K45,"-")</f>
        <v>1.1750893921334926</v>
      </c>
      <c r="H32" s="322">
        <f>IFERROR('tablas evol EM CAT'!M32-'tablas evol EM CAT'!M45,"-")</f>
        <v>0.55240680675034071</v>
      </c>
      <c r="I32" s="321">
        <f>IFERROR('tablas evol EM CAT'!O32-'tablas evol EM CAT'!O45,"-")</f>
        <v>0.63223015714219777</v>
      </c>
      <c r="J32" s="322">
        <f>IFERROR('tablas evol EM CAT'!Q32-'tablas evol EM CAT'!Q45,"-")</f>
        <v>0.59276569973290272</v>
      </c>
    </row>
    <row r="33" spans="2:10" hidden="1" outlineLevel="1" x14ac:dyDescent="0.25">
      <c r="B33" s="58" t="s">
        <v>92</v>
      </c>
      <c r="C33" s="321">
        <f>IFERROR('tablas evol EM CAT'!C33-'tablas evol EM CAT'!C46,"-")</f>
        <v>-0.87994587165662352</v>
      </c>
      <c r="D33" s="321">
        <f>IFERROR('tablas evol EM CAT'!E33-'tablas evol EM CAT'!E46,"-")</f>
        <v>-0.17678118189975667</v>
      </c>
      <c r="E33" s="321">
        <f>IFERROR('tablas evol EM CAT'!G33-'tablas evol EM CAT'!G46,"-")</f>
        <v>-0.64307118626782511</v>
      </c>
      <c r="F33" s="321">
        <f>IFERROR('tablas evol EM CAT'!I33-'tablas evol EM CAT'!I46,"-")</f>
        <v>-0.61028534210036689</v>
      </c>
      <c r="G33" s="321">
        <f>IFERROR('tablas evol EM CAT'!K33-'tablas evol EM CAT'!K46,"-")</f>
        <v>-0.77854048834321965</v>
      </c>
      <c r="H33" s="322">
        <f>IFERROR('tablas evol EM CAT'!M33-'tablas evol EM CAT'!M46,"-")</f>
        <v>-0.51852218150770302</v>
      </c>
      <c r="I33" s="321">
        <f>IFERROR('tablas evol EM CAT'!O33-'tablas evol EM CAT'!O46,"-")</f>
        <v>-0.32410072937191092</v>
      </c>
      <c r="J33" s="322">
        <f>IFERROR('tablas evol EM CAT'!Q33-'tablas evol EM CAT'!Q46,"-")</f>
        <v>-0.39973000455836427</v>
      </c>
    </row>
    <row r="34" spans="2:10" hidden="1" outlineLevel="1" x14ac:dyDescent="0.25">
      <c r="B34" s="58" t="s">
        <v>93</v>
      </c>
      <c r="C34" s="321">
        <f>IFERROR('tablas evol EM CAT'!C34-'tablas evol EM CAT'!C47,"-")</f>
        <v>-0.32301692852151564</v>
      </c>
      <c r="D34" s="321">
        <f>IFERROR('tablas evol EM CAT'!E34-'tablas evol EM CAT'!E47,"-")</f>
        <v>0.34437296108976234</v>
      </c>
      <c r="E34" s="321">
        <f>IFERROR('tablas evol EM CAT'!G34-'tablas evol EM CAT'!G47,"-")</f>
        <v>0.15384238980447584</v>
      </c>
      <c r="F34" s="321">
        <f>IFERROR('tablas evol EM CAT'!I34-'tablas evol EM CAT'!I47,"-")</f>
        <v>0.11343327596845576</v>
      </c>
      <c r="G34" s="321">
        <f>IFERROR('tablas evol EM CAT'!K34-'tablas evol EM CAT'!K47,"-")</f>
        <v>0.34601193259393703</v>
      </c>
      <c r="H34" s="322">
        <f>IFERROR('tablas evol EM CAT'!M34-'tablas evol EM CAT'!M47,"-")</f>
        <v>0.19421513791265355</v>
      </c>
      <c r="I34" s="321">
        <f>IFERROR('tablas evol EM CAT'!O34-'tablas evol EM CAT'!O47,"-")</f>
        <v>-0.2224777721602651</v>
      </c>
      <c r="J34" s="322">
        <f>IFERROR('tablas evol EM CAT'!Q34-'tablas evol EM CAT'!Q47,"-")</f>
        <v>-6.251690399880161E-3</v>
      </c>
    </row>
    <row r="35" spans="2:10" hidden="1" outlineLevel="1" x14ac:dyDescent="0.25">
      <c r="B35" s="58" t="s">
        <v>94</v>
      </c>
      <c r="C35" s="321">
        <f>IFERROR('tablas evol EM CAT'!C35-'tablas evol EM CAT'!C48,"-")</f>
        <v>0.98859762922782135</v>
      </c>
      <c r="D35" s="321">
        <f>IFERROR('tablas evol EM CAT'!E35-'tablas evol EM CAT'!E48,"-")</f>
        <v>0.80005790470489124</v>
      </c>
      <c r="E35" s="321">
        <f>IFERROR('tablas evol EM CAT'!G35-'tablas evol EM CAT'!G48,"-")</f>
        <v>5.3537815011842405E-2</v>
      </c>
      <c r="F35" s="321">
        <f>IFERROR('tablas evol EM CAT'!I35-'tablas evol EM CAT'!I48,"-")</f>
        <v>8.0110831232284241E-2</v>
      </c>
      <c r="G35" s="321">
        <f>IFERROR('tablas evol EM CAT'!K35-'tablas evol EM CAT'!K48,"-")</f>
        <v>-7.4547478261153266E-2</v>
      </c>
      <c r="H35" s="322">
        <f>IFERROR('tablas evol EM CAT'!M35-'tablas evol EM CAT'!M48,"-")</f>
        <v>0.29589573796781554</v>
      </c>
      <c r="I35" s="321">
        <f>IFERROR('tablas evol EM CAT'!O35-'tablas evol EM CAT'!O48,"-")</f>
        <v>0.2229684714884117</v>
      </c>
      <c r="J35" s="322">
        <f>IFERROR('tablas evol EM CAT'!Q35-'tablas evol EM CAT'!Q48,"-")</f>
        <v>0.25680142130520345</v>
      </c>
    </row>
    <row r="36" spans="2:10" hidden="1" outlineLevel="1" x14ac:dyDescent="0.25">
      <c r="B36" s="58" t="s">
        <v>95</v>
      </c>
      <c r="C36" s="321">
        <f>IFERROR('tablas evol EM CAT'!C36-'tablas evol EM CAT'!C49,"-")</f>
        <v>2.8282597045832247E-3</v>
      </c>
      <c r="D36" s="321">
        <f>IFERROR('tablas evol EM CAT'!E36-'tablas evol EM CAT'!E49,"-")</f>
        <v>-6.3441674233812861E-2</v>
      </c>
      <c r="E36" s="321">
        <f>IFERROR('tablas evol EM CAT'!G36-'tablas evol EM CAT'!G49,"-")</f>
        <v>-0.618551861688454</v>
      </c>
      <c r="F36" s="321">
        <f>IFERROR('tablas evol EM CAT'!I36-'tablas evol EM CAT'!I49,"-")</f>
        <v>-0.77523036879309259</v>
      </c>
      <c r="G36" s="321">
        <f>IFERROR('tablas evol EM CAT'!K36-'tablas evol EM CAT'!K49,"-")</f>
        <v>3.904747920808127E-2</v>
      </c>
      <c r="H36" s="322">
        <f>IFERROR('tablas evol EM CAT'!M36-'tablas evol EM CAT'!M49,"-")</f>
        <v>-0.43873685704725585</v>
      </c>
      <c r="I36" s="321">
        <f>IFERROR('tablas evol EM CAT'!O36-'tablas evol EM CAT'!O49,"-")</f>
        <v>-0.67001246241955315</v>
      </c>
      <c r="J36" s="322">
        <f>IFERROR('tablas evol EM CAT'!Q36-'tablas evol EM CAT'!Q49,"-")</f>
        <v>-0.5691684754875368</v>
      </c>
    </row>
    <row r="37" spans="2:10" hidden="1" outlineLevel="1" x14ac:dyDescent="0.25">
      <c r="B37" s="58" t="s">
        <v>96</v>
      </c>
      <c r="C37" s="321">
        <f>IFERROR('tablas evol EM CAT'!C37-'tablas evol EM CAT'!C50,"-")</f>
        <v>1.6192801612438812</v>
      </c>
      <c r="D37" s="321">
        <f>IFERROR('tablas evol EM CAT'!E37-'tablas evol EM CAT'!E50,"-")</f>
        <v>-0.45151227751071943</v>
      </c>
      <c r="E37" s="321">
        <f>IFERROR('tablas evol EM CAT'!G37-'tablas evol EM CAT'!G50,"-")</f>
        <v>-5.120320184212801E-2</v>
      </c>
      <c r="F37" s="321">
        <f>IFERROR('tablas evol EM CAT'!I37-'tablas evol EM CAT'!I50,"-")</f>
        <v>-9.2312574375247536E-2</v>
      </c>
      <c r="G37" s="321">
        <f>IFERROR('tablas evol EM CAT'!K37-'tablas evol EM CAT'!K50,"-")</f>
        <v>2.5998877665545095E-2</v>
      </c>
      <c r="H37" s="322">
        <f>IFERROR('tablas evol EM CAT'!M37-'tablas evol EM CAT'!M50,"-")</f>
        <v>-0.11531058875543287</v>
      </c>
      <c r="I37" s="321">
        <f>IFERROR('tablas evol EM CAT'!O37-'tablas evol EM CAT'!O50,"-")</f>
        <v>0.56373360017789764</v>
      </c>
      <c r="J37" s="322">
        <f>IFERROR('tablas evol EM CAT'!Q37-'tablas evol EM CAT'!Q50,"-")</f>
        <v>0.23308838529424669</v>
      </c>
    </row>
    <row r="38" spans="2:10" hidden="1" outlineLevel="1" x14ac:dyDescent="0.25">
      <c r="B38" s="58" t="s">
        <v>97</v>
      </c>
      <c r="C38" s="321">
        <f>IFERROR('tablas evol EM CAT'!C38-'tablas evol EM CAT'!C51,"-")</f>
        <v>5.7498823330397872</v>
      </c>
      <c r="D38" s="321">
        <f>IFERROR('tablas evol EM CAT'!E38-'tablas evol EM CAT'!E51,"-")</f>
        <v>0.30249424152681748</v>
      </c>
      <c r="E38" s="321">
        <f>IFERROR('tablas evol EM CAT'!G38-'tablas evol EM CAT'!G51,"-")</f>
        <v>-2.092765342939984E-2</v>
      </c>
      <c r="F38" s="321">
        <f>IFERROR('tablas evol EM CAT'!I38-'tablas evol EM CAT'!I51,"-")</f>
        <v>0.54327922077922075</v>
      </c>
      <c r="G38" s="321">
        <f>IFERROR('tablas evol EM CAT'!K38-'tablas evol EM CAT'!K51,"-")</f>
        <v>-2.3873885954219158</v>
      </c>
      <c r="H38" s="322">
        <f>IFERROR('tablas evol EM CAT'!M38-'tablas evol EM CAT'!M51,"-")</f>
        <v>0.24941655658300377</v>
      </c>
      <c r="I38" s="321">
        <f>IFERROR('tablas evol EM CAT'!O38-'tablas evol EM CAT'!O51,"-")</f>
        <v>0.12166134846576959</v>
      </c>
      <c r="J38" s="322">
        <f>IFERROR('tablas evol EM CAT'!Q38-'tablas evol EM CAT'!Q51,"-")</f>
        <v>0.18159449151412232</v>
      </c>
    </row>
    <row r="39" spans="2:10" ht="15" customHeight="1" collapsed="1" x14ac:dyDescent="0.25">
      <c r="B39" s="72">
        <v>2012</v>
      </c>
      <c r="C39" s="324">
        <f>IFERROR('tablas evol EM CAT'!C39-'tablas evol EM CAT'!C52,"-")</f>
        <v>0.62857216605973587</v>
      </c>
      <c r="D39" s="324">
        <f>IFERROR('tablas evol EM CAT'!E39-'tablas evol EM CAT'!E52,"-")</f>
        <v>0.28419012230607432</v>
      </c>
      <c r="E39" s="324">
        <f>IFERROR('tablas evol EM CAT'!G39-'tablas evol EM CAT'!G52,"-")</f>
        <v>-0.15119163397923785</v>
      </c>
      <c r="F39" s="324">
        <f>IFERROR('tablas evol EM CAT'!I39-'tablas evol EM CAT'!I52,"-")</f>
        <v>-0.13634263578988381</v>
      </c>
      <c r="G39" s="324">
        <f>IFERROR('tablas evol EM CAT'!K39-'tablas evol EM CAT'!K52,"-")</f>
        <v>-0.18762775164266632</v>
      </c>
      <c r="H39" s="324">
        <f>IFERROR('tablas evol EM CAT'!M39-'tablas evol EM CAT'!M52,"-")</f>
        <v>1.0929340897929407E-2</v>
      </c>
      <c r="I39" s="324">
        <f>IFERROR('tablas evol EM CAT'!O39-'tablas evol EM CAT'!O52,"-")</f>
        <v>-4.920734844285235E-3</v>
      </c>
      <c r="J39" s="324">
        <f>IFERROR('tablas evol EM CAT'!Q39-'tablas evol EM CAT'!Q52,"-")</f>
        <v>2.2882844291238769E-4</v>
      </c>
    </row>
    <row r="40" spans="2:10" hidden="1" outlineLevel="1" x14ac:dyDescent="0.25">
      <c r="B40" s="58" t="s">
        <v>86</v>
      </c>
      <c r="C40" s="321">
        <f>IFERROR('tablas evol EM CAT'!C40-'tablas evol EM CAT'!C53,"-")</f>
        <v>0.98514050316316037</v>
      </c>
      <c r="D40" s="321">
        <f>IFERROR('tablas evol EM CAT'!E40-'tablas evol EM CAT'!E53,"-")</f>
        <v>0.14345200028423122</v>
      </c>
      <c r="E40" s="321">
        <f>IFERROR('tablas evol EM CAT'!G40-'tablas evol EM CAT'!G53,"-")</f>
        <v>1.0780444498964403</v>
      </c>
      <c r="F40" s="321">
        <f>IFERROR('tablas evol EM CAT'!I40-'tablas evol EM CAT'!I53,"-")</f>
        <v>1.0411046452616972</v>
      </c>
      <c r="G40" s="321">
        <f>IFERROR('tablas evol EM CAT'!K40-'tablas evol EM CAT'!K53,"-")</f>
        <v>1.1864370884499023</v>
      </c>
      <c r="H40" s="322">
        <f>IFERROR('tablas evol EM CAT'!M40-'tablas evol EM CAT'!M53,"-")</f>
        <v>0.80472739348713773</v>
      </c>
      <c r="I40" s="321">
        <f>IFERROR('tablas evol EM CAT'!O40-'tablas evol EM CAT'!O53,"-")</f>
        <v>0.30874958709948608</v>
      </c>
      <c r="J40" s="322">
        <f>IFERROR('tablas evol EM CAT'!Q40-'tablas evol EM CAT'!Q53,"-")</f>
        <v>0.52779783178966611</v>
      </c>
    </row>
    <row r="41" spans="2:10" hidden="1" outlineLevel="1" x14ac:dyDescent="0.25">
      <c r="B41" s="58" t="s">
        <v>87</v>
      </c>
      <c r="C41" s="321">
        <f>IFERROR('tablas evol EM CAT'!C41-'tablas evol EM CAT'!C54,"-")</f>
        <v>-0.65229831705152108</v>
      </c>
      <c r="D41" s="321">
        <f>IFERROR('tablas evol EM CAT'!E41-'tablas evol EM CAT'!E54,"-")</f>
        <v>7.0000000000000284E-2</v>
      </c>
      <c r="E41" s="321">
        <f>IFERROR('tablas evol EM CAT'!G41-'tablas evol EM CAT'!G54,"-")</f>
        <v>1.153811934779335</v>
      </c>
      <c r="F41" s="321">
        <f>IFERROR('tablas evol EM CAT'!I41-'tablas evol EM CAT'!I54,"-")</f>
        <v>0.49000000000000021</v>
      </c>
      <c r="G41" s="321">
        <f>IFERROR('tablas evol EM CAT'!K41-'tablas evol EM CAT'!K54,"-")</f>
        <v>3.3099999999999996</v>
      </c>
      <c r="H41" s="322">
        <f>IFERROR('tablas evol EM CAT'!M41-'tablas evol EM CAT'!M54,"-")</f>
        <v>0.78000000000000114</v>
      </c>
      <c r="I41" s="321">
        <f>IFERROR('tablas evol EM CAT'!O41-'tablas evol EM CAT'!O54,"-")</f>
        <v>-8.9999999999999858E-2</v>
      </c>
      <c r="J41" s="322">
        <f>IFERROR('tablas evol EM CAT'!Q41-'tablas evol EM CAT'!Q54,"-")</f>
        <v>0.32000000000000028</v>
      </c>
    </row>
    <row r="42" spans="2:10" hidden="1" outlineLevel="1" x14ac:dyDescent="0.25">
      <c r="B42" s="58" t="s">
        <v>88</v>
      </c>
      <c r="C42" s="321">
        <f>IFERROR('tablas evol EM CAT'!C42-'tablas evol EM CAT'!C55,"-")</f>
        <v>-34.666020214782058</v>
      </c>
      <c r="D42" s="321">
        <f>IFERROR('tablas evol EM CAT'!E42-'tablas evol EM CAT'!E55,"-")</f>
        <v>-0.25999999999999979</v>
      </c>
      <c r="E42" s="321">
        <f>IFERROR('tablas evol EM CAT'!G42-'tablas evol EM CAT'!G55,"-")</f>
        <v>0.12345829495358629</v>
      </c>
      <c r="F42" s="321">
        <f>IFERROR('tablas evol EM CAT'!I42-'tablas evol EM CAT'!I55,"-")</f>
        <v>-6.0000000000000497E-2</v>
      </c>
      <c r="G42" s="321">
        <f>IFERROR('tablas evol EM CAT'!K42-'tablas evol EM CAT'!K55,"-")</f>
        <v>0.48999999999999932</v>
      </c>
      <c r="H42" s="322">
        <f>IFERROR('tablas evol EM CAT'!M42-'tablas evol EM CAT'!M55,"-")</f>
        <v>-3.0000000000000249E-2</v>
      </c>
      <c r="I42" s="321">
        <f>IFERROR('tablas evol EM CAT'!O42-'tablas evol EM CAT'!O55,"-")</f>
        <v>7.0000000000000284E-2</v>
      </c>
      <c r="J42" s="322">
        <f>IFERROR('tablas evol EM CAT'!Q42-'tablas evol EM CAT'!Q55,"-")</f>
        <v>3.0000000000000249E-2</v>
      </c>
    </row>
    <row r="43" spans="2:10" hidden="1" outlineLevel="1" x14ac:dyDescent="0.25">
      <c r="B43" s="58" t="s">
        <v>89</v>
      </c>
      <c r="C43" s="321">
        <f>IFERROR('tablas evol EM CAT'!C43-'tablas evol EM CAT'!C56,"-")</f>
        <v>-1.1129370040138493</v>
      </c>
      <c r="D43" s="321">
        <f>IFERROR('tablas evol EM CAT'!E43-'tablas evol EM CAT'!E56,"-")</f>
        <v>-0.2925284352438231</v>
      </c>
      <c r="E43" s="321">
        <f>IFERROR('tablas evol EM CAT'!G43-'tablas evol EM CAT'!G56,"-")</f>
        <v>0.20540183658308564</v>
      </c>
      <c r="F43" s="321">
        <f>IFERROR('tablas evol EM CAT'!I43-'tablas evol EM CAT'!I56,"-")</f>
        <v>0.45771868784269465</v>
      </c>
      <c r="G43" s="321">
        <f>IFERROR('tablas evol EM CAT'!K43-'tablas evol EM CAT'!K56,"-")</f>
        <v>-0.69944494659696055</v>
      </c>
      <c r="H43" s="322">
        <f>IFERROR('tablas evol EM CAT'!M43-'tablas evol EM CAT'!M56,"-")</f>
        <v>2.6251994004020673E-3</v>
      </c>
      <c r="I43" s="321">
        <f>IFERROR('tablas evol EM CAT'!O43-'tablas evol EM CAT'!O56,"-")</f>
        <v>-0.59610003471817841</v>
      </c>
      <c r="J43" s="322">
        <f>IFERROR('tablas evol EM CAT'!Q43-'tablas evol EM CAT'!Q56,"-")</f>
        <v>-0.2953548656261038</v>
      </c>
    </row>
    <row r="44" spans="2:10" hidden="1" outlineLevel="1" x14ac:dyDescent="0.25">
      <c r="B44" s="58" t="s">
        <v>90</v>
      </c>
      <c r="C44" s="321">
        <f>IFERROR('tablas evol EM CAT'!C44-'tablas evol EM CAT'!C57,"-")</f>
        <v>-1.2503407251089076</v>
      </c>
      <c r="D44" s="321">
        <f>IFERROR('tablas evol EM CAT'!E44-'tablas evol EM CAT'!E57,"-")</f>
        <v>-0.26308979364194052</v>
      </c>
      <c r="E44" s="321">
        <f>IFERROR('tablas evol EM CAT'!G44-'tablas evol EM CAT'!G57,"-")</f>
        <v>0.83785400299500168</v>
      </c>
      <c r="F44" s="321">
        <f>IFERROR('tablas evol EM CAT'!I44-'tablas evol EM CAT'!I57,"-")</f>
        <v>0.93110527842992319</v>
      </c>
      <c r="G44" s="321">
        <f>IFERROR('tablas evol EM CAT'!K44-'tablas evol EM CAT'!K57,"-")</f>
        <v>0.41895292736993106</v>
      </c>
      <c r="H44" s="322">
        <f>IFERROR('tablas evol EM CAT'!M44-'tablas evol EM CAT'!M57,"-")</f>
        <v>0.42367030655489124</v>
      </c>
      <c r="I44" s="321">
        <f>IFERROR('tablas evol EM CAT'!O44-'tablas evol EM CAT'!O57,"-")</f>
        <v>-0.16407481756775155</v>
      </c>
      <c r="J44" s="322">
        <f>IFERROR('tablas evol EM CAT'!Q44-'tablas evol EM CAT'!Q57,"-")</f>
        <v>0.11069807775690066</v>
      </c>
    </row>
    <row r="45" spans="2:10" hidden="1" outlineLevel="1" x14ac:dyDescent="0.25">
      <c r="B45" s="58" t="s">
        <v>91</v>
      </c>
      <c r="C45" s="321">
        <f>IFERROR('tablas evol EM CAT'!C45-'tablas evol EM CAT'!C58,"-")</f>
        <v>-2.8366325945117801</v>
      </c>
      <c r="D45" s="321">
        <f>IFERROR('tablas evol EM CAT'!E45-'tablas evol EM CAT'!E58,"-")</f>
        <v>-9.0651013874066599E-2</v>
      </c>
      <c r="E45" s="321">
        <f>IFERROR('tablas evol EM CAT'!G45-'tablas evol EM CAT'!G58,"-")</f>
        <v>0.56326163396487416</v>
      </c>
      <c r="F45" s="321">
        <f>IFERROR('tablas evol EM CAT'!I45-'tablas evol EM CAT'!I58,"-")</f>
        <v>0.7055995991537678</v>
      </c>
      <c r="G45" s="321">
        <f>IFERROR('tablas evol EM CAT'!K45-'tablas evol EM CAT'!K58,"-")</f>
        <v>0.17087642896026178</v>
      </c>
      <c r="H45" s="322">
        <f>IFERROR('tablas evol EM CAT'!M45-'tablas evol EM CAT'!M58,"-")</f>
        <v>0.26518696948841569</v>
      </c>
      <c r="I45" s="321">
        <f>IFERROR('tablas evol EM CAT'!O45-'tablas evol EM CAT'!O58,"-")</f>
        <v>9.562847314104328E-2</v>
      </c>
      <c r="J45" s="322">
        <f>IFERROR('tablas evol EM CAT'!Q45-'tablas evol EM CAT'!Q58,"-")</f>
        <v>0.17030994246226427</v>
      </c>
    </row>
    <row r="46" spans="2:10" hidden="1" outlineLevel="1" x14ac:dyDescent="0.25">
      <c r="B46" s="58" t="s">
        <v>92</v>
      </c>
      <c r="C46" s="321">
        <f>IFERROR('tablas evol EM CAT'!C46-'tablas evol EM CAT'!C59,"-")</f>
        <v>-2.0014672051592139</v>
      </c>
      <c r="D46" s="321">
        <f>IFERROR('tablas evol EM CAT'!E46-'tablas evol EM CAT'!E59,"-")</f>
        <v>0.10356649321845968</v>
      </c>
      <c r="E46" s="321">
        <f>IFERROR('tablas evol EM CAT'!G46-'tablas evol EM CAT'!G59,"-")</f>
        <v>0.92707947421880021</v>
      </c>
      <c r="F46" s="321">
        <f>IFERROR('tablas evol EM CAT'!I46-'tablas evol EM CAT'!I59,"-")</f>
        <v>1.0578640936829959</v>
      </c>
      <c r="G46" s="321">
        <f>IFERROR('tablas evol EM CAT'!K46-'tablas evol EM CAT'!K59,"-")</f>
        <v>0.39129378794955638</v>
      </c>
      <c r="H46" s="322">
        <f>IFERROR('tablas evol EM CAT'!M46-'tablas evol EM CAT'!M59,"-")</f>
        <v>0.62257257704332414</v>
      </c>
      <c r="I46" s="321">
        <f>IFERROR('tablas evol EM CAT'!O46-'tablas evol EM CAT'!O59,"-")</f>
        <v>-4.9643575937935225E-2</v>
      </c>
      <c r="J46" s="322">
        <f>IFERROR('tablas evol EM CAT'!Q46-'tablas evol EM CAT'!Q59,"-")</f>
        <v>0.26137292696780889</v>
      </c>
    </row>
    <row r="47" spans="2:10" hidden="1" outlineLevel="1" x14ac:dyDescent="0.25">
      <c r="B47" s="58" t="s">
        <v>93</v>
      </c>
      <c r="C47" s="321">
        <f>IFERROR('tablas evol EM CAT'!C47-'tablas evol EM CAT'!C60,"-")</f>
        <v>0.77483747216415377</v>
      </c>
      <c r="D47" s="321">
        <f>IFERROR('tablas evol EM CAT'!E47-'tablas evol EM CAT'!E60,"-")</f>
        <v>0.66641181202701993</v>
      </c>
      <c r="E47" s="321">
        <f>IFERROR('tablas evol EM CAT'!G47-'tablas evol EM CAT'!G60,"-")</f>
        <v>0.41237428703608092</v>
      </c>
      <c r="F47" s="321">
        <f>IFERROR('tablas evol EM CAT'!I47-'tablas evol EM CAT'!I60,"-")</f>
        <v>0.53671201566021232</v>
      </c>
      <c r="G47" s="321">
        <f>IFERROR('tablas evol EM CAT'!K47-'tablas evol EM CAT'!K60,"-")</f>
        <v>-0.21814521420709543</v>
      </c>
      <c r="H47" s="322">
        <f>IFERROR('tablas evol EM CAT'!M47-'tablas evol EM CAT'!M60,"-")</f>
        <v>0.49955391347253908</v>
      </c>
      <c r="I47" s="321">
        <f>IFERROR('tablas evol EM CAT'!O47-'tablas evol EM CAT'!O60,"-")</f>
        <v>0.60831869483879775</v>
      </c>
      <c r="J47" s="322">
        <f>IFERROR('tablas evol EM CAT'!Q47-'tablas evol EM CAT'!Q60,"-")</f>
        <v>0.55641999442582435</v>
      </c>
    </row>
    <row r="48" spans="2:10" hidden="1" outlineLevel="1" x14ac:dyDescent="0.25">
      <c r="B48" s="58" t="s">
        <v>94</v>
      </c>
      <c r="C48" s="321">
        <f>IFERROR('tablas evol EM CAT'!C48-'tablas evol EM CAT'!C61,"-")</f>
        <v>-2.2127607390088482</v>
      </c>
      <c r="D48" s="321">
        <f>IFERROR('tablas evol EM CAT'!E48-'tablas evol EM CAT'!E61,"-")</f>
        <v>0.29913153556946703</v>
      </c>
      <c r="E48" s="321">
        <f>IFERROR('tablas evol EM CAT'!G48-'tablas evol EM CAT'!G61,"-")</f>
        <v>1.5747492264462712</v>
      </c>
      <c r="F48" s="321">
        <f>IFERROR('tablas evol EM CAT'!I48-'tablas evol EM CAT'!I61,"-")</f>
        <v>1.9845331061655322</v>
      </c>
      <c r="G48" s="321">
        <f>IFERROR('tablas evol EM CAT'!K48-'tablas evol EM CAT'!K61,"-")</f>
        <v>-0.46450165848303193</v>
      </c>
      <c r="H48" s="322">
        <f>IFERROR('tablas evol EM CAT'!M48-'tablas evol EM CAT'!M61,"-")</f>
        <v>1.1138202653691582</v>
      </c>
      <c r="I48" s="321">
        <f>IFERROR('tablas evol EM CAT'!O48-'tablas evol EM CAT'!O61,"-")</f>
        <v>0.99953334366457369</v>
      </c>
      <c r="J48" s="322">
        <f>IFERROR('tablas evol EM CAT'!Q48-'tablas evol EM CAT'!Q61,"-")</f>
        <v>1.0519250089142407</v>
      </c>
    </row>
    <row r="49" spans="2:10" hidden="1" outlineLevel="1" x14ac:dyDescent="0.25">
      <c r="B49" s="58" t="s">
        <v>95</v>
      </c>
      <c r="C49" s="321">
        <f>IFERROR('tablas evol EM CAT'!C49-'tablas evol EM CAT'!C62,"-")</f>
        <v>-0.85701820008354979</v>
      </c>
      <c r="D49" s="321">
        <f>IFERROR('tablas evol EM CAT'!E49-'tablas evol EM CAT'!E62,"-")</f>
        <v>3.4982302250675446E-2</v>
      </c>
      <c r="E49" s="321">
        <f>IFERROR('tablas evol EM CAT'!G49-'tablas evol EM CAT'!G62,"-")</f>
        <v>0.42578397115488187</v>
      </c>
      <c r="F49" s="321">
        <f>IFERROR('tablas evol EM CAT'!I49-'tablas evol EM CAT'!I62,"-")</f>
        <v>0.83898647605079191</v>
      </c>
      <c r="G49" s="321">
        <f>IFERROR('tablas evol EM CAT'!K49-'tablas evol EM CAT'!K62,"-")</f>
        <v>-1.4226631266334246</v>
      </c>
      <c r="H49" s="322">
        <f>IFERROR('tablas evol EM CAT'!M49-'tablas evol EM CAT'!M62,"-")</f>
        <v>0.25833206866982295</v>
      </c>
      <c r="I49" s="321">
        <f>IFERROR('tablas evol EM CAT'!O49-'tablas evol EM CAT'!O62,"-")</f>
        <v>0.52480339431406797</v>
      </c>
      <c r="J49" s="322">
        <f>IFERROR('tablas evol EM CAT'!Q49-'tablas evol EM CAT'!Q62,"-")</f>
        <v>0.39060775252999136</v>
      </c>
    </row>
    <row r="50" spans="2:10" hidden="1" outlineLevel="1" x14ac:dyDescent="0.25">
      <c r="B50" s="58" t="s">
        <v>96</v>
      </c>
      <c r="C50" s="321">
        <f>IFERROR('tablas evol EM CAT'!C50-'tablas evol EM CAT'!C63,"-")</f>
        <v>-0.60840579710144915</v>
      </c>
      <c r="D50" s="321">
        <f>IFERROR('tablas evol EM CAT'!E50-'tablas evol EM CAT'!E63,"-")</f>
        <v>1.1099999999999994</v>
      </c>
      <c r="E50" s="321">
        <f>IFERROR('tablas evol EM CAT'!G50-'tablas evol EM CAT'!G63,"-")</f>
        <v>0.80323101135378572</v>
      </c>
      <c r="F50" s="321">
        <f>IFERROR('tablas evol EM CAT'!I50-'tablas evol EM CAT'!I63,"-")</f>
        <v>1.37</v>
      </c>
      <c r="G50" s="321">
        <f>IFERROR('tablas evol EM CAT'!K50-'tablas evol EM CAT'!K63,"-")</f>
        <v>-1.7600000000000007</v>
      </c>
      <c r="H50" s="322">
        <f>IFERROR('tablas evol EM CAT'!M50-'tablas evol EM CAT'!M63,"-")</f>
        <v>0.83999999999999986</v>
      </c>
      <c r="I50" s="321">
        <f>IFERROR('tablas evol EM CAT'!O50-'tablas evol EM CAT'!O63,"-")</f>
        <v>0.4399999999999995</v>
      </c>
      <c r="J50" s="322">
        <f>IFERROR('tablas evol EM CAT'!Q50-'tablas evol EM CAT'!Q63,"-")</f>
        <v>0.61000000000000121</v>
      </c>
    </row>
    <row r="51" spans="2:10" hidden="1" outlineLevel="1" x14ac:dyDescent="0.25">
      <c r="B51" s="58" t="s">
        <v>97</v>
      </c>
      <c r="C51" s="321">
        <f>IFERROR('tablas evol EM CAT'!C51-'tablas evol EM CAT'!C64,"-")</f>
        <v>-0.97564928884175028</v>
      </c>
      <c r="D51" s="321">
        <f>IFERROR('tablas evol EM CAT'!E51-'tablas evol EM CAT'!E64,"-")</f>
        <v>0.43000000000000149</v>
      </c>
      <c r="E51" s="321">
        <f>IFERROR('tablas evol EM CAT'!G51-'tablas evol EM CAT'!G64,"-")</f>
        <v>1.1028329027420956</v>
      </c>
      <c r="F51" s="321">
        <f>IFERROR('tablas evol EM CAT'!I51-'tablas evol EM CAT'!I64,"-")</f>
        <v>1.0399999999999991</v>
      </c>
      <c r="G51" s="321">
        <f>IFERROR('tablas evol EM CAT'!K51-'tablas evol EM CAT'!K64,"-")</f>
        <v>1.2900000000000009</v>
      </c>
      <c r="H51" s="322">
        <f>IFERROR('tablas evol EM CAT'!M51-'tablas evol EM CAT'!M64,"-")</f>
        <v>0.83000000000000007</v>
      </c>
      <c r="I51" s="321">
        <f>IFERROR('tablas evol EM CAT'!O51-'tablas evol EM CAT'!O64,"-")</f>
        <v>0.72000000000000064</v>
      </c>
      <c r="J51" s="322">
        <f>IFERROR('tablas evol EM CAT'!Q51-'tablas evol EM CAT'!Q64,"-")</f>
        <v>0.75999999999999979</v>
      </c>
    </row>
    <row r="52" spans="2:10" ht="15" customHeight="1" collapsed="1" x14ac:dyDescent="0.25">
      <c r="B52" s="72">
        <v>2011</v>
      </c>
      <c r="C52" s="324">
        <f>IFERROR('tablas evol EM CAT'!C52-'tablas evol EM CAT'!C65,"-")</f>
        <v>-0.87086511836529112</v>
      </c>
      <c r="D52" s="324">
        <f>IFERROR('tablas evol EM CAT'!E52-'tablas evol EM CAT'!E65,"-")</f>
        <v>0.1137070437193346</v>
      </c>
      <c r="E52" s="324">
        <f>IFERROR('tablas evol EM CAT'!G52-'tablas evol EM CAT'!G65,"-")</f>
        <v>0.76797711686879833</v>
      </c>
      <c r="F52" s="324">
        <f>IFERROR('tablas evol EM CAT'!I52-'tablas evol EM CAT'!I65,"-")</f>
        <v>0.86383544161202153</v>
      </c>
      <c r="G52" s="324">
        <f>IFERROR('tablas evol EM CAT'!K52-'tablas evol EM CAT'!K65,"-")</f>
        <v>0.35102836397322879</v>
      </c>
      <c r="H52" s="324">
        <f>IFERROR('tablas evol EM CAT'!M52-'tablas evol EM CAT'!M65,"-")</f>
        <v>0.52029866390834556</v>
      </c>
      <c r="I52" s="324">
        <f>IFERROR('tablas evol EM CAT'!O52-'tablas evol EM CAT'!O65,"-")</f>
        <v>0.2345380939090429</v>
      </c>
      <c r="J52" s="324">
        <f>IFERROR('tablas evol EM CAT'!Q52-'tablas evol EM CAT'!Q65,"-")</f>
        <v>0.36623045217325867</v>
      </c>
    </row>
    <row r="53" spans="2:10" hidden="1" outlineLevel="1" x14ac:dyDescent="0.25">
      <c r="B53" s="58" t="s">
        <v>86</v>
      </c>
      <c r="C53" s="321">
        <f>IFERROR('tablas evol EM CAT'!C53-'tablas evol EM CAT'!C66,"-")</f>
        <v>-1.3002688421247797</v>
      </c>
      <c r="D53" s="321">
        <f>IFERROR('tablas evol EM CAT'!E53-'tablas evol EM CAT'!E66,"-")</f>
        <v>0.6970068565400851</v>
      </c>
      <c r="E53" s="321">
        <f>IFERROR('tablas evol EM CAT'!G53-'tablas evol EM CAT'!G66,"-")</f>
        <v>0.47259305133869134</v>
      </c>
      <c r="F53" s="321">
        <f>IFERROR('tablas evol EM CAT'!I53-'tablas evol EM CAT'!I66,"-")</f>
        <v>0.85305298661734241</v>
      </c>
      <c r="G53" s="321">
        <f>IFERROR('tablas evol EM CAT'!K53-'tablas evol EM CAT'!K66,"-")</f>
        <v>-1.370431400282885</v>
      </c>
      <c r="H53" s="322">
        <f>IFERROR('tablas evol EM CAT'!M53-'tablas evol EM CAT'!M66,"-")</f>
        <v>0.46799231046497614</v>
      </c>
      <c r="I53" s="321">
        <f>IFERROR('tablas evol EM CAT'!O53-'tablas evol EM CAT'!O66,"-")</f>
        <v>-0.41425202045192222</v>
      </c>
      <c r="J53" s="322">
        <f>IFERROR('tablas evol EM CAT'!Q53-'tablas evol EM CAT'!Q66,"-")</f>
        <v>-1.7072208957383594E-2</v>
      </c>
    </row>
    <row r="54" spans="2:10" hidden="1" outlineLevel="1" x14ac:dyDescent="0.25">
      <c r="B54" s="58" t="s">
        <v>87</v>
      </c>
      <c r="C54" s="321">
        <f>IFERROR('tablas evol EM CAT'!C54-'tablas evol EM CAT'!C67,"-")</f>
        <v>-0.35796471728729262</v>
      </c>
      <c r="D54" s="321">
        <f>IFERROR('tablas evol EM CAT'!E54-'tablas evol EM CAT'!E67,"-")</f>
        <v>0.90084574318628707</v>
      </c>
      <c r="E54" s="321">
        <f>IFERROR('tablas evol EM CAT'!G54-'tablas evol EM CAT'!G67,"-")</f>
        <v>-4.0134180092090688E-2</v>
      </c>
      <c r="F54" s="321">
        <f>IFERROR('tablas evol EM CAT'!I54-'tablas evol EM CAT'!I67,"-")</f>
        <v>1.0121684831090247</v>
      </c>
      <c r="G54" s="321">
        <f>IFERROR('tablas evol EM CAT'!K54-'tablas evol EM CAT'!K67,"-")</f>
        <v>-3.813143832566424</v>
      </c>
      <c r="H54" s="322">
        <f>IFERROR('tablas evol EM CAT'!M54-'tablas evol EM CAT'!M67,"-")</f>
        <v>0.2096149309938129</v>
      </c>
      <c r="I54" s="321">
        <f>IFERROR('tablas evol EM CAT'!O54-'tablas evol EM CAT'!O67,"-")</f>
        <v>0.19023051515728007</v>
      </c>
      <c r="J54" s="322">
        <f>IFERROR('tablas evol EM CAT'!Q54-'tablas evol EM CAT'!Q67,"-")</f>
        <v>0.19058253890500865</v>
      </c>
    </row>
    <row r="55" spans="2:10" hidden="1" outlineLevel="1" x14ac:dyDescent="0.25">
      <c r="B55" s="58" t="s">
        <v>88</v>
      </c>
      <c r="C55" s="321">
        <f>IFERROR('tablas evol EM CAT'!C55-'tablas evol EM CAT'!C68,"-")</f>
        <v>31.393529411764707</v>
      </c>
      <c r="D55" s="321">
        <f>IFERROR('tablas evol EM CAT'!E55-'tablas evol EM CAT'!E68,"-")</f>
        <v>7.8004187020237481E-2</v>
      </c>
      <c r="E55" s="321">
        <f>IFERROR('tablas evol EM CAT'!G55-'tablas evol EM CAT'!G68,"-")</f>
        <v>-8.4770613089550473E-2</v>
      </c>
      <c r="F55" s="321">
        <f>IFERROR('tablas evol EM CAT'!I55-'tablas evol EM CAT'!I68,"-")</f>
        <v>0.66923736075407003</v>
      </c>
      <c r="G55" s="321">
        <f>IFERROR('tablas evol EM CAT'!K55-'tablas evol EM CAT'!K68,"-")</f>
        <v>-3.8212030224696747</v>
      </c>
      <c r="H55" s="322">
        <f>IFERROR('tablas evol EM CAT'!M55-'tablas evol EM CAT'!M68,"-")</f>
        <v>-7.6526006788368406E-2</v>
      </c>
      <c r="I55" s="321">
        <f>IFERROR('tablas evol EM CAT'!O55-'tablas evol EM CAT'!O68,"-")</f>
        <v>0.31496830959659938</v>
      </c>
      <c r="J55" s="322">
        <f>IFERROR('tablas evol EM CAT'!Q55-'tablas evol EM CAT'!Q68,"-")</f>
        <v>0.13184929253043709</v>
      </c>
    </row>
    <row r="56" spans="2:10" hidden="1" outlineLevel="1" x14ac:dyDescent="0.25">
      <c r="B56" s="58" t="s">
        <v>89</v>
      </c>
      <c r="C56" s="321">
        <f>IFERROR('tablas evol EM CAT'!C56-'tablas evol EM CAT'!C69,"-")</f>
        <v>-0.49170815018799985</v>
      </c>
      <c r="D56" s="321">
        <f>IFERROR('tablas evol EM CAT'!E56-'tablas evol EM CAT'!E69,"-")</f>
        <v>-0.40283285922431222</v>
      </c>
      <c r="E56" s="321">
        <f>IFERROR('tablas evol EM CAT'!G56-'tablas evol EM CAT'!G69,"-")</f>
        <v>0.75209112284302559</v>
      </c>
      <c r="F56" s="321">
        <f>IFERROR('tablas evol EM CAT'!I56-'tablas evol EM CAT'!I69,"-")</f>
        <v>0.79450824913671791</v>
      </c>
      <c r="G56" s="321">
        <f>IFERROR('tablas evol EM CAT'!K56-'tablas evol EM CAT'!K69,"-")</f>
        <v>0.46304114490160941</v>
      </c>
      <c r="H56" s="322">
        <f>IFERROR('tablas evol EM CAT'!M56-'tablas evol EM CAT'!M69,"-")</f>
        <v>0.42406961819192013</v>
      </c>
      <c r="I56" s="321">
        <f>IFERROR('tablas evol EM CAT'!O56-'tablas evol EM CAT'!O69,"-")</f>
        <v>0.81638331365604166</v>
      </c>
      <c r="J56" s="322">
        <f>IFERROR('tablas evol EM CAT'!Q56-'tablas evol EM CAT'!Q69,"-")</f>
        <v>0.61186451043011481</v>
      </c>
    </row>
    <row r="57" spans="2:10" hidden="1" outlineLevel="1" x14ac:dyDescent="0.25">
      <c r="B57" s="58" t="s">
        <v>90</v>
      </c>
      <c r="C57" s="321">
        <f>IFERROR('tablas evol EM CAT'!C57-'tablas evol EM CAT'!C70,"-")</f>
        <v>-3.2806834905027147</v>
      </c>
      <c r="D57" s="321">
        <f>IFERROR('tablas evol EM CAT'!E57-'tablas evol EM CAT'!E70,"-")</f>
        <v>-0.14691020635805874</v>
      </c>
      <c r="E57" s="321">
        <f>IFERROR('tablas evol EM CAT'!G57-'tablas evol EM CAT'!G70,"-")</f>
        <v>0.55090985851744723</v>
      </c>
      <c r="F57" s="321">
        <f>IFERROR('tablas evol EM CAT'!I57-'tablas evol EM CAT'!I70,"-")</f>
        <v>0.73889472157007585</v>
      </c>
      <c r="G57" s="321">
        <f>IFERROR('tablas evol EM CAT'!K57-'tablas evol EM CAT'!K70,"-")</f>
        <v>-0.35895292736993056</v>
      </c>
      <c r="H57" s="322">
        <f>IFERROR('tablas evol EM CAT'!M57-'tablas evol EM CAT'!M70,"-")</f>
        <v>0.29632969344510762</v>
      </c>
      <c r="I57" s="321">
        <f>IFERROR('tablas evol EM CAT'!O57-'tablas evol EM CAT'!O70,"-")</f>
        <v>0.36407481756775084</v>
      </c>
      <c r="J57" s="322">
        <f>IFERROR('tablas evol EM CAT'!Q57-'tablas evol EM CAT'!Q70,"-")</f>
        <v>0.29930192224309948</v>
      </c>
    </row>
    <row r="58" spans="2:10" hidden="1" outlineLevel="1" x14ac:dyDescent="0.25">
      <c r="B58" s="58" t="s">
        <v>91</v>
      </c>
      <c r="C58" s="321">
        <f>IFERROR('tablas evol EM CAT'!C58-'tablas evol EM CAT'!C71,"-")</f>
        <v>-0.84851916289208251</v>
      </c>
      <c r="D58" s="321">
        <f>IFERROR('tablas evol EM CAT'!E58-'tablas evol EM CAT'!E71,"-")</f>
        <v>-0.61934898612593337</v>
      </c>
      <c r="E58" s="321">
        <f>IFERROR('tablas evol EM CAT'!G58-'tablas evol EM CAT'!G71,"-")</f>
        <v>0.18363672971230383</v>
      </c>
      <c r="F58" s="321">
        <f>IFERROR('tablas evol EM CAT'!I58-'tablas evol EM CAT'!I71,"-")</f>
        <v>0.6144004008462316</v>
      </c>
      <c r="G58" s="321">
        <f>IFERROR('tablas evol EM CAT'!K58-'tablas evol EM CAT'!K71,"-")</f>
        <v>-1.950876428960262</v>
      </c>
      <c r="H58" s="322">
        <f>IFERROR('tablas evol EM CAT'!M58-'tablas evol EM CAT'!M71,"-")</f>
        <v>-5.5186969488414839E-2</v>
      </c>
      <c r="I58" s="321">
        <f>IFERROR('tablas evol EM CAT'!O58-'tablas evol EM CAT'!O71,"-")</f>
        <v>1.437152685895704E-2</v>
      </c>
      <c r="J58" s="322">
        <f>IFERROR('tablas evol EM CAT'!Q58-'tablas evol EM CAT'!Q71,"-")</f>
        <v>-2.0309942462263919E-2</v>
      </c>
    </row>
    <row r="59" spans="2:10" hidden="1" outlineLevel="1" x14ac:dyDescent="0.25">
      <c r="B59" s="58" t="s">
        <v>92</v>
      </c>
      <c r="C59" s="321">
        <f>IFERROR('tablas evol EM CAT'!C59-'tablas evol EM CAT'!C72,"-")</f>
        <v>1.2539627152116291</v>
      </c>
      <c r="D59" s="321">
        <f>IFERROR('tablas evol EM CAT'!E59-'tablas evol EM CAT'!E72,"-")</f>
        <v>-0.15735998367861637</v>
      </c>
      <c r="E59" s="321">
        <f>IFERROR('tablas evol EM CAT'!G59-'tablas evol EM CAT'!G72,"-")</f>
        <v>-0.36560343981479804</v>
      </c>
      <c r="F59" s="321">
        <f>IFERROR('tablas evol EM CAT'!I59-'tablas evol EM CAT'!I72,"-")</f>
        <v>-0.3114310349612559</v>
      </c>
      <c r="G59" s="321">
        <f>IFERROR('tablas evol EM CAT'!K59-'tablas evol EM CAT'!K72,"-")</f>
        <v>-0.67862178271994367</v>
      </c>
      <c r="H59" s="322">
        <f>IFERROR('tablas evol EM CAT'!M59-'tablas evol EM CAT'!M72,"-")</f>
        <v>-0.25903621865811122</v>
      </c>
      <c r="I59" s="321">
        <f>IFERROR('tablas evol EM CAT'!O59-'tablas evol EM CAT'!O72,"-")</f>
        <v>-8.1161965836682448E-2</v>
      </c>
      <c r="J59" s="322">
        <f>IFERROR('tablas evol EM CAT'!Q59-'tablas evol EM CAT'!Q72,"-")</f>
        <v>-0.16333999100118035</v>
      </c>
    </row>
    <row r="60" spans="2:10" hidden="1" outlineLevel="1" x14ac:dyDescent="0.25">
      <c r="B60" s="58" t="s">
        <v>93</v>
      </c>
      <c r="C60" s="321">
        <f>IFERROR('tablas evol EM CAT'!C60-'tablas evol EM CAT'!C73,"-")</f>
        <v>-2.3294181412402368</v>
      </c>
      <c r="D60" s="321">
        <f>IFERROR('tablas evol EM CAT'!E60-'tablas evol EM CAT'!E73,"-")</f>
        <v>-0.20501864066532871</v>
      </c>
      <c r="E60" s="321">
        <f>IFERROR('tablas evol EM CAT'!G60-'tablas evol EM CAT'!G73,"-")</f>
        <v>1.4576925147748554E-2</v>
      </c>
      <c r="F60" s="321">
        <f>IFERROR('tablas evol EM CAT'!I60-'tablas evol EM CAT'!I73,"-")</f>
        <v>0.22826462060674668</v>
      </c>
      <c r="G60" s="321">
        <f>IFERROR('tablas evol EM CAT'!K60-'tablas evol EM CAT'!K73,"-")</f>
        <v>-0.99713037634408597</v>
      </c>
      <c r="H60" s="322">
        <f>IFERROR('tablas evol EM CAT'!M60-'tablas evol EM CAT'!M73,"-")</f>
        <v>-9.6441825732932251E-2</v>
      </c>
      <c r="I60" s="321">
        <f>IFERROR('tablas evol EM CAT'!O60-'tablas evol EM CAT'!O73,"-")</f>
        <v>0.10373449249010314</v>
      </c>
      <c r="J60" s="322">
        <f>IFERROR('tablas evol EM CAT'!Q60-'tablas evol EM CAT'!Q73,"-")</f>
        <v>1.6145009638458774E-2</v>
      </c>
    </row>
    <row r="61" spans="2:10" hidden="1" outlineLevel="1" x14ac:dyDescent="0.25">
      <c r="B61" s="58" t="s">
        <v>94</v>
      </c>
      <c r="C61" s="321">
        <f>IFERROR('tablas evol EM CAT'!C61-'tablas evol EM CAT'!C74,"-")</f>
        <v>0.7732984472262121</v>
      </c>
      <c r="D61" s="321">
        <f>IFERROR('tablas evol EM CAT'!E61-'tablas evol EM CAT'!E74,"-")</f>
        <v>-7.6986050443849763E-2</v>
      </c>
      <c r="E61" s="321">
        <f>IFERROR('tablas evol EM CAT'!G61-'tablas evol EM CAT'!G74,"-")</f>
        <v>-0.65239126343709231</v>
      </c>
      <c r="F61" s="321">
        <f>IFERROR('tablas evol EM CAT'!I61-'tablas evol EM CAT'!I74,"-")</f>
        <v>-0.97750496798410236</v>
      </c>
      <c r="G61" s="321">
        <f>IFERROR('tablas evol EM CAT'!K61-'tablas evol EM CAT'!K74,"-")</f>
        <v>0.98442761183364347</v>
      </c>
      <c r="H61" s="322">
        <f>IFERROR('tablas evol EM CAT'!M61-'tablas evol EM CAT'!M74,"-")</f>
        <v>-0.46214834107893754</v>
      </c>
      <c r="I61" s="321">
        <f>IFERROR('tablas evol EM CAT'!O61-'tablas evol EM CAT'!O74,"-")</f>
        <v>-0.95244496013328561</v>
      </c>
      <c r="J61" s="322">
        <f>IFERROR('tablas evol EM CAT'!Q61-'tablas evol EM CAT'!Q74,"-")</f>
        <v>-0.73422737701143959</v>
      </c>
    </row>
    <row r="62" spans="2:10" hidden="1" outlineLevel="1" x14ac:dyDescent="0.25">
      <c r="B62" s="58" t="s">
        <v>95</v>
      </c>
      <c r="C62" s="321">
        <f>IFERROR('tablas evol EM CAT'!C62-'tablas evol EM CAT'!C75,"-")</f>
        <v>-1.3273282114362148</v>
      </c>
      <c r="D62" s="321">
        <f>IFERROR('tablas evol EM CAT'!E62-'tablas evol EM CAT'!E75,"-")</f>
        <v>-0.10170361372608561</v>
      </c>
      <c r="E62" s="321">
        <f>IFERROR('tablas evol EM CAT'!G62-'tablas evol EM CAT'!G75,"-")</f>
        <v>-5.4326902030494395E-2</v>
      </c>
      <c r="F62" s="321">
        <f>IFERROR('tablas evol EM CAT'!I62-'tablas evol EM CAT'!I75,"-")</f>
        <v>-0.26903548364697016</v>
      </c>
      <c r="G62" s="321">
        <f>IFERROR('tablas evol EM CAT'!K62-'tablas evol EM CAT'!K75,"-")</f>
        <v>1.0213551325850005</v>
      </c>
      <c r="H62" s="322">
        <f>IFERROR('tablas evol EM CAT'!M62-'tablas evol EM CAT'!M75,"-")</f>
        <v>-0.10645111274982533</v>
      </c>
      <c r="I62" s="321">
        <f>IFERROR('tablas evol EM CAT'!O62-'tablas evol EM CAT'!O75,"-")</f>
        <v>0.39281419910324722</v>
      </c>
      <c r="J62" s="322">
        <f>IFERROR('tablas evol EM CAT'!Q62-'tablas evol EM CAT'!Q75,"-")</f>
        <v>0.17077555033411684</v>
      </c>
    </row>
    <row r="63" spans="2:10" hidden="1" outlineLevel="1" x14ac:dyDescent="0.25">
      <c r="B63" s="58" t="s">
        <v>96</v>
      </c>
      <c r="C63" s="321">
        <f>IFERROR('tablas evol EM CAT'!C63-'tablas evol EM CAT'!C76,"-")</f>
        <v>-0.76829429938695704</v>
      </c>
      <c r="D63" s="321">
        <f>IFERROR('tablas evol EM CAT'!E63-'tablas evol EM CAT'!E76,"-")</f>
        <v>-3.9999999999999147E-2</v>
      </c>
      <c r="E63" s="321">
        <f>IFERROR('tablas evol EM CAT'!G63-'tablas evol EM CAT'!G76,"-")</f>
        <v>-0.46451514242492564</v>
      </c>
      <c r="F63" s="321">
        <f>IFERROR('tablas evol EM CAT'!I63-'tablas evol EM CAT'!I76,"-")</f>
        <v>-0.72999999999999954</v>
      </c>
      <c r="G63" s="321">
        <f>IFERROR('tablas evol EM CAT'!K63-'tablas evol EM CAT'!K76,"-")</f>
        <v>0.98000000000000043</v>
      </c>
      <c r="H63" s="322">
        <f>IFERROR('tablas evol EM CAT'!M63-'tablas evol EM CAT'!M76,"-")</f>
        <v>-0.33000000000000007</v>
      </c>
      <c r="I63" s="321">
        <f>IFERROR('tablas evol EM CAT'!O63-'tablas evol EM CAT'!O76,"-")</f>
        <v>7.0000000000000284E-2</v>
      </c>
      <c r="J63" s="322">
        <f>IFERROR('tablas evol EM CAT'!Q63-'tablas evol EM CAT'!Q76,"-")</f>
        <v>-0.12000000000000099</v>
      </c>
    </row>
    <row r="64" spans="2:10" hidden="1" outlineLevel="1" x14ac:dyDescent="0.25">
      <c r="B64" s="58" t="s">
        <v>97</v>
      </c>
      <c r="C64" s="321">
        <f>IFERROR('tablas evol EM CAT'!C64-'tablas evol EM CAT'!C77,"-")</f>
        <v>-2.8701805095477608</v>
      </c>
      <c r="D64" s="321">
        <f>IFERROR('tablas evol EM CAT'!E64-'tablas evol EM CAT'!E77,"-")</f>
        <v>-0.58000000000000007</v>
      </c>
      <c r="E64" s="321">
        <f>IFERROR('tablas evol EM CAT'!G64-'tablas evol EM CAT'!G77,"-")</f>
        <v>-2.1058013739804959</v>
      </c>
      <c r="F64" s="321">
        <f>IFERROR('tablas evol EM CAT'!I64-'tablas evol EM CAT'!I77,"-")</f>
        <v>-2.7999999999999989</v>
      </c>
      <c r="G64" s="321">
        <f>IFERROR('tablas evol EM CAT'!K64-'tablas evol EM CAT'!K77,"-")</f>
        <v>0.9399999999999995</v>
      </c>
      <c r="H64" s="322">
        <f>IFERROR('tablas evol EM CAT'!M64-'tablas evol EM CAT'!M77,"-")</f>
        <v>-1.6000000000000014</v>
      </c>
      <c r="I64" s="321">
        <f>IFERROR('tablas evol EM CAT'!O64-'tablas evol EM CAT'!O77,"-")</f>
        <v>-9.9999999999999645E-2</v>
      </c>
      <c r="J64" s="322">
        <f>IFERROR('tablas evol EM CAT'!Q64-'tablas evol EM CAT'!Q77,"-")</f>
        <v>-0.72999999999999865</v>
      </c>
    </row>
    <row r="65" spans="2:10" collapsed="1" x14ac:dyDescent="0.25">
      <c r="B65" s="72">
        <v>2010</v>
      </c>
      <c r="C65" s="324">
        <f>IFERROR('tablas evol EM CAT'!C65-'tablas evol EM CAT'!C78,"-")</f>
        <v>-1.1113281110981044</v>
      </c>
      <c r="D65" s="324">
        <f>IFERROR('tablas evol EM CAT'!E65-'tablas evol EM CAT'!E78,"-")</f>
        <v>-3.985116312433945E-2</v>
      </c>
      <c r="E65" s="324">
        <f>IFERROR('tablas evol EM CAT'!G65-'tablas evol EM CAT'!G78,"-")</f>
        <v>-0.11071998563862184</v>
      </c>
      <c r="F65" s="324">
        <f>IFERROR('tablas evol EM CAT'!I65-'tablas evol EM CAT'!I78,"-")</f>
        <v>4.6235563605227625E-2</v>
      </c>
      <c r="G65" s="324">
        <f>IFERROR('tablas evol EM CAT'!K65-'tablas evol EM CAT'!K78,"-")</f>
        <v>-0.84000363368581166</v>
      </c>
      <c r="H65" s="324">
        <f>IFERROR('tablas evol EM CAT'!M65-'tablas evol EM CAT'!M78,"-")</f>
        <v>-0.10905443392170078</v>
      </c>
      <c r="I65" s="324">
        <f>IFERROR('tablas evol EM CAT'!O65-'tablas evol EM CAT'!O78,"-")</f>
        <v>3.9978723270403194E-2</v>
      </c>
      <c r="J65" s="324">
        <f>IFERROR('tablas evol EM CAT'!Q65-'tablas evol EM CAT'!Q78,"-")</f>
        <v>-3.5557489616776294E-2</v>
      </c>
    </row>
    <row r="66" spans="2:10" hidden="1" outlineLevel="1" x14ac:dyDescent="0.25">
      <c r="B66" s="58" t="s">
        <v>86</v>
      </c>
      <c r="C66" s="321">
        <f>IFERROR('tablas evol EM CAT'!C66-'tablas evol EM CAT'!C79,"-")</f>
        <v>-2.8602214926229808</v>
      </c>
      <c r="D66" s="321">
        <f>IFERROR('tablas evol EM CAT'!E66-'tablas evol EM CAT'!E79,"-")</f>
        <v>-0.85700685654008524</v>
      </c>
      <c r="E66" s="321">
        <f>IFERROR('tablas evol EM CAT'!G66-'tablas evol EM CAT'!G79,"-")</f>
        <v>-1.0962461266044023</v>
      </c>
      <c r="F66" s="321">
        <f>IFERROR('tablas evol EM CAT'!I66-'tablas evol EM CAT'!I79,"-")</f>
        <v>-1.7830529866173421</v>
      </c>
      <c r="G66" s="321">
        <f>IFERROR('tablas evol EM CAT'!K66-'tablas evol EM CAT'!K79,"-")</f>
        <v>2.2204314002828847</v>
      </c>
      <c r="H66" s="322">
        <f>IFERROR('tablas evol EM CAT'!M66-'tablas evol EM CAT'!M79,"-")</f>
        <v>-1.0879923104649771</v>
      </c>
      <c r="I66" s="321">
        <f>IFERROR('tablas evol EM CAT'!O66-'tablas evol EM CAT'!O79,"-")</f>
        <v>-2.5747979548077282E-2</v>
      </c>
      <c r="J66" s="322">
        <f>IFERROR('tablas evol EM CAT'!Q66-'tablas evol EM CAT'!Q79,"-")</f>
        <v>-0.50292779104261598</v>
      </c>
    </row>
    <row r="67" spans="2:10" hidden="1" outlineLevel="1" x14ac:dyDescent="0.25">
      <c r="B67" s="58" t="s">
        <v>87</v>
      </c>
      <c r="C67" s="321">
        <f>IFERROR('tablas evol EM CAT'!C67-'tablas evol EM CAT'!C80,"-")</f>
        <v>4.2737390104352411</v>
      </c>
      <c r="D67" s="321">
        <f>IFERROR('tablas evol EM CAT'!E67-'tablas evol EM CAT'!E80,"-")</f>
        <v>-0.440845743186288</v>
      </c>
      <c r="E67" s="321">
        <f>IFERROR('tablas evol EM CAT'!G67-'tablas evol EM CAT'!G80,"-")</f>
        <v>-0.21813912434093385</v>
      </c>
      <c r="F67" s="321">
        <f>IFERROR('tablas evol EM CAT'!I67-'tablas evol EM CAT'!I80,"-")</f>
        <v>-0.67216848310902488</v>
      </c>
      <c r="G67" s="321">
        <f>IFERROR('tablas evol EM CAT'!K67-'tablas evol EM CAT'!K80,"-")</f>
        <v>1.5431438325664235</v>
      </c>
      <c r="H67" s="322">
        <f>IFERROR('tablas evol EM CAT'!M67-'tablas evol EM CAT'!M80,"-")</f>
        <v>8.0385069006186249E-2</v>
      </c>
      <c r="I67" s="321">
        <f>IFERROR('tablas evol EM CAT'!O67-'tablas evol EM CAT'!O80,"-")</f>
        <v>0.46976948484272008</v>
      </c>
      <c r="J67" s="322">
        <f>IFERROR('tablas evol EM CAT'!Q67-'tablas evol EM CAT'!Q80,"-")</f>
        <v>0.26941746109499221</v>
      </c>
    </row>
    <row r="68" spans="2:10" hidden="1" outlineLevel="1" x14ac:dyDescent="0.25">
      <c r="B68" s="58" t="s">
        <v>88</v>
      </c>
      <c r="C68" s="321">
        <f>IFERROR('tablas evol EM CAT'!C68-'tablas evol EM CAT'!C81,"-")</f>
        <v>-17.246809835045131</v>
      </c>
      <c r="D68" s="321">
        <f>IFERROR('tablas evol EM CAT'!E68-'tablas evol EM CAT'!E81,"-")</f>
        <v>-0.21800418702023716</v>
      </c>
      <c r="E68" s="321">
        <f>IFERROR('tablas evol EM CAT'!G68-'tablas evol EM CAT'!G81,"-")</f>
        <v>0.12190053369832654</v>
      </c>
      <c r="F68" s="321">
        <f>IFERROR('tablas evol EM CAT'!I68-'tablas evol EM CAT'!I81,"-")</f>
        <v>-0.52923736075406946</v>
      </c>
      <c r="G68" s="321">
        <f>IFERROR('tablas evol EM CAT'!K68-'tablas evol EM CAT'!K81,"-")</f>
        <v>3.8312030224696754</v>
      </c>
      <c r="H68" s="322">
        <f>IFERROR('tablas evol EM CAT'!M68-'tablas evol EM CAT'!M81,"-")</f>
        <v>-3.3473993211631914E-2</v>
      </c>
      <c r="I68" s="321">
        <f>IFERROR('tablas evol EM CAT'!O68-'tablas evol EM CAT'!O81,"-")</f>
        <v>-0.35496830959659942</v>
      </c>
      <c r="J68" s="322">
        <f>IFERROR('tablas evol EM CAT'!Q68-'tablas evol EM CAT'!Q81,"-")</f>
        <v>-0.21184929253043716</v>
      </c>
    </row>
    <row r="69" spans="2:10" hidden="1" outlineLevel="1" x14ac:dyDescent="0.25">
      <c r="B69" s="58" t="s">
        <v>89</v>
      </c>
      <c r="C69" s="321">
        <f>IFERROR('tablas evol EM CAT'!C69-'tablas evol EM CAT'!C82,"-")</f>
        <v>3.6123079406542127</v>
      </c>
      <c r="D69" s="321">
        <f>IFERROR('tablas evol EM CAT'!E69-'tablas evol EM CAT'!E82,"-")</f>
        <v>-0.33000000000000007</v>
      </c>
      <c r="E69" s="321">
        <f>IFERROR('tablas evol EM CAT'!G69-'tablas evol EM CAT'!G82,"-")</f>
        <v>-0.26511891169095581</v>
      </c>
      <c r="F69" s="321">
        <f>IFERROR('tablas evol EM CAT'!I69-'tablas evol EM CAT'!I82,"-")</f>
        <v>-0.46999999999999975</v>
      </c>
      <c r="G69" s="321">
        <f>IFERROR('tablas evol EM CAT'!K69-'tablas evol EM CAT'!K82,"-")</f>
        <v>0.49000000000000021</v>
      </c>
      <c r="H69" s="322">
        <f>IFERROR('tablas evol EM CAT'!M69-'tablas evol EM CAT'!M82,"-")</f>
        <v>-0.14000000000000057</v>
      </c>
      <c r="I69" s="321">
        <f>IFERROR('tablas evol EM CAT'!O69-'tablas evol EM CAT'!O82,"-")</f>
        <v>-0.91999999999999993</v>
      </c>
      <c r="J69" s="322">
        <f>IFERROR('tablas evol EM CAT'!Q69-'tablas evol EM CAT'!Q82,"-")</f>
        <v>-0.54999999999999893</v>
      </c>
    </row>
    <row r="70" spans="2:10" hidden="1" outlineLevel="1" x14ac:dyDescent="0.25">
      <c r="B70" s="58" t="s">
        <v>90</v>
      </c>
      <c r="C70" s="321">
        <f>IFERROR('tablas evol EM CAT'!C70-'tablas evol EM CAT'!C83,"-")</f>
        <v>-3.0785486211901301</v>
      </c>
      <c r="D70" s="321">
        <f>IFERROR('tablas evol EM CAT'!E70-'tablas evol EM CAT'!E83,"-")</f>
        <v>-1.3000000000000007</v>
      </c>
      <c r="E70" s="321">
        <f>IFERROR('tablas evol EM CAT'!G70-'tablas evol EM CAT'!G83,"-")</f>
        <v>-0.60233135892070511</v>
      </c>
      <c r="F70" s="321">
        <f>IFERROR('tablas evol EM CAT'!I70-'tablas evol EM CAT'!I83,"-")</f>
        <v>-0.96999999999999975</v>
      </c>
      <c r="G70" s="321">
        <f>IFERROR('tablas evol EM CAT'!K70-'tablas evol EM CAT'!K83,"-")</f>
        <v>1.0200000000000005</v>
      </c>
      <c r="H70" s="322">
        <f>IFERROR('tablas evol EM CAT'!M70-'tablas evol EM CAT'!M83,"-")</f>
        <v>-0.5</v>
      </c>
      <c r="I70" s="321">
        <f>IFERROR('tablas evol EM CAT'!O70-'tablas evol EM CAT'!O83,"-")</f>
        <v>-0.28999999999999915</v>
      </c>
      <c r="J70" s="322">
        <f>IFERROR('tablas evol EM CAT'!Q70-'tablas evol EM CAT'!Q83,"-")</f>
        <v>-0.38000000000000078</v>
      </c>
    </row>
    <row r="71" spans="2:10" hidden="1" outlineLevel="1" x14ac:dyDescent="0.25">
      <c r="B71" s="58" t="s">
        <v>91</v>
      </c>
      <c r="C71" s="321">
        <f>IFERROR('tablas evol EM CAT'!C71-'tablas evol EM CAT'!C84,"-")</f>
        <v>5.6205928008405754</v>
      </c>
      <c r="D71" s="321">
        <f>IFERROR('tablas evol EM CAT'!E71-'tablas evol EM CAT'!E84,"-")</f>
        <v>-0.88000000000000078</v>
      </c>
      <c r="E71" s="321">
        <f>IFERROR('tablas evol EM CAT'!G71-'tablas evol EM CAT'!G84,"-")</f>
        <v>-0.51122873309280603</v>
      </c>
      <c r="F71" s="321">
        <f>IFERROR('tablas evol EM CAT'!I71-'tablas evol EM CAT'!I84,"-")</f>
        <v>-1.1700000000000008</v>
      </c>
      <c r="G71" s="321">
        <f>IFERROR('tablas evol EM CAT'!K71-'tablas evol EM CAT'!K84,"-")</f>
        <v>2.3900000000000006</v>
      </c>
      <c r="H71" s="322">
        <f>IFERROR('tablas evol EM CAT'!M71-'tablas evol EM CAT'!M84,"-")</f>
        <v>-0.42999999999999972</v>
      </c>
      <c r="I71" s="321">
        <f>IFERROR('tablas evol EM CAT'!O71-'tablas evol EM CAT'!O84,"-")</f>
        <v>-1.2999999999999998</v>
      </c>
      <c r="J71" s="322">
        <f>IFERROR('tablas evol EM CAT'!Q71-'tablas evol EM CAT'!Q84,"-")</f>
        <v>-0.91999999999999993</v>
      </c>
    </row>
    <row r="72" spans="2:10" hidden="1" outlineLevel="1" x14ac:dyDescent="0.25">
      <c r="B72" s="58" t="s">
        <v>92</v>
      </c>
      <c r="C72" s="321">
        <f>IFERROR('tablas evol EM CAT'!C72-'tablas evol EM CAT'!C85,"-")</f>
        <v>2.9238955844102019</v>
      </c>
      <c r="D72" s="321">
        <f>IFERROR('tablas evol EM CAT'!E72-'tablas evol EM CAT'!E85,"-")</f>
        <v>-0.26620650953984271</v>
      </c>
      <c r="E72" s="321">
        <f>IFERROR('tablas evol EM CAT'!G72-'tablas evol EM CAT'!G85,"-")</f>
        <v>0.21039208691737876</v>
      </c>
      <c r="F72" s="321">
        <f>IFERROR('tablas evol EM CAT'!I72-'tablas evol EM CAT'!I85,"-")</f>
        <v>1.3566941278261524E-2</v>
      </c>
      <c r="G72" s="321">
        <f>IFERROR('tablas evol EM CAT'!K72-'tablas evol EM CAT'!K85,"-")</f>
        <v>0.84732799477038778</v>
      </c>
      <c r="H72" s="322">
        <f>IFERROR('tablas evol EM CAT'!M72-'tablas evol EM CAT'!M85,"-")</f>
        <v>0.18646364161478779</v>
      </c>
      <c r="I72" s="321">
        <f>IFERROR('tablas evol EM CAT'!O72-'tablas evol EM CAT'!O85,"-")</f>
        <v>-0.46919445822538286</v>
      </c>
      <c r="J72" s="322">
        <f>IFERROR('tablas evol EM CAT'!Q72-'tablas evol EM CAT'!Q85,"-")</f>
        <v>-0.17803293596662861</v>
      </c>
    </row>
    <row r="73" spans="2:10" hidden="1" outlineLevel="1" x14ac:dyDescent="0.25">
      <c r="B73" s="58" t="s">
        <v>93</v>
      </c>
      <c r="C73" s="321">
        <f>IFERROR('tablas evol EM CAT'!C73-'tablas evol EM CAT'!C86,"-")</f>
        <v>3.4564172335600913</v>
      </c>
      <c r="D73" s="321">
        <f>IFERROR('tablas evol EM CAT'!E73-'tablas evol EM CAT'!E86,"-")</f>
        <v>-0.25</v>
      </c>
      <c r="E73" s="321">
        <f>IFERROR('tablas evol EM CAT'!G73-'tablas evol EM CAT'!G86,"-")</f>
        <v>0.37043548593562736</v>
      </c>
      <c r="F73" s="321">
        <f>IFERROR('tablas evol EM CAT'!I73-'tablas evol EM CAT'!I86,"-")</f>
        <v>0.19000000000000039</v>
      </c>
      <c r="G73" s="321">
        <f>IFERROR('tablas evol EM CAT'!K73-'tablas evol EM CAT'!K86,"-")</f>
        <v>1.0999999999999996</v>
      </c>
      <c r="H73" s="322">
        <f>IFERROR('tablas evol EM CAT'!M73-'tablas evol EM CAT'!M86,"-")</f>
        <v>0.27000000000000046</v>
      </c>
      <c r="I73" s="321">
        <f>IFERROR('tablas evol EM CAT'!O73-'tablas evol EM CAT'!O86,"-")</f>
        <v>-0.82999999999999918</v>
      </c>
      <c r="J73" s="322">
        <f>IFERROR('tablas evol EM CAT'!Q73-'tablas evol EM CAT'!Q86,"-")</f>
        <v>-0.29999999999999982</v>
      </c>
    </row>
    <row r="74" spans="2:10" hidden="1" outlineLevel="1" x14ac:dyDescent="0.25">
      <c r="B74" s="58" t="s">
        <v>94</v>
      </c>
      <c r="C74" s="321">
        <f>IFERROR('tablas evol EM CAT'!C74-'tablas evol EM CAT'!C87,"-")</f>
        <v>0.43388708054755121</v>
      </c>
      <c r="D74" s="321">
        <f>IFERROR('tablas evol EM CAT'!E74-'tablas evol EM CAT'!E87,"-")</f>
        <v>-0.75999999999999979</v>
      </c>
      <c r="E74" s="321">
        <f>IFERROR('tablas evol EM CAT'!G74-'tablas evol EM CAT'!G87,"-")</f>
        <v>-0.69347808319136206</v>
      </c>
      <c r="F74" s="321">
        <f>IFERROR('tablas evol EM CAT'!I74-'tablas evol EM CAT'!I87,"-")</f>
        <v>-0.83999999999999986</v>
      </c>
      <c r="G74" s="321">
        <f>IFERROR('tablas evol EM CAT'!K74-'tablas evol EM CAT'!K87,"-")</f>
        <v>-0.26000000000000068</v>
      </c>
      <c r="H74" s="322">
        <f>IFERROR('tablas evol EM CAT'!M74-'tablas evol EM CAT'!M87,"-")</f>
        <v>-0.6899999999999995</v>
      </c>
      <c r="I74" s="321">
        <f>IFERROR('tablas evol EM CAT'!O74-'tablas evol EM CAT'!O87,"-")</f>
        <v>-1.25</v>
      </c>
      <c r="J74" s="322">
        <f>IFERROR('tablas evol EM CAT'!Q74-'tablas evol EM CAT'!Q87,"-")</f>
        <v>-0.99000000000000021</v>
      </c>
    </row>
    <row r="75" spans="2:10" hidden="1" outlineLevel="1" x14ac:dyDescent="0.25">
      <c r="B75" s="58" t="s">
        <v>95</v>
      </c>
      <c r="C75" s="321">
        <f>IFERROR('tablas evol EM CAT'!C75-'tablas evol EM CAT'!C88,"-")</f>
        <v>0.57412993635812182</v>
      </c>
      <c r="D75" s="321">
        <f>IFERROR('tablas evol EM CAT'!E75-'tablas evol EM CAT'!E88,"-")</f>
        <v>-4.0000000000000924E-2</v>
      </c>
      <c r="E75" s="321">
        <f>IFERROR('tablas evol EM CAT'!G75-'tablas evol EM CAT'!G88,"-")</f>
        <v>0.25802564025218278</v>
      </c>
      <c r="F75" s="321">
        <f>IFERROR('tablas evol EM CAT'!I75-'tablas evol EM CAT'!I88,"-")</f>
        <v>3.0000000000001137E-2</v>
      </c>
      <c r="G75" s="321">
        <f>IFERROR('tablas evol EM CAT'!K75-'tablas evol EM CAT'!K88,"-")</f>
        <v>0.87000000000000011</v>
      </c>
      <c r="H75" s="322">
        <f>IFERROR('tablas evol EM CAT'!M75-'tablas evol EM CAT'!M88,"-")</f>
        <v>0.1899999999999995</v>
      </c>
      <c r="I75" s="321">
        <f>IFERROR('tablas evol EM CAT'!O75-'tablas evol EM CAT'!O88,"-")</f>
        <v>-0.34000000000000163</v>
      </c>
      <c r="J75" s="322">
        <f>IFERROR('tablas evol EM CAT'!Q75-'tablas evol EM CAT'!Q88,"-")</f>
        <v>-0.12000000000000099</v>
      </c>
    </row>
    <row r="76" spans="2:10" hidden="1" outlineLevel="1" x14ac:dyDescent="0.25">
      <c r="B76" s="58" t="s">
        <v>96</v>
      </c>
      <c r="C76" s="321">
        <f>IFERROR('tablas evol EM CAT'!C76-'tablas evol EM CAT'!C89,"-")</f>
        <v>-3.9793745735603432</v>
      </c>
      <c r="D76" s="321">
        <f>IFERROR('tablas evol EM CAT'!E76-'tablas evol EM CAT'!E89,"-")</f>
        <v>0.36999999999999922</v>
      </c>
      <c r="E76" s="321">
        <f>IFERROR('tablas evol EM CAT'!G76-'tablas evol EM CAT'!G89,"-")</f>
        <v>-0.37399689755305232</v>
      </c>
      <c r="F76" s="321">
        <f>IFERROR('tablas evol EM CAT'!I76-'tablas evol EM CAT'!I89,"-")</f>
        <v>-0.67999999999999972</v>
      </c>
      <c r="G76" s="321">
        <f>IFERROR('tablas evol EM CAT'!K76-'tablas evol EM CAT'!K89,"-")</f>
        <v>0.74000000000000021</v>
      </c>
      <c r="H76" s="322">
        <f>IFERROR('tablas evol EM CAT'!M76-'tablas evol EM CAT'!M89,"-")</f>
        <v>-0.24000000000000021</v>
      </c>
      <c r="I76" s="321">
        <f>IFERROR('tablas evol EM CAT'!O76-'tablas evol EM CAT'!O89,"-")</f>
        <v>9.9999999999999645E-2</v>
      </c>
      <c r="J76" s="322">
        <f>IFERROR('tablas evol EM CAT'!Q76-'tablas evol EM CAT'!Q89,"-")</f>
        <v>-3.9999999999999147E-2</v>
      </c>
    </row>
    <row r="77" spans="2:10" hidden="1" outlineLevel="1" x14ac:dyDescent="0.25">
      <c r="B77" s="58" t="s">
        <v>97</v>
      </c>
      <c r="C77" s="321">
        <f>IFERROR('tablas evol EM CAT'!C77-'tablas evol EM CAT'!C90,"-")</f>
        <v>1.4313901267392133</v>
      </c>
      <c r="D77" s="321">
        <f>IFERROR('tablas evol EM CAT'!E77-'tablas evol EM CAT'!E90,"-")</f>
        <v>-8.9999999999999858E-2</v>
      </c>
      <c r="E77" s="321">
        <f>IFERROR('tablas evol EM CAT'!G77-'tablas evol EM CAT'!G90,"-")</f>
        <v>1.4888387998623713</v>
      </c>
      <c r="F77" s="321">
        <f>IFERROR('tablas evol EM CAT'!I77-'tablas evol EM CAT'!I90,"-")</f>
        <v>1.7899999999999991</v>
      </c>
      <c r="G77" s="321">
        <f>IFERROR('tablas evol EM CAT'!K77-'tablas evol EM CAT'!K90,"-")</f>
        <v>0.16999999999999993</v>
      </c>
      <c r="H77" s="322">
        <f>IFERROR('tablas evol EM CAT'!M77-'tablas evol EM CAT'!M90,"-")</f>
        <v>0.94000000000000128</v>
      </c>
      <c r="I77" s="321">
        <f>IFERROR('tablas evol EM CAT'!O77-'tablas evol EM CAT'!O90,"-")</f>
        <v>-0.98000000000000043</v>
      </c>
      <c r="J77" s="322">
        <f>IFERROR('tablas evol EM CAT'!Q77-'tablas evol EM CAT'!Q90,"-")</f>
        <v>-0.17999999999999972</v>
      </c>
    </row>
    <row r="78" spans="2:10" collapsed="1" x14ac:dyDescent="0.25">
      <c r="B78" s="72">
        <v>2009</v>
      </c>
      <c r="C78" s="324">
        <f>IFERROR('tablas evol EM CAT'!C78-'tablas evol EM CAT'!C91,"-")</f>
        <v>2.3920449998429598</v>
      </c>
      <c r="D78" s="324">
        <f>IFERROR('tablas evol EM CAT'!E78-'tablas evol EM CAT'!E91,"-")</f>
        <v>-0.42571508496924615</v>
      </c>
      <c r="E78" s="324">
        <f>IFERROR('tablas evol EM CAT'!G78-'tablas evol EM CAT'!G91,"-")</f>
        <v>-0.15503473272861434</v>
      </c>
      <c r="F78" s="324">
        <f>IFERROR('tablas evol EM CAT'!I78-'tablas evol EM CAT'!I91,"-")</f>
        <v>-0.49316342746437591</v>
      </c>
      <c r="G78" s="324">
        <f>IFERROR('tablas evol EM CAT'!K78-'tablas evol EM CAT'!K91,"-")</f>
        <v>1.2151837246200019</v>
      </c>
      <c r="H78" s="324">
        <f>IFERROR('tablas evol EM CAT'!M78-'tablas evol EM CAT'!M91,"-")</f>
        <v>-0.15066327090693754</v>
      </c>
      <c r="I78" s="324">
        <f>IFERROR('tablas evol EM CAT'!O78-'tablas evol EM CAT'!O91,"-")</f>
        <v>-0.50275231786443264</v>
      </c>
      <c r="J78" s="324">
        <f>IFERROR('tablas evol EM CAT'!Q78-'tablas evol EM CAT'!Q91,"-")</f>
        <v>-0.34935057569446926</v>
      </c>
    </row>
    <row r="79" spans="2:10" hidden="1" outlineLevel="1" x14ac:dyDescent="0.25">
      <c r="B79" s="58" t="s">
        <v>86</v>
      </c>
      <c r="C79" s="321">
        <f>IFERROR('tablas evol EM CAT'!C79-'tablas evol EM CAT'!C92,"-")</f>
        <v>-3.0287953795379536</v>
      </c>
      <c r="D79" s="321">
        <f>IFERROR('tablas evol EM CAT'!E79-'tablas evol EM CAT'!E92,"-")</f>
        <v>8.0000000000000071E-2</v>
      </c>
      <c r="E79" s="321">
        <f>IFERROR('tablas evol EM CAT'!G79-'tablas evol EM CAT'!G92,"-")</f>
        <v>0.71976343284449307</v>
      </c>
      <c r="F79" s="321">
        <f>IFERROR('tablas evol EM CAT'!I79-'tablas evol EM CAT'!I92,"-")</f>
        <v>0.77999999999999936</v>
      </c>
      <c r="G79" s="321">
        <f>IFERROR('tablas evol EM CAT'!K79-'tablas evol EM CAT'!K92,"-")</f>
        <v>-8.9999999999999858E-2</v>
      </c>
      <c r="H79" s="322">
        <f>IFERROR('tablas evol EM CAT'!M79-'tablas evol EM CAT'!M92,"-")</f>
        <v>0.46000000000000085</v>
      </c>
      <c r="I79" s="321">
        <f>IFERROR('tablas evol EM CAT'!O79-'tablas evol EM CAT'!O92,"-")</f>
        <v>-0.16000000000000014</v>
      </c>
      <c r="J79" s="322">
        <f>IFERROR('tablas evol EM CAT'!Q79-'tablas evol EM CAT'!Q92,"-")</f>
        <v>8.9999999999999858E-2</v>
      </c>
    </row>
    <row r="80" spans="2:10" hidden="1" outlineLevel="1" x14ac:dyDescent="0.25">
      <c r="B80" s="58" t="s">
        <v>87</v>
      </c>
      <c r="C80" s="321">
        <f>IFERROR('tablas evol EM CAT'!C80-'tablas evol EM CAT'!C93,"-")</f>
        <v>-3.7759401644596178</v>
      </c>
      <c r="D80" s="321">
        <f>IFERROR('tablas evol EM CAT'!E80-'tablas evol EM CAT'!E93,"-")</f>
        <v>-0.61999999999999922</v>
      </c>
      <c r="E80" s="321">
        <f>IFERROR('tablas evol EM CAT'!G80-'tablas evol EM CAT'!G93,"-")</f>
        <v>0.4560558257029923</v>
      </c>
      <c r="F80" s="321">
        <f>IFERROR('tablas evol EM CAT'!I80-'tablas evol EM CAT'!I93,"-")</f>
        <v>0.46999999999999975</v>
      </c>
      <c r="G80" s="321">
        <f>IFERROR('tablas evol EM CAT'!K80-'tablas evol EM CAT'!K93,"-")</f>
        <v>0.30000000000000071</v>
      </c>
      <c r="H80" s="322">
        <f>IFERROR('tablas evol EM CAT'!M80-'tablas evol EM CAT'!M93,"-")</f>
        <v>-0.23000000000000043</v>
      </c>
      <c r="I80" s="321">
        <f>IFERROR('tablas evol EM CAT'!O80-'tablas evol EM CAT'!O93,"-")</f>
        <v>-0.64000000000000057</v>
      </c>
      <c r="J80" s="322">
        <f>IFERROR('tablas evol EM CAT'!Q80-'tablas evol EM CAT'!Q93,"-")</f>
        <v>-0.45000000000000107</v>
      </c>
    </row>
    <row r="81" spans="2:10" hidden="1" outlineLevel="1" x14ac:dyDescent="0.25">
      <c r="B81" s="58" t="s">
        <v>88</v>
      </c>
      <c r="C81" s="321">
        <f>IFERROR('tablas evol EM CAT'!C81-'tablas evol EM CAT'!C94,"-")</f>
        <v>18.567572660723346</v>
      </c>
      <c r="D81" s="321">
        <f>IFERROR('tablas evol EM CAT'!E81-'tablas evol EM CAT'!E94,"-")</f>
        <v>1.9999999999999574E-2</v>
      </c>
      <c r="E81" s="321">
        <f>IFERROR('tablas evol EM CAT'!G81-'tablas evol EM CAT'!G94,"-")</f>
        <v>0.52632045987159604</v>
      </c>
      <c r="F81" s="321">
        <f>IFERROR('tablas evol EM CAT'!I81-'tablas evol EM CAT'!I94,"-")</f>
        <v>0.46999999999999975</v>
      </c>
      <c r="G81" s="321">
        <f>IFERROR('tablas evol EM CAT'!K81-'tablas evol EM CAT'!K94,"-")</f>
        <v>0.54999999999999982</v>
      </c>
      <c r="H81" s="322">
        <f>IFERROR('tablas evol EM CAT'!M81-'tablas evol EM CAT'!M94,"-")</f>
        <v>0.44000000000000039</v>
      </c>
      <c r="I81" s="321">
        <f>IFERROR('tablas evol EM CAT'!O81-'tablas evol EM CAT'!O94,"-")</f>
        <v>-0.20000000000000018</v>
      </c>
      <c r="J81" s="322">
        <f>IFERROR('tablas evol EM CAT'!Q81-'tablas evol EM CAT'!Q94,"-")</f>
        <v>8.9999999999999858E-2</v>
      </c>
    </row>
    <row r="82" spans="2:10" hidden="1" outlineLevel="1" x14ac:dyDescent="0.25">
      <c r="B82" s="58" t="s">
        <v>89</v>
      </c>
      <c r="C82" s="321">
        <f>IFERROR('tablas evol EM CAT'!C82-'tablas evol EM CAT'!C95,"-")</f>
        <v>-1.8175610102492481</v>
      </c>
      <c r="D82" s="321">
        <f>IFERROR('tablas evol EM CAT'!E82-'tablas evol EM CAT'!E95,"-")</f>
        <v>0.16999999999999993</v>
      </c>
      <c r="E82" s="321">
        <f>IFERROR('tablas evol EM CAT'!G82-'tablas evol EM CAT'!G95,"-")</f>
        <v>0.25862231384574841</v>
      </c>
      <c r="F82" s="321">
        <f>IFERROR('tablas evol EM CAT'!I82-'tablas evol EM CAT'!I95,"-")</f>
        <v>7.0000000000000284E-2</v>
      </c>
      <c r="G82" s="321">
        <f>IFERROR('tablas evol EM CAT'!K82-'tablas evol EM CAT'!K95,"-")</f>
        <v>1.0099999999999998</v>
      </c>
      <c r="H82" s="322">
        <f>IFERROR('tablas evol EM CAT'!M82-'tablas evol EM CAT'!M95,"-")</f>
        <v>9.9999999999999645E-2</v>
      </c>
      <c r="I82" s="321">
        <f>IFERROR('tablas evol EM CAT'!O82-'tablas evol EM CAT'!O95,"-")</f>
        <v>-0.14000000000000057</v>
      </c>
      <c r="J82" s="322">
        <f>IFERROR('tablas evol EM CAT'!Q82-'tablas evol EM CAT'!Q95,"-")</f>
        <v>0</v>
      </c>
    </row>
    <row r="83" spans="2:10" hidden="1" outlineLevel="1" x14ac:dyDescent="0.25">
      <c r="B83" s="58" t="s">
        <v>90</v>
      </c>
      <c r="C83" s="321">
        <f>IFERROR('tablas evol EM CAT'!C83-'tablas evol EM CAT'!C96,"-")</f>
        <v>6.4923867069486407</v>
      </c>
      <c r="D83" s="321">
        <f>IFERROR('tablas evol EM CAT'!E83-'tablas evol EM CAT'!E96,"-")</f>
        <v>0.34999999999999964</v>
      </c>
      <c r="E83" s="321">
        <f>IFERROR('tablas evol EM CAT'!G83-'tablas evol EM CAT'!G96,"-")</f>
        <v>-0.32661315058742169</v>
      </c>
      <c r="F83" s="321">
        <f>IFERROR('tablas evol EM CAT'!I83-'tablas evol EM CAT'!I96,"-")</f>
        <v>8.9999999999999858E-2</v>
      </c>
      <c r="G83" s="321">
        <f>IFERROR('tablas evol EM CAT'!K83-'tablas evol EM CAT'!K96,"-")</f>
        <v>-2.0100000000000007</v>
      </c>
      <c r="H83" s="322">
        <f>IFERROR('tablas evol EM CAT'!M83-'tablas evol EM CAT'!M96,"-")</f>
        <v>-0.35999999999999943</v>
      </c>
      <c r="I83" s="321">
        <f>IFERROR('tablas evol EM CAT'!O83-'tablas evol EM CAT'!O96,"-")</f>
        <v>-0.22000000000000064</v>
      </c>
      <c r="J83" s="322">
        <f>IFERROR('tablas evol EM CAT'!Q83-'tablas evol EM CAT'!Q96,"-")</f>
        <v>-0.26999999999999957</v>
      </c>
    </row>
    <row r="84" spans="2:10" hidden="1" outlineLevel="1" x14ac:dyDescent="0.25">
      <c r="B84" s="58" t="s">
        <v>91</v>
      </c>
      <c r="C84" s="321">
        <f>IFERROR('tablas evol EM CAT'!C84-'tablas evol EM CAT'!C97,"-")</f>
        <v>-6.3689516938334778</v>
      </c>
      <c r="D84" s="321">
        <f>IFERROR('tablas evol EM CAT'!E84-'tablas evol EM CAT'!E97,"-")</f>
        <v>6.0000000000000497E-2</v>
      </c>
      <c r="E84" s="321">
        <f>IFERROR('tablas evol EM CAT'!G84-'tablas evol EM CAT'!G97,"-")</f>
        <v>-2.3962340854074782E-2</v>
      </c>
      <c r="F84" s="321">
        <f>IFERROR('tablas evol EM CAT'!I84-'tablas evol EM CAT'!I97,"-")</f>
        <v>-9.9999999999997868E-3</v>
      </c>
      <c r="G84" s="321">
        <f>IFERROR('tablas evol EM CAT'!K84-'tablas evol EM CAT'!K97,"-")</f>
        <v>-0.24000000000000021</v>
      </c>
      <c r="H84" s="322">
        <f>IFERROR('tablas evol EM CAT'!M84-'tablas evol EM CAT'!M97,"-")</f>
        <v>-0.19000000000000128</v>
      </c>
      <c r="I84" s="321">
        <f>IFERROR('tablas evol EM CAT'!O84-'tablas evol EM CAT'!O97,"-")</f>
        <v>8.0000000000000071E-2</v>
      </c>
      <c r="J84" s="322">
        <f>IFERROR('tablas evol EM CAT'!Q84-'tablas evol EM CAT'!Q97,"-")</f>
        <v>-1.9999999999999574E-2</v>
      </c>
    </row>
    <row r="85" spans="2:10" hidden="1" outlineLevel="1" x14ac:dyDescent="0.25">
      <c r="B85" s="58" t="s">
        <v>92</v>
      </c>
      <c r="C85" s="321">
        <f>IFERROR('tablas evol EM CAT'!C85-'tablas evol EM CAT'!C98,"-")</f>
        <v>-2.6834544513035947</v>
      </c>
      <c r="D85" s="321">
        <f>IFERROR('tablas evol EM CAT'!E85-'tablas evol EM CAT'!E98,"-")</f>
        <v>8.0000000000000071E-2</v>
      </c>
      <c r="E85" s="321">
        <f>IFERROR('tablas evol EM CAT'!G85-'tablas evol EM CAT'!G98,"-")</f>
        <v>0.372728014303636</v>
      </c>
      <c r="F85" s="321">
        <f>IFERROR('tablas evol EM CAT'!I85-'tablas evol EM CAT'!I98,"-")</f>
        <v>0.25999999999999979</v>
      </c>
      <c r="G85" s="321">
        <f>IFERROR('tablas evol EM CAT'!K85-'tablas evol EM CAT'!K98,"-")</f>
        <v>1.0300000000000002</v>
      </c>
      <c r="H85" s="322">
        <f>IFERROR('tablas evol EM CAT'!M85-'tablas evol EM CAT'!M98,"-")</f>
        <v>0.16999999999999993</v>
      </c>
      <c r="I85" s="321">
        <f>IFERROR('tablas evol EM CAT'!O85-'tablas evol EM CAT'!O98,"-")</f>
        <v>0.52000000000000046</v>
      </c>
      <c r="J85" s="322">
        <f>IFERROR('tablas evol EM CAT'!Q85-'tablas evol EM CAT'!Q98,"-")</f>
        <v>0.37000000000000011</v>
      </c>
    </row>
    <row r="86" spans="2:10" hidden="1" outlineLevel="1" x14ac:dyDescent="0.25">
      <c r="B86" s="58" t="s">
        <v>93</v>
      </c>
      <c r="C86" s="321">
        <f>IFERROR('tablas evol EM CAT'!C86-'tablas evol EM CAT'!C99,"-")</f>
        <v>-3.4796981820023296</v>
      </c>
      <c r="D86" s="321">
        <f>IFERROR('tablas evol EM CAT'!E86-'tablas evol EM CAT'!E99,"-")</f>
        <v>-0.63999999999999968</v>
      </c>
      <c r="E86" s="321">
        <f>IFERROR('tablas evol EM CAT'!G86-'tablas evol EM CAT'!G99,"-")</f>
        <v>-1.1293227885123667</v>
      </c>
      <c r="F86" s="321">
        <f>IFERROR('tablas evol EM CAT'!I86-'tablas evol EM CAT'!I99,"-")</f>
        <v>-1.4800000000000004</v>
      </c>
      <c r="G86" s="321">
        <f>IFERROR('tablas evol EM CAT'!K86-'tablas evol EM CAT'!K99,"-")</f>
        <v>0.3100000000000005</v>
      </c>
      <c r="H86" s="322">
        <f>IFERROR('tablas evol EM CAT'!M86-'tablas evol EM CAT'!M99,"-")</f>
        <v>-1.0400000000000009</v>
      </c>
      <c r="I86" s="321">
        <f>IFERROR('tablas evol EM CAT'!O86-'tablas evol EM CAT'!O99,"-")</f>
        <v>-0.77000000000000135</v>
      </c>
      <c r="J86" s="322">
        <f>IFERROR('tablas evol EM CAT'!Q86-'tablas evol EM CAT'!Q99,"-")</f>
        <v>-0.91999999999999993</v>
      </c>
    </row>
    <row r="87" spans="2:10" hidden="1" outlineLevel="1" x14ac:dyDescent="0.25">
      <c r="B87" s="58" t="s">
        <v>94</v>
      </c>
      <c r="C87" s="321">
        <f>IFERROR('tablas evol EM CAT'!C87-'tablas evol EM CAT'!C100,"-")</f>
        <v>-1.0071196516209309</v>
      </c>
      <c r="D87" s="321">
        <f>IFERROR('tablas evol EM CAT'!E87-'tablas evol EM CAT'!E100,"-")</f>
        <v>-0.67000000000000082</v>
      </c>
      <c r="E87" s="321">
        <f>IFERROR('tablas evol EM CAT'!G87-'tablas evol EM CAT'!G100,"-")</f>
        <v>0.1694365333036103</v>
      </c>
      <c r="F87" s="321">
        <f>IFERROR('tablas evol EM CAT'!I87-'tablas evol EM CAT'!I100,"-")</f>
        <v>0.35000000000000053</v>
      </c>
      <c r="G87" s="321">
        <f>IFERROR('tablas evol EM CAT'!K87-'tablas evol EM CAT'!K100,"-")</f>
        <v>-0.39999999999999947</v>
      </c>
      <c r="H87" s="322">
        <f>IFERROR('tablas evol EM CAT'!M87-'tablas evol EM CAT'!M100,"-")</f>
        <v>-0.10000000000000053</v>
      </c>
      <c r="I87" s="321">
        <f>IFERROR('tablas evol EM CAT'!O87-'tablas evol EM CAT'!O100,"-")</f>
        <v>0.36999999999999922</v>
      </c>
      <c r="J87" s="322">
        <f>IFERROR('tablas evol EM CAT'!Q87-'tablas evol EM CAT'!Q100,"-")</f>
        <v>0.16000000000000014</v>
      </c>
    </row>
    <row r="88" spans="2:10" hidden="1" outlineLevel="1" x14ac:dyDescent="0.25">
      <c r="B88" s="58" t="s">
        <v>95</v>
      </c>
      <c r="C88" s="321">
        <f>IFERROR('tablas evol EM CAT'!C88-'tablas evol EM CAT'!C101,"-")</f>
        <v>0.21089621766052957</v>
      </c>
      <c r="D88" s="321">
        <f>IFERROR('tablas evol EM CAT'!E88-'tablas evol EM CAT'!E101,"-")</f>
        <v>-9.9999999999997868E-3</v>
      </c>
      <c r="E88" s="321">
        <f>IFERROR('tablas evol EM CAT'!G88-'tablas evol EM CAT'!G101,"-")</f>
        <v>-0.14382909678184763</v>
      </c>
      <c r="F88" s="321">
        <f>IFERROR('tablas evol EM CAT'!I88-'tablas evol EM CAT'!I101,"-")</f>
        <v>-0.16999999999999993</v>
      </c>
      <c r="G88" s="321">
        <f>IFERROR('tablas evol EM CAT'!K88-'tablas evol EM CAT'!K101,"-")</f>
        <v>-4.9999999999999822E-2</v>
      </c>
      <c r="H88" s="322">
        <f>IFERROR('tablas evol EM CAT'!M88-'tablas evol EM CAT'!M101,"-")</f>
        <v>-8.9999999999999858E-2</v>
      </c>
      <c r="I88" s="321">
        <f>IFERROR('tablas evol EM CAT'!O88-'tablas evol EM CAT'!O101,"-")</f>
        <v>3.0000000000001137E-2</v>
      </c>
      <c r="J88" s="322">
        <f>IFERROR('tablas evol EM CAT'!Q88-'tablas evol EM CAT'!Q101,"-")</f>
        <v>-9.9999999999997868E-3</v>
      </c>
    </row>
    <row r="89" spans="2:10" hidden="1" outlineLevel="1" x14ac:dyDescent="0.25">
      <c r="B89" s="58" t="s">
        <v>96</v>
      </c>
      <c r="C89" s="321">
        <f>IFERROR('tablas evol EM CAT'!C89-'tablas evol EM CAT'!C102,"-")</f>
        <v>4.416644145470932</v>
      </c>
      <c r="D89" s="321">
        <f>IFERROR('tablas evol EM CAT'!E89-'tablas evol EM CAT'!E102,"-")</f>
        <v>-0.41999999999999993</v>
      </c>
      <c r="E89" s="321">
        <f>IFERROR('tablas evol EM CAT'!G89-'tablas evol EM CAT'!G102,"-")</f>
        <v>0.55114962871610551</v>
      </c>
      <c r="F89" s="321">
        <f>IFERROR('tablas evol EM CAT'!I89-'tablas evol EM CAT'!I102,"-")</f>
        <v>0.6899999999999995</v>
      </c>
      <c r="G89" s="321">
        <f>IFERROR('tablas evol EM CAT'!K89-'tablas evol EM CAT'!K102,"-")</f>
        <v>-7.0000000000000284E-2</v>
      </c>
      <c r="H89" s="322">
        <f>IFERROR('tablas evol EM CAT'!M89-'tablas evol EM CAT'!M102,"-")</f>
        <v>0.34999999999999964</v>
      </c>
      <c r="I89" s="321">
        <f>IFERROR('tablas evol EM CAT'!O89-'tablas evol EM CAT'!O102,"-")</f>
        <v>-0.17999999999999972</v>
      </c>
      <c r="J89" s="322">
        <f>IFERROR('tablas evol EM CAT'!Q89-'tablas evol EM CAT'!Q102,"-")</f>
        <v>3.9999999999999147E-2</v>
      </c>
    </row>
    <row r="90" spans="2:10" hidden="1" outlineLevel="1" x14ac:dyDescent="0.25">
      <c r="B90" s="58" t="s">
        <v>97</v>
      </c>
      <c r="C90" s="321">
        <f>IFERROR('tablas evol EM CAT'!C90-'tablas evol EM CAT'!C103,"-")</f>
        <v>0.24641878933143424</v>
      </c>
      <c r="D90" s="321">
        <f>IFERROR('tablas evol EM CAT'!E90-'tablas evol EM CAT'!E103,"-")</f>
        <v>-0.53000000000000114</v>
      </c>
      <c r="E90" s="321">
        <f>IFERROR('tablas evol EM CAT'!G90-'tablas evol EM CAT'!G103,"-")</f>
        <v>0.46231242644760506</v>
      </c>
      <c r="F90" s="321">
        <f>IFERROR('tablas evol EM CAT'!I90-'tablas evol EM CAT'!I103,"-")</f>
        <v>0.1899999999999995</v>
      </c>
      <c r="G90" s="321">
        <f>IFERROR('tablas evol EM CAT'!K90-'tablas evol EM CAT'!K103,"-")</f>
        <v>1.2400000000000002</v>
      </c>
      <c r="H90" s="322">
        <f>IFERROR('tablas evol EM CAT'!M90-'tablas evol EM CAT'!M103,"-")</f>
        <v>0.17999999999999972</v>
      </c>
      <c r="I90" s="321">
        <f>IFERROR('tablas evol EM CAT'!O90-'tablas evol EM CAT'!O103,"-")</f>
        <v>0.25</v>
      </c>
      <c r="J90" s="322">
        <f>IFERROR('tablas evol EM CAT'!Q90-'tablas evol EM CAT'!Q103,"-")</f>
        <v>0.22999999999999865</v>
      </c>
    </row>
    <row r="91" spans="2:10" collapsed="1" x14ac:dyDescent="0.25">
      <c r="B91" s="72">
        <v>2008</v>
      </c>
      <c r="C91" s="324">
        <f>IFERROR('tablas evol EM CAT'!C91-'tablas evol EM CAT'!C104,"-")</f>
        <v>-2.1604657710429382</v>
      </c>
      <c r="D91" s="324">
        <f>IFERROR('tablas evol EM CAT'!E91-'tablas evol EM CAT'!E104,"-")</f>
        <v>-0.18103894171477286</v>
      </c>
      <c r="E91" s="324">
        <f>IFERROR('tablas evol EM CAT'!G91-'tablas evol EM CAT'!G104,"-")</f>
        <v>0.14402278705638416</v>
      </c>
      <c r="F91" s="324">
        <f>IFERROR('tablas evol EM CAT'!I91-'tablas evol EM CAT'!I104,"-")</f>
        <v>0.13694308134436994</v>
      </c>
      <c r="G91" s="324">
        <f>IFERROR('tablas evol EM CAT'!K91-'tablas evol EM CAT'!K104,"-")</f>
        <v>0.13156971153474117</v>
      </c>
      <c r="H91" s="324">
        <f>IFERROR('tablas evol EM CAT'!M91-'tablas evol EM CAT'!M104,"-")</f>
        <v>-3.0298949121725371E-2</v>
      </c>
      <c r="I91" s="324">
        <f>IFERROR('tablas evol EM CAT'!O91-'tablas evol EM CAT'!O104,"-")</f>
        <v>-8.539855433840593E-2</v>
      </c>
      <c r="J91" s="324">
        <f>IFERROR('tablas evol EM CAT'!Q91-'tablas evol EM CAT'!Q104,"-")</f>
        <v>-5.5505329127216285E-2</v>
      </c>
    </row>
    <row r="92" spans="2:10" hidden="1" outlineLevel="1" x14ac:dyDescent="0.25">
      <c r="B92" s="58" t="s">
        <v>86</v>
      </c>
      <c r="C92" s="321">
        <f>IFERROR('tablas evol EM CAT'!C92-'tablas evol EM CAT'!C105,"-")</f>
        <v>7.4836673889490788</v>
      </c>
      <c r="D92" s="321">
        <f>IFERROR('tablas evol EM CAT'!E92-'tablas evol EM CAT'!E105,"-")</f>
        <v>0.48000000000000043</v>
      </c>
      <c r="E92" s="321">
        <f>IFERROR('tablas evol EM CAT'!G92-'tablas evol EM CAT'!G105,"-")</f>
        <v>-0.25548256210188924</v>
      </c>
      <c r="F92" s="321">
        <f>IFERROR('tablas evol EM CAT'!I92-'tablas evol EM CAT'!I105,"-")</f>
        <v>-0.16000000000000014</v>
      </c>
      <c r="G92" s="321">
        <f>IFERROR('tablas evol EM CAT'!K92-'tablas evol EM CAT'!K105,"-")</f>
        <v>-0.62999999999999989</v>
      </c>
      <c r="H92" s="322">
        <f>IFERROR('tablas evol EM CAT'!M92-'tablas evol EM CAT'!M105,"-")</f>
        <v>0.22999999999999865</v>
      </c>
      <c r="I92" s="321">
        <f>IFERROR('tablas evol EM CAT'!O92-'tablas evol EM CAT'!O105,"-")</f>
        <v>0.26999999999999957</v>
      </c>
      <c r="J92" s="322">
        <f>IFERROR('tablas evol EM CAT'!Q92-'tablas evol EM CAT'!Q105,"-")</f>
        <v>0.26999999999999957</v>
      </c>
    </row>
    <row r="93" spans="2:10" hidden="1" outlineLevel="1" x14ac:dyDescent="0.25">
      <c r="B93" s="58" t="s">
        <v>87</v>
      </c>
      <c r="C93" s="321">
        <f>IFERROR('tablas evol EM CAT'!C93-'tablas evol EM CAT'!C106,"-")</f>
        <v>2.5502509989828068</v>
      </c>
      <c r="D93" s="321">
        <f>IFERROR('tablas evol EM CAT'!E93-'tablas evol EM CAT'!E106,"-")</f>
        <v>-1.0000000000001563E-2</v>
      </c>
      <c r="E93" s="321">
        <f>IFERROR('tablas evol EM CAT'!G93-'tablas evol EM CAT'!G106,"-")</f>
        <v>1.6987808457694875E-2</v>
      </c>
      <c r="F93" s="321">
        <f>IFERROR('tablas evol EM CAT'!I93-'tablas evol EM CAT'!I106,"-")</f>
        <v>0.29999999999999982</v>
      </c>
      <c r="G93" s="321">
        <f>IFERROR('tablas evol EM CAT'!K93-'tablas evol EM CAT'!K106,"-")</f>
        <v>-1.0099999999999998</v>
      </c>
      <c r="H93" s="322">
        <f>IFERROR('tablas evol EM CAT'!M93-'tablas evol EM CAT'!M106,"-")</f>
        <v>0.23000000000000043</v>
      </c>
      <c r="I93" s="321">
        <f>IFERROR('tablas evol EM CAT'!O93-'tablas evol EM CAT'!O106,"-")</f>
        <v>-0.84999999999999964</v>
      </c>
      <c r="J93" s="322">
        <f>IFERROR('tablas evol EM CAT'!Q93-'tablas evol EM CAT'!Q106,"-")</f>
        <v>-0.33999999999999986</v>
      </c>
    </row>
    <row r="94" spans="2:10" hidden="1" outlineLevel="1" x14ac:dyDescent="0.25">
      <c r="B94" s="58" t="s">
        <v>88</v>
      </c>
      <c r="C94" s="321">
        <f>IFERROR('tablas evol EM CAT'!C94-'tablas evol EM CAT'!C107,"-")</f>
        <v>3.9765453869992338</v>
      </c>
      <c r="D94" s="321">
        <f>IFERROR('tablas evol EM CAT'!E94-'tablas evol EM CAT'!E107,"-")</f>
        <v>-8.0000000000000071E-2</v>
      </c>
      <c r="E94" s="321">
        <f>IFERROR('tablas evol EM CAT'!G94-'tablas evol EM CAT'!G107,"-")</f>
        <v>7.2130550912099523E-2</v>
      </c>
      <c r="F94" s="321">
        <f>IFERROR('tablas evol EM CAT'!I94-'tablas evol EM CAT'!I107,"-")</f>
        <v>8.9999999999999858E-2</v>
      </c>
      <c r="G94" s="321">
        <f>IFERROR('tablas evol EM CAT'!K94-'tablas evol EM CAT'!K107,"-")</f>
        <v>0.12999999999999989</v>
      </c>
      <c r="H94" s="322">
        <f>IFERROR('tablas evol EM CAT'!M94-'tablas evol EM CAT'!M107,"-")</f>
        <v>0.21999999999999975</v>
      </c>
      <c r="I94" s="321">
        <f>IFERROR('tablas evol EM CAT'!O94-'tablas evol EM CAT'!O107,"-")</f>
        <v>-0.57000000000000028</v>
      </c>
      <c r="J94" s="322">
        <f>IFERROR('tablas evol EM CAT'!Q94-'tablas evol EM CAT'!Q107,"-")</f>
        <v>-0.19000000000000039</v>
      </c>
    </row>
    <row r="95" spans="2:10" hidden="1" outlineLevel="1" x14ac:dyDescent="0.25">
      <c r="B95" s="58" t="s">
        <v>89</v>
      </c>
      <c r="C95" s="321">
        <f>IFERROR('tablas evol EM CAT'!C95-'tablas evol EM CAT'!C108,"-")</f>
        <v>-1.0982491451618186</v>
      </c>
      <c r="D95" s="321">
        <f>IFERROR('tablas evol EM CAT'!E95-'tablas evol EM CAT'!E108,"-")</f>
        <v>0.25999999999999979</v>
      </c>
      <c r="E95" s="321">
        <f>IFERROR('tablas evol EM CAT'!G95-'tablas evol EM CAT'!G108,"-")</f>
        <v>0.24292810212654725</v>
      </c>
      <c r="F95" s="321">
        <f>IFERROR('tablas evol EM CAT'!I95-'tablas evol EM CAT'!I108,"-")</f>
        <v>0.59999999999999964</v>
      </c>
      <c r="G95" s="321">
        <f>IFERROR('tablas evol EM CAT'!K95-'tablas evol EM CAT'!K108,"-")</f>
        <v>-1.0999999999999996</v>
      </c>
      <c r="H95" s="322">
        <f>IFERROR('tablas evol EM CAT'!M95-'tablas evol EM CAT'!M108,"-")</f>
        <v>0.23000000000000043</v>
      </c>
      <c r="I95" s="321">
        <f>IFERROR('tablas evol EM CAT'!O95-'tablas evol EM CAT'!O108,"-")</f>
        <v>0.48000000000000043</v>
      </c>
      <c r="J95" s="322">
        <f>IFERROR('tablas evol EM CAT'!Q95-'tablas evol EM CAT'!Q108,"-")</f>
        <v>0.33999999999999986</v>
      </c>
    </row>
    <row r="96" spans="2:10" hidden="1" outlineLevel="1" x14ac:dyDescent="0.25">
      <c r="B96" s="58" t="s">
        <v>90</v>
      </c>
      <c r="C96" s="321">
        <f>IFERROR('tablas evol EM CAT'!C96-'tablas evol EM CAT'!C109,"-")</f>
        <v>-0.65615989189829627</v>
      </c>
      <c r="D96" s="321">
        <f>IFERROR('tablas evol EM CAT'!E96-'tablas evol EM CAT'!E109,"-")</f>
        <v>-0.39999999999999858</v>
      </c>
      <c r="E96" s="321">
        <f>IFERROR('tablas evol EM CAT'!G96-'tablas evol EM CAT'!G109,"-")</f>
        <v>0.158560642428629</v>
      </c>
      <c r="F96" s="321">
        <f>IFERROR('tablas evol EM CAT'!I96-'tablas evol EM CAT'!I109,"-")</f>
        <v>-9.9999999999999645E-2</v>
      </c>
      <c r="G96" s="321">
        <f>IFERROR('tablas evol EM CAT'!K96-'tablas evol EM CAT'!K109,"-")</f>
        <v>1.2300000000000004</v>
      </c>
      <c r="H96" s="322">
        <f>IFERROR('tablas evol EM CAT'!M96-'tablas evol EM CAT'!M109,"-")</f>
        <v>-1.9999999999999574E-2</v>
      </c>
      <c r="I96" s="321">
        <f>IFERROR('tablas evol EM CAT'!O96-'tablas evol EM CAT'!O109,"-")</f>
        <v>-1.0499999999999989</v>
      </c>
      <c r="J96" s="322">
        <f>IFERROR('tablas evol EM CAT'!Q96-'tablas evol EM CAT'!Q109,"-")</f>
        <v>-0.59999999999999964</v>
      </c>
    </row>
    <row r="97" spans="2:10" hidden="1" outlineLevel="1" x14ac:dyDescent="0.25">
      <c r="B97" s="58" t="s">
        <v>91</v>
      </c>
      <c r="C97" s="321">
        <f>IFERROR('tablas evol EM CAT'!C97-'tablas evol EM CAT'!C110,"-")</f>
        <v>2.2047609387678673</v>
      </c>
      <c r="D97" s="321">
        <f>IFERROR('tablas evol EM CAT'!E97-'tablas evol EM CAT'!E110,"-")</f>
        <v>-0.5</v>
      </c>
      <c r="E97" s="321">
        <f>IFERROR('tablas evol EM CAT'!G97-'tablas evol EM CAT'!G110,"-")</f>
        <v>-0.56980960105641643</v>
      </c>
      <c r="F97" s="321">
        <f>IFERROR('tablas evol EM CAT'!I97-'tablas evol EM CAT'!I110,"-")</f>
        <v>-0.10999999999999943</v>
      </c>
      <c r="G97" s="321">
        <f>IFERROR('tablas evol EM CAT'!K97-'tablas evol EM CAT'!K110,"-")</f>
        <v>-2.3000000000000007</v>
      </c>
      <c r="H97" s="322">
        <f>IFERROR('tablas evol EM CAT'!M97-'tablas evol EM CAT'!M110,"-")</f>
        <v>-0.46999999999999886</v>
      </c>
      <c r="I97" s="321">
        <f>IFERROR('tablas evol EM CAT'!O97-'tablas evol EM CAT'!O110,"-")</f>
        <v>-0.66000000000000014</v>
      </c>
      <c r="J97" s="322">
        <f>IFERROR('tablas evol EM CAT'!Q97-'tablas evol EM CAT'!Q110,"-")</f>
        <v>-0.58999999999999986</v>
      </c>
    </row>
    <row r="98" spans="2:10" hidden="1" outlineLevel="1" x14ac:dyDescent="0.25">
      <c r="B98" s="58" t="s">
        <v>92</v>
      </c>
      <c r="C98" s="321">
        <f>IFERROR('tablas evol EM CAT'!C98-'tablas evol EM CAT'!C111,"-")</f>
        <v>0.43570711646821625</v>
      </c>
      <c r="D98" s="321">
        <f>IFERROR('tablas evol EM CAT'!E98-'tablas evol EM CAT'!E111,"-")</f>
        <v>-0.32000000000000117</v>
      </c>
      <c r="E98" s="321">
        <f>IFERROR('tablas evol EM CAT'!G98-'tablas evol EM CAT'!G111,"-")</f>
        <v>-0.88813615808843771</v>
      </c>
      <c r="F98" s="321">
        <f>IFERROR('tablas evol EM CAT'!I98-'tablas evol EM CAT'!I111,"-")</f>
        <v>-0.5600000000000005</v>
      </c>
      <c r="G98" s="321">
        <f>IFERROR('tablas evol EM CAT'!K98-'tablas evol EM CAT'!K111,"-")</f>
        <v>-2.3000000000000007</v>
      </c>
      <c r="H98" s="322">
        <f>IFERROR('tablas evol EM CAT'!M98-'tablas evol EM CAT'!M111,"-")</f>
        <v>-0.67999999999999972</v>
      </c>
      <c r="I98" s="321">
        <f>IFERROR('tablas evol EM CAT'!O98-'tablas evol EM CAT'!O111,"-")</f>
        <v>-0.52000000000000046</v>
      </c>
      <c r="J98" s="322">
        <f>IFERROR('tablas evol EM CAT'!Q98-'tablas evol EM CAT'!Q111,"-")</f>
        <v>-0.60000000000000053</v>
      </c>
    </row>
    <row r="99" spans="2:10" hidden="1" outlineLevel="1" x14ac:dyDescent="0.25">
      <c r="B99" s="58" t="s">
        <v>93</v>
      </c>
      <c r="C99" s="321">
        <f>IFERROR('tablas evol EM CAT'!C99-'tablas evol EM CAT'!C112,"-")</f>
        <v>0.85905038486615126</v>
      </c>
      <c r="D99" s="321">
        <f>IFERROR('tablas evol EM CAT'!E99-'tablas evol EM CAT'!E112,"-")</f>
        <v>1.9999999999999574E-2</v>
      </c>
      <c r="E99" s="321">
        <f>IFERROR('tablas evol EM CAT'!G99-'tablas evol EM CAT'!G112,"-")</f>
        <v>0.20631564533425895</v>
      </c>
      <c r="F99" s="321">
        <f>IFERROR('tablas evol EM CAT'!I99-'tablas evol EM CAT'!I112,"-")</f>
        <v>0.57000000000000028</v>
      </c>
      <c r="G99" s="321">
        <f>IFERROR('tablas evol EM CAT'!K99-'tablas evol EM CAT'!K112,"-")</f>
        <v>-1.2700000000000005</v>
      </c>
      <c r="H99" s="322">
        <f>IFERROR('tablas evol EM CAT'!M99-'tablas evol EM CAT'!M112,"-")</f>
        <v>0.16999999999999993</v>
      </c>
      <c r="I99" s="321">
        <f>IFERROR('tablas evol EM CAT'!O99-'tablas evol EM CAT'!O112,"-")</f>
        <v>-0.21999999999999886</v>
      </c>
      <c r="J99" s="322">
        <f>IFERROR('tablas evol EM CAT'!Q99-'tablas evol EM CAT'!Q112,"-")</f>
        <v>-1.9999999999999574E-2</v>
      </c>
    </row>
    <row r="100" spans="2:10" hidden="1" outlineLevel="1" x14ac:dyDescent="0.25">
      <c r="B100" s="58" t="s">
        <v>94</v>
      </c>
      <c r="C100" s="321">
        <f>IFERROR('tablas evol EM CAT'!C100-'tablas evol EM CAT'!C113,"-")</f>
        <v>0.53322820455057496</v>
      </c>
      <c r="D100" s="321">
        <f>IFERROR('tablas evol EM CAT'!E100-'tablas evol EM CAT'!E113,"-")</f>
        <v>0.74000000000000021</v>
      </c>
      <c r="E100" s="321">
        <f>IFERROR('tablas evol EM CAT'!G100-'tablas evol EM CAT'!G113,"-")</f>
        <v>0.14147429114835397</v>
      </c>
      <c r="F100" s="321">
        <f>IFERROR('tablas evol EM CAT'!I100-'tablas evol EM CAT'!I113,"-")</f>
        <v>0.40999999999999925</v>
      </c>
      <c r="G100" s="321">
        <f>IFERROR('tablas evol EM CAT'!K100-'tablas evol EM CAT'!K113,"-")</f>
        <v>-0.97000000000000064</v>
      </c>
      <c r="H100" s="322">
        <f>IFERROR('tablas evol EM CAT'!M100-'tablas evol EM CAT'!M113,"-")</f>
        <v>0.33000000000000007</v>
      </c>
      <c r="I100" s="321">
        <f>IFERROR('tablas evol EM CAT'!O100-'tablas evol EM CAT'!O113,"-")</f>
        <v>9.9999999999997868E-3</v>
      </c>
      <c r="J100" s="322">
        <f>IFERROR('tablas evol EM CAT'!Q100-'tablas evol EM CAT'!Q113,"-")</f>
        <v>0.14999999999999947</v>
      </c>
    </row>
    <row r="101" spans="2:10" hidden="1" outlineLevel="1" x14ac:dyDescent="0.25">
      <c r="B101" s="58" t="s">
        <v>95</v>
      </c>
      <c r="C101" s="321">
        <f>IFERROR('tablas evol EM CAT'!C101-'tablas evol EM CAT'!C114,"-")</f>
        <v>0.17902619461243852</v>
      </c>
      <c r="D101" s="321">
        <f>IFERROR('tablas evol EM CAT'!E101-'tablas evol EM CAT'!E114,"-")</f>
        <v>-0.27999999999999936</v>
      </c>
      <c r="E101" s="321">
        <f>IFERROR('tablas evol EM CAT'!G101-'tablas evol EM CAT'!G114,"-")</f>
        <v>-0.15368338547265026</v>
      </c>
      <c r="F101" s="321">
        <f>IFERROR('tablas evol EM CAT'!I101-'tablas evol EM CAT'!I114,"-")</f>
        <v>-3.0000000000001137E-2</v>
      </c>
      <c r="G101" s="321">
        <f>IFERROR('tablas evol EM CAT'!K101-'tablas evol EM CAT'!K114,"-")</f>
        <v>-0.5600000000000005</v>
      </c>
      <c r="H101" s="322">
        <f>IFERROR('tablas evol EM CAT'!M101-'tablas evol EM CAT'!M114,"-")</f>
        <v>-0.1899999999999995</v>
      </c>
      <c r="I101" s="321">
        <f>IFERROR('tablas evol EM CAT'!O101-'tablas evol EM CAT'!O114,"-")</f>
        <v>-0.36000000000000121</v>
      </c>
      <c r="J101" s="322">
        <f>IFERROR('tablas evol EM CAT'!Q101-'tablas evol EM CAT'!Q114,"-")</f>
        <v>-0.29999999999999893</v>
      </c>
    </row>
    <row r="102" spans="2:10" hidden="1" outlineLevel="1" x14ac:dyDescent="0.25">
      <c r="B102" s="58" t="s">
        <v>96</v>
      </c>
      <c r="C102" s="321">
        <f>IFERROR('tablas evol EM CAT'!C102-'tablas evol EM CAT'!C115,"-")</f>
        <v>-0.41959232971621852</v>
      </c>
      <c r="D102" s="321">
        <f>IFERROR('tablas evol EM CAT'!E102-'tablas evol EM CAT'!E115,"-")</f>
        <v>-0.16999999999999993</v>
      </c>
      <c r="E102" s="321">
        <f>IFERROR('tablas evol EM CAT'!G102-'tablas evol EM CAT'!G115,"-")</f>
        <v>6.6695599168054898E-2</v>
      </c>
      <c r="F102" s="321">
        <f>IFERROR('tablas evol EM CAT'!I102-'tablas evol EM CAT'!I115,"-")</f>
        <v>0.28999999999999915</v>
      </c>
      <c r="G102" s="321">
        <f>IFERROR('tablas evol EM CAT'!K102-'tablas evol EM CAT'!K115,"-")</f>
        <v>-0.72000000000000064</v>
      </c>
      <c r="H102" s="322">
        <f>IFERROR('tablas evol EM CAT'!M102-'tablas evol EM CAT'!M115,"-")</f>
        <v>-1.9999999999999574E-2</v>
      </c>
      <c r="I102" s="321">
        <f>IFERROR('tablas evol EM CAT'!O102-'tablas evol EM CAT'!O115,"-")</f>
        <v>-0.72000000000000064</v>
      </c>
      <c r="J102" s="322">
        <f>IFERROR('tablas evol EM CAT'!Q102-'tablas evol EM CAT'!Q115,"-")</f>
        <v>-0.4399999999999995</v>
      </c>
    </row>
    <row r="103" spans="2:10" hidden="1" outlineLevel="1" x14ac:dyDescent="0.25">
      <c r="B103" s="58" t="s">
        <v>97</v>
      </c>
      <c r="C103" s="321">
        <f>IFERROR('tablas evol EM CAT'!C103-'tablas evol EM CAT'!C116,"-")</f>
        <v>0.39724802772247969</v>
      </c>
      <c r="D103" s="321">
        <f>IFERROR('tablas evol EM CAT'!E103-'tablas evol EM CAT'!E116,"-")</f>
        <v>0.6899999999999995</v>
      </c>
      <c r="E103" s="321">
        <f>IFERROR('tablas evol EM CAT'!G103-'tablas evol EM CAT'!G116,"-")</f>
        <v>-3.3450512795578646E-3</v>
      </c>
      <c r="F103" s="321">
        <f>IFERROR('tablas evol EM CAT'!I103-'tablas evol EM CAT'!I116,"-")</f>
        <v>0.19000000000000128</v>
      </c>
      <c r="G103" s="321">
        <f>IFERROR('tablas evol EM CAT'!K103-'tablas evol EM CAT'!K116,"-")</f>
        <v>-0.62000000000000011</v>
      </c>
      <c r="H103" s="322">
        <f>IFERROR('tablas evol EM CAT'!M103-'tablas evol EM CAT'!M116,"-")</f>
        <v>0.1899999999999995</v>
      </c>
      <c r="I103" s="321">
        <f>IFERROR('tablas evol EM CAT'!O103-'tablas evol EM CAT'!O116,"-")</f>
        <v>0.74000000000000021</v>
      </c>
      <c r="J103" s="322">
        <f>IFERROR('tablas evol EM CAT'!Q103-'tablas evol EM CAT'!Q116,"-")</f>
        <v>0.48000000000000043</v>
      </c>
    </row>
    <row r="104" spans="2:10" collapsed="1" x14ac:dyDescent="0.25">
      <c r="B104" s="72">
        <v>2007</v>
      </c>
      <c r="C104" s="324">
        <f>IFERROR('tablas evol EM CAT'!C104-'tablas evol EM CAT'!C117,"-")</f>
        <v>1.6583719611029109</v>
      </c>
      <c r="D104" s="324">
        <f>IFERROR('tablas evol EM CAT'!E104-'tablas evol EM CAT'!E117,"-")</f>
        <v>3.7717675945355467E-2</v>
      </c>
      <c r="E104" s="324">
        <f>IFERROR('tablas evol EM CAT'!G104-'tablas evol EM CAT'!G117,"-")</f>
        <v>-4.9872999585907962E-2</v>
      </c>
      <c r="F104" s="324">
        <f>IFERROR('tablas evol EM CAT'!I104-'tablas evol EM CAT'!I117,"-")</f>
        <v>0.15208325397963307</v>
      </c>
      <c r="G104" s="324">
        <f>IFERROR('tablas evol EM CAT'!K104-'tablas evol EM CAT'!K117,"-")</f>
        <v>-0.8083164858265679</v>
      </c>
      <c r="H104" s="324">
        <f>IFERROR('tablas evol EM CAT'!M104-'tablas evol EM CAT'!M117,"-")</f>
        <v>4.0090794073842417E-2</v>
      </c>
      <c r="I104" s="324">
        <f>IFERROR('tablas evol EM CAT'!O104-'tablas evol EM CAT'!O117,"-")</f>
        <v>-0.29465908321573941</v>
      </c>
      <c r="J104" s="324">
        <f>IFERROR('tablas evol EM CAT'!Q104-'tablas evol EM CAT'!Q117,"-")</f>
        <v>-0.14722058882153455</v>
      </c>
    </row>
    <row r="105" spans="2:10" ht="15" customHeight="1" x14ac:dyDescent="0.25">
      <c r="B105" s="389" t="s">
        <v>79</v>
      </c>
      <c r="C105" s="389"/>
      <c r="D105" s="389"/>
      <c r="E105" s="389"/>
      <c r="F105" s="389"/>
      <c r="G105" s="389"/>
      <c r="H105" s="389"/>
      <c r="I105" s="389"/>
      <c r="J105" s="389"/>
    </row>
    <row r="107" spans="2:10" ht="30" customHeight="1" x14ac:dyDescent="0.25"/>
    <row r="109" spans="2:10" ht="30" customHeight="1" x14ac:dyDescent="0.25"/>
  </sheetData>
  <mergeCells count="2">
    <mergeCell ref="B5:J5"/>
    <mergeCell ref="B105:J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5.7109375" style="14" customWidth="1"/>
    <col min="3" max="4" width="12.7109375" style="14" customWidth="1"/>
    <col min="5" max="6" width="10.7109375" style="14" customWidth="1"/>
    <col min="7" max="12" width="11.42578125" style="14"/>
    <col min="13" max="13" width="14.42578125" style="14" customWidth="1"/>
    <col min="14" max="257" width="11.42578125" style="14"/>
    <col min="258" max="258" width="35.7109375" style="14" customWidth="1"/>
    <col min="259" max="260" width="12.85546875" style="14" customWidth="1"/>
    <col min="261" max="261" width="14.7109375" style="14" customWidth="1"/>
    <col min="262" max="262" width="10.7109375" style="14" customWidth="1"/>
    <col min="263" max="268" width="11.42578125" style="14"/>
    <col min="269" max="269" width="14.42578125" style="14" customWidth="1"/>
    <col min="270" max="513" width="11.42578125" style="14"/>
    <col min="514" max="514" width="35.7109375" style="14" customWidth="1"/>
    <col min="515" max="516" width="12.85546875" style="14" customWidth="1"/>
    <col min="517" max="517" width="14.7109375" style="14" customWidth="1"/>
    <col min="518" max="518" width="10.7109375" style="14" customWidth="1"/>
    <col min="519" max="524" width="11.42578125" style="14"/>
    <col min="525" max="525" width="14.42578125" style="14" customWidth="1"/>
    <col min="526" max="769" width="11.42578125" style="14"/>
    <col min="770" max="770" width="35.7109375" style="14" customWidth="1"/>
    <col min="771" max="772" width="12.85546875" style="14" customWidth="1"/>
    <col min="773" max="773" width="14.7109375" style="14" customWidth="1"/>
    <col min="774" max="774" width="10.7109375" style="14" customWidth="1"/>
    <col min="775" max="780" width="11.42578125" style="14"/>
    <col min="781" max="781" width="14.42578125" style="14" customWidth="1"/>
    <col min="782" max="1025" width="11.42578125" style="14"/>
    <col min="1026" max="1026" width="35.7109375" style="14" customWidth="1"/>
    <col min="1027" max="1028" width="12.85546875" style="14" customWidth="1"/>
    <col min="1029" max="1029" width="14.7109375" style="14" customWidth="1"/>
    <col min="1030" max="1030" width="10.7109375" style="14" customWidth="1"/>
    <col min="1031" max="1036" width="11.42578125" style="14"/>
    <col min="1037" max="1037" width="14.42578125" style="14" customWidth="1"/>
    <col min="1038" max="1281" width="11.42578125" style="14"/>
    <col min="1282" max="1282" width="35.7109375" style="14" customWidth="1"/>
    <col min="1283" max="1284" width="12.85546875" style="14" customWidth="1"/>
    <col min="1285" max="1285" width="14.7109375" style="14" customWidth="1"/>
    <col min="1286" max="1286" width="10.7109375" style="14" customWidth="1"/>
    <col min="1287" max="1292" width="11.42578125" style="14"/>
    <col min="1293" max="1293" width="14.42578125" style="14" customWidth="1"/>
    <col min="1294" max="1537" width="11.42578125" style="14"/>
    <col min="1538" max="1538" width="35.7109375" style="14" customWidth="1"/>
    <col min="1539" max="1540" width="12.85546875" style="14" customWidth="1"/>
    <col min="1541" max="1541" width="14.7109375" style="14" customWidth="1"/>
    <col min="1542" max="1542" width="10.7109375" style="14" customWidth="1"/>
    <col min="1543" max="1548" width="11.42578125" style="14"/>
    <col min="1549" max="1549" width="14.42578125" style="14" customWidth="1"/>
    <col min="1550" max="1793" width="11.42578125" style="14"/>
    <col min="1794" max="1794" width="35.7109375" style="14" customWidth="1"/>
    <col min="1795" max="1796" width="12.85546875" style="14" customWidth="1"/>
    <col min="1797" max="1797" width="14.7109375" style="14" customWidth="1"/>
    <col min="1798" max="1798" width="10.7109375" style="14" customWidth="1"/>
    <col min="1799" max="1804" width="11.42578125" style="14"/>
    <col min="1805" max="1805" width="14.42578125" style="14" customWidth="1"/>
    <col min="1806" max="2049" width="11.42578125" style="14"/>
    <col min="2050" max="2050" width="35.7109375" style="14" customWidth="1"/>
    <col min="2051" max="2052" width="12.85546875" style="14" customWidth="1"/>
    <col min="2053" max="2053" width="14.7109375" style="14" customWidth="1"/>
    <col min="2054" max="2054" width="10.7109375" style="14" customWidth="1"/>
    <col min="2055" max="2060" width="11.42578125" style="14"/>
    <col min="2061" max="2061" width="14.42578125" style="14" customWidth="1"/>
    <col min="2062" max="2305" width="11.42578125" style="14"/>
    <col min="2306" max="2306" width="35.7109375" style="14" customWidth="1"/>
    <col min="2307" max="2308" width="12.85546875" style="14" customWidth="1"/>
    <col min="2309" max="2309" width="14.7109375" style="14" customWidth="1"/>
    <col min="2310" max="2310" width="10.7109375" style="14" customWidth="1"/>
    <col min="2311" max="2316" width="11.42578125" style="14"/>
    <col min="2317" max="2317" width="14.42578125" style="14" customWidth="1"/>
    <col min="2318" max="2561" width="11.42578125" style="14"/>
    <col min="2562" max="2562" width="35.7109375" style="14" customWidth="1"/>
    <col min="2563" max="2564" width="12.85546875" style="14" customWidth="1"/>
    <col min="2565" max="2565" width="14.7109375" style="14" customWidth="1"/>
    <col min="2566" max="2566" width="10.7109375" style="14" customWidth="1"/>
    <col min="2567" max="2572" width="11.42578125" style="14"/>
    <col min="2573" max="2573" width="14.42578125" style="14" customWidth="1"/>
    <col min="2574" max="2817" width="11.42578125" style="14"/>
    <col min="2818" max="2818" width="35.7109375" style="14" customWidth="1"/>
    <col min="2819" max="2820" width="12.85546875" style="14" customWidth="1"/>
    <col min="2821" max="2821" width="14.7109375" style="14" customWidth="1"/>
    <col min="2822" max="2822" width="10.7109375" style="14" customWidth="1"/>
    <col min="2823" max="2828" width="11.42578125" style="14"/>
    <col min="2829" max="2829" width="14.42578125" style="14" customWidth="1"/>
    <col min="2830" max="3073" width="11.42578125" style="14"/>
    <col min="3074" max="3074" width="35.7109375" style="14" customWidth="1"/>
    <col min="3075" max="3076" width="12.85546875" style="14" customWidth="1"/>
    <col min="3077" max="3077" width="14.7109375" style="14" customWidth="1"/>
    <col min="3078" max="3078" width="10.7109375" style="14" customWidth="1"/>
    <col min="3079" max="3084" width="11.42578125" style="14"/>
    <col min="3085" max="3085" width="14.42578125" style="14" customWidth="1"/>
    <col min="3086" max="3329" width="11.42578125" style="14"/>
    <col min="3330" max="3330" width="35.7109375" style="14" customWidth="1"/>
    <col min="3331" max="3332" width="12.85546875" style="14" customWidth="1"/>
    <col min="3333" max="3333" width="14.7109375" style="14" customWidth="1"/>
    <col min="3334" max="3334" width="10.7109375" style="14" customWidth="1"/>
    <col min="3335" max="3340" width="11.42578125" style="14"/>
    <col min="3341" max="3341" width="14.42578125" style="14" customWidth="1"/>
    <col min="3342" max="3585" width="11.42578125" style="14"/>
    <col min="3586" max="3586" width="35.7109375" style="14" customWidth="1"/>
    <col min="3587" max="3588" width="12.85546875" style="14" customWidth="1"/>
    <col min="3589" max="3589" width="14.7109375" style="14" customWidth="1"/>
    <col min="3590" max="3590" width="10.7109375" style="14" customWidth="1"/>
    <col min="3591" max="3596" width="11.42578125" style="14"/>
    <col min="3597" max="3597" width="14.42578125" style="14" customWidth="1"/>
    <col min="3598" max="3841" width="11.42578125" style="14"/>
    <col min="3842" max="3842" width="35.7109375" style="14" customWidth="1"/>
    <col min="3843" max="3844" width="12.85546875" style="14" customWidth="1"/>
    <col min="3845" max="3845" width="14.7109375" style="14" customWidth="1"/>
    <col min="3846" max="3846" width="10.7109375" style="14" customWidth="1"/>
    <col min="3847" max="3852" width="11.42578125" style="14"/>
    <col min="3853" max="3853" width="14.42578125" style="14" customWidth="1"/>
    <col min="3854" max="4097" width="11.42578125" style="14"/>
    <col min="4098" max="4098" width="35.7109375" style="14" customWidth="1"/>
    <col min="4099" max="4100" width="12.85546875" style="14" customWidth="1"/>
    <col min="4101" max="4101" width="14.7109375" style="14" customWidth="1"/>
    <col min="4102" max="4102" width="10.7109375" style="14" customWidth="1"/>
    <col min="4103" max="4108" width="11.42578125" style="14"/>
    <col min="4109" max="4109" width="14.42578125" style="14" customWidth="1"/>
    <col min="4110" max="4353" width="11.42578125" style="14"/>
    <col min="4354" max="4354" width="35.7109375" style="14" customWidth="1"/>
    <col min="4355" max="4356" width="12.85546875" style="14" customWidth="1"/>
    <col min="4357" max="4357" width="14.7109375" style="14" customWidth="1"/>
    <col min="4358" max="4358" width="10.7109375" style="14" customWidth="1"/>
    <col min="4359" max="4364" width="11.42578125" style="14"/>
    <col min="4365" max="4365" width="14.42578125" style="14" customWidth="1"/>
    <col min="4366" max="4609" width="11.42578125" style="14"/>
    <col min="4610" max="4610" width="35.7109375" style="14" customWidth="1"/>
    <col min="4611" max="4612" width="12.85546875" style="14" customWidth="1"/>
    <col min="4613" max="4613" width="14.7109375" style="14" customWidth="1"/>
    <col min="4614" max="4614" width="10.7109375" style="14" customWidth="1"/>
    <col min="4615" max="4620" width="11.42578125" style="14"/>
    <col min="4621" max="4621" width="14.42578125" style="14" customWidth="1"/>
    <col min="4622" max="4865" width="11.42578125" style="14"/>
    <col min="4866" max="4866" width="35.7109375" style="14" customWidth="1"/>
    <col min="4867" max="4868" width="12.85546875" style="14" customWidth="1"/>
    <col min="4869" max="4869" width="14.7109375" style="14" customWidth="1"/>
    <col min="4870" max="4870" width="10.7109375" style="14" customWidth="1"/>
    <col min="4871" max="4876" width="11.42578125" style="14"/>
    <col min="4877" max="4877" width="14.42578125" style="14" customWidth="1"/>
    <col min="4878" max="5121" width="11.42578125" style="14"/>
    <col min="5122" max="5122" width="35.7109375" style="14" customWidth="1"/>
    <col min="5123" max="5124" width="12.85546875" style="14" customWidth="1"/>
    <col min="5125" max="5125" width="14.7109375" style="14" customWidth="1"/>
    <col min="5126" max="5126" width="10.7109375" style="14" customWidth="1"/>
    <col min="5127" max="5132" width="11.42578125" style="14"/>
    <col min="5133" max="5133" width="14.42578125" style="14" customWidth="1"/>
    <col min="5134" max="5377" width="11.42578125" style="14"/>
    <col min="5378" max="5378" width="35.7109375" style="14" customWidth="1"/>
    <col min="5379" max="5380" width="12.85546875" style="14" customWidth="1"/>
    <col min="5381" max="5381" width="14.7109375" style="14" customWidth="1"/>
    <col min="5382" max="5382" width="10.7109375" style="14" customWidth="1"/>
    <col min="5383" max="5388" width="11.42578125" style="14"/>
    <col min="5389" max="5389" width="14.42578125" style="14" customWidth="1"/>
    <col min="5390" max="5633" width="11.42578125" style="14"/>
    <col min="5634" max="5634" width="35.7109375" style="14" customWidth="1"/>
    <col min="5635" max="5636" width="12.85546875" style="14" customWidth="1"/>
    <col min="5637" max="5637" width="14.7109375" style="14" customWidth="1"/>
    <col min="5638" max="5638" width="10.7109375" style="14" customWidth="1"/>
    <col min="5639" max="5644" width="11.42578125" style="14"/>
    <col min="5645" max="5645" width="14.42578125" style="14" customWidth="1"/>
    <col min="5646" max="5889" width="11.42578125" style="14"/>
    <col min="5890" max="5890" width="35.7109375" style="14" customWidth="1"/>
    <col min="5891" max="5892" width="12.85546875" style="14" customWidth="1"/>
    <col min="5893" max="5893" width="14.7109375" style="14" customWidth="1"/>
    <col min="5894" max="5894" width="10.7109375" style="14" customWidth="1"/>
    <col min="5895" max="5900" width="11.42578125" style="14"/>
    <col min="5901" max="5901" width="14.42578125" style="14" customWidth="1"/>
    <col min="5902" max="6145" width="11.42578125" style="14"/>
    <col min="6146" max="6146" width="35.7109375" style="14" customWidth="1"/>
    <col min="6147" max="6148" width="12.85546875" style="14" customWidth="1"/>
    <col min="6149" max="6149" width="14.7109375" style="14" customWidth="1"/>
    <col min="6150" max="6150" width="10.7109375" style="14" customWidth="1"/>
    <col min="6151" max="6156" width="11.42578125" style="14"/>
    <col min="6157" max="6157" width="14.42578125" style="14" customWidth="1"/>
    <col min="6158" max="6401" width="11.42578125" style="14"/>
    <col min="6402" max="6402" width="35.7109375" style="14" customWidth="1"/>
    <col min="6403" max="6404" width="12.85546875" style="14" customWidth="1"/>
    <col min="6405" max="6405" width="14.7109375" style="14" customWidth="1"/>
    <col min="6406" max="6406" width="10.7109375" style="14" customWidth="1"/>
    <col min="6407" max="6412" width="11.42578125" style="14"/>
    <col min="6413" max="6413" width="14.42578125" style="14" customWidth="1"/>
    <col min="6414" max="6657" width="11.42578125" style="14"/>
    <col min="6658" max="6658" width="35.7109375" style="14" customWidth="1"/>
    <col min="6659" max="6660" width="12.85546875" style="14" customWidth="1"/>
    <col min="6661" max="6661" width="14.7109375" style="14" customWidth="1"/>
    <col min="6662" max="6662" width="10.7109375" style="14" customWidth="1"/>
    <col min="6663" max="6668" width="11.42578125" style="14"/>
    <col min="6669" max="6669" width="14.42578125" style="14" customWidth="1"/>
    <col min="6670" max="6913" width="11.42578125" style="14"/>
    <col min="6914" max="6914" width="35.7109375" style="14" customWidth="1"/>
    <col min="6915" max="6916" width="12.85546875" style="14" customWidth="1"/>
    <col min="6917" max="6917" width="14.7109375" style="14" customWidth="1"/>
    <col min="6918" max="6918" width="10.7109375" style="14" customWidth="1"/>
    <col min="6919" max="6924" width="11.42578125" style="14"/>
    <col min="6925" max="6925" width="14.42578125" style="14" customWidth="1"/>
    <col min="6926" max="7169" width="11.42578125" style="14"/>
    <col min="7170" max="7170" width="35.7109375" style="14" customWidth="1"/>
    <col min="7171" max="7172" width="12.85546875" style="14" customWidth="1"/>
    <col min="7173" max="7173" width="14.7109375" style="14" customWidth="1"/>
    <col min="7174" max="7174" width="10.7109375" style="14" customWidth="1"/>
    <col min="7175" max="7180" width="11.42578125" style="14"/>
    <col min="7181" max="7181" width="14.42578125" style="14" customWidth="1"/>
    <col min="7182" max="7425" width="11.42578125" style="14"/>
    <col min="7426" max="7426" width="35.7109375" style="14" customWidth="1"/>
    <col min="7427" max="7428" width="12.85546875" style="14" customWidth="1"/>
    <col min="7429" max="7429" width="14.7109375" style="14" customWidth="1"/>
    <col min="7430" max="7430" width="10.7109375" style="14" customWidth="1"/>
    <col min="7431" max="7436" width="11.42578125" style="14"/>
    <col min="7437" max="7437" width="14.42578125" style="14" customWidth="1"/>
    <col min="7438" max="7681" width="11.42578125" style="14"/>
    <col min="7682" max="7682" width="35.7109375" style="14" customWidth="1"/>
    <col min="7683" max="7684" width="12.85546875" style="14" customWidth="1"/>
    <col min="7685" max="7685" width="14.7109375" style="14" customWidth="1"/>
    <col min="7686" max="7686" width="10.7109375" style="14" customWidth="1"/>
    <col min="7687" max="7692" width="11.42578125" style="14"/>
    <col min="7693" max="7693" width="14.42578125" style="14" customWidth="1"/>
    <col min="7694" max="7937" width="11.42578125" style="14"/>
    <col min="7938" max="7938" width="35.7109375" style="14" customWidth="1"/>
    <col min="7939" max="7940" width="12.85546875" style="14" customWidth="1"/>
    <col min="7941" max="7941" width="14.7109375" style="14" customWidth="1"/>
    <col min="7942" max="7942" width="10.7109375" style="14" customWidth="1"/>
    <col min="7943" max="7948" width="11.42578125" style="14"/>
    <col min="7949" max="7949" width="14.42578125" style="14" customWidth="1"/>
    <col min="7950" max="8193" width="11.42578125" style="14"/>
    <col min="8194" max="8194" width="35.7109375" style="14" customWidth="1"/>
    <col min="8195" max="8196" width="12.85546875" style="14" customWidth="1"/>
    <col min="8197" max="8197" width="14.7109375" style="14" customWidth="1"/>
    <col min="8198" max="8198" width="10.7109375" style="14" customWidth="1"/>
    <col min="8199" max="8204" width="11.42578125" style="14"/>
    <col min="8205" max="8205" width="14.42578125" style="14" customWidth="1"/>
    <col min="8206" max="8449" width="11.42578125" style="14"/>
    <col min="8450" max="8450" width="35.7109375" style="14" customWidth="1"/>
    <col min="8451" max="8452" width="12.85546875" style="14" customWidth="1"/>
    <col min="8453" max="8453" width="14.7109375" style="14" customWidth="1"/>
    <col min="8454" max="8454" width="10.7109375" style="14" customWidth="1"/>
    <col min="8455" max="8460" width="11.42578125" style="14"/>
    <col min="8461" max="8461" width="14.42578125" style="14" customWidth="1"/>
    <col min="8462" max="8705" width="11.42578125" style="14"/>
    <col min="8706" max="8706" width="35.7109375" style="14" customWidth="1"/>
    <col min="8707" max="8708" width="12.85546875" style="14" customWidth="1"/>
    <col min="8709" max="8709" width="14.7109375" style="14" customWidth="1"/>
    <col min="8710" max="8710" width="10.7109375" style="14" customWidth="1"/>
    <col min="8711" max="8716" width="11.42578125" style="14"/>
    <col min="8717" max="8717" width="14.42578125" style="14" customWidth="1"/>
    <col min="8718" max="8961" width="11.42578125" style="14"/>
    <col min="8962" max="8962" width="35.7109375" style="14" customWidth="1"/>
    <col min="8963" max="8964" width="12.85546875" style="14" customWidth="1"/>
    <col min="8965" max="8965" width="14.7109375" style="14" customWidth="1"/>
    <col min="8966" max="8966" width="10.7109375" style="14" customWidth="1"/>
    <col min="8967" max="8972" width="11.42578125" style="14"/>
    <col min="8973" max="8973" width="14.42578125" style="14" customWidth="1"/>
    <col min="8974" max="9217" width="11.42578125" style="14"/>
    <col min="9218" max="9218" width="35.7109375" style="14" customWidth="1"/>
    <col min="9219" max="9220" width="12.85546875" style="14" customWidth="1"/>
    <col min="9221" max="9221" width="14.7109375" style="14" customWidth="1"/>
    <col min="9222" max="9222" width="10.7109375" style="14" customWidth="1"/>
    <col min="9223" max="9228" width="11.42578125" style="14"/>
    <col min="9229" max="9229" width="14.42578125" style="14" customWidth="1"/>
    <col min="9230" max="9473" width="11.42578125" style="14"/>
    <col min="9474" max="9474" width="35.7109375" style="14" customWidth="1"/>
    <col min="9475" max="9476" width="12.85546875" style="14" customWidth="1"/>
    <col min="9477" max="9477" width="14.7109375" style="14" customWidth="1"/>
    <col min="9478" max="9478" width="10.7109375" style="14" customWidth="1"/>
    <col min="9479" max="9484" width="11.42578125" style="14"/>
    <col min="9485" max="9485" width="14.42578125" style="14" customWidth="1"/>
    <col min="9486" max="9729" width="11.42578125" style="14"/>
    <col min="9730" max="9730" width="35.7109375" style="14" customWidth="1"/>
    <col min="9731" max="9732" width="12.85546875" style="14" customWidth="1"/>
    <col min="9733" max="9733" width="14.7109375" style="14" customWidth="1"/>
    <col min="9734" max="9734" width="10.7109375" style="14" customWidth="1"/>
    <col min="9735" max="9740" width="11.42578125" style="14"/>
    <col min="9741" max="9741" width="14.42578125" style="14" customWidth="1"/>
    <col min="9742" max="9985" width="11.42578125" style="14"/>
    <col min="9986" max="9986" width="35.7109375" style="14" customWidth="1"/>
    <col min="9987" max="9988" width="12.85546875" style="14" customWidth="1"/>
    <col min="9989" max="9989" width="14.7109375" style="14" customWidth="1"/>
    <col min="9990" max="9990" width="10.7109375" style="14" customWidth="1"/>
    <col min="9991" max="9996" width="11.42578125" style="14"/>
    <col min="9997" max="9997" width="14.42578125" style="14" customWidth="1"/>
    <col min="9998" max="10241" width="11.42578125" style="14"/>
    <col min="10242" max="10242" width="35.7109375" style="14" customWidth="1"/>
    <col min="10243" max="10244" width="12.85546875" style="14" customWidth="1"/>
    <col min="10245" max="10245" width="14.7109375" style="14" customWidth="1"/>
    <col min="10246" max="10246" width="10.7109375" style="14" customWidth="1"/>
    <col min="10247" max="10252" width="11.42578125" style="14"/>
    <col min="10253" max="10253" width="14.42578125" style="14" customWidth="1"/>
    <col min="10254" max="10497" width="11.42578125" style="14"/>
    <col min="10498" max="10498" width="35.7109375" style="14" customWidth="1"/>
    <col min="10499" max="10500" width="12.85546875" style="14" customWidth="1"/>
    <col min="10501" max="10501" width="14.7109375" style="14" customWidth="1"/>
    <col min="10502" max="10502" width="10.7109375" style="14" customWidth="1"/>
    <col min="10503" max="10508" width="11.42578125" style="14"/>
    <col min="10509" max="10509" width="14.42578125" style="14" customWidth="1"/>
    <col min="10510" max="10753" width="11.42578125" style="14"/>
    <col min="10754" max="10754" width="35.7109375" style="14" customWidth="1"/>
    <col min="10755" max="10756" width="12.85546875" style="14" customWidth="1"/>
    <col min="10757" max="10757" width="14.7109375" style="14" customWidth="1"/>
    <col min="10758" max="10758" width="10.7109375" style="14" customWidth="1"/>
    <col min="10759" max="10764" width="11.42578125" style="14"/>
    <col min="10765" max="10765" width="14.42578125" style="14" customWidth="1"/>
    <col min="10766" max="11009" width="11.42578125" style="14"/>
    <col min="11010" max="11010" width="35.7109375" style="14" customWidth="1"/>
    <col min="11011" max="11012" width="12.85546875" style="14" customWidth="1"/>
    <col min="11013" max="11013" width="14.7109375" style="14" customWidth="1"/>
    <col min="11014" max="11014" width="10.7109375" style="14" customWidth="1"/>
    <col min="11015" max="11020" width="11.42578125" style="14"/>
    <col min="11021" max="11021" width="14.42578125" style="14" customWidth="1"/>
    <col min="11022" max="11265" width="11.42578125" style="14"/>
    <col min="11266" max="11266" width="35.7109375" style="14" customWidth="1"/>
    <col min="11267" max="11268" width="12.85546875" style="14" customWidth="1"/>
    <col min="11269" max="11269" width="14.7109375" style="14" customWidth="1"/>
    <col min="11270" max="11270" width="10.7109375" style="14" customWidth="1"/>
    <col min="11271" max="11276" width="11.42578125" style="14"/>
    <col min="11277" max="11277" width="14.42578125" style="14" customWidth="1"/>
    <col min="11278" max="11521" width="11.42578125" style="14"/>
    <col min="11522" max="11522" width="35.7109375" style="14" customWidth="1"/>
    <col min="11523" max="11524" width="12.85546875" style="14" customWidth="1"/>
    <col min="11525" max="11525" width="14.7109375" style="14" customWidth="1"/>
    <col min="11526" max="11526" width="10.7109375" style="14" customWidth="1"/>
    <col min="11527" max="11532" width="11.42578125" style="14"/>
    <col min="11533" max="11533" width="14.42578125" style="14" customWidth="1"/>
    <col min="11534" max="11777" width="11.42578125" style="14"/>
    <col min="11778" max="11778" width="35.7109375" style="14" customWidth="1"/>
    <col min="11779" max="11780" width="12.85546875" style="14" customWidth="1"/>
    <col min="11781" max="11781" width="14.7109375" style="14" customWidth="1"/>
    <col min="11782" max="11782" width="10.7109375" style="14" customWidth="1"/>
    <col min="11783" max="11788" width="11.42578125" style="14"/>
    <col min="11789" max="11789" width="14.42578125" style="14" customWidth="1"/>
    <col min="11790" max="12033" width="11.42578125" style="14"/>
    <col min="12034" max="12034" width="35.7109375" style="14" customWidth="1"/>
    <col min="12035" max="12036" width="12.85546875" style="14" customWidth="1"/>
    <col min="12037" max="12037" width="14.7109375" style="14" customWidth="1"/>
    <col min="12038" max="12038" width="10.7109375" style="14" customWidth="1"/>
    <col min="12039" max="12044" width="11.42578125" style="14"/>
    <col min="12045" max="12045" width="14.42578125" style="14" customWidth="1"/>
    <col min="12046" max="12289" width="11.42578125" style="14"/>
    <col min="12290" max="12290" width="35.7109375" style="14" customWidth="1"/>
    <col min="12291" max="12292" width="12.85546875" style="14" customWidth="1"/>
    <col min="12293" max="12293" width="14.7109375" style="14" customWidth="1"/>
    <col min="12294" max="12294" width="10.7109375" style="14" customWidth="1"/>
    <col min="12295" max="12300" width="11.42578125" style="14"/>
    <col min="12301" max="12301" width="14.42578125" style="14" customWidth="1"/>
    <col min="12302" max="12545" width="11.42578125" style="14"/>
    <col min="12546" max="12546" width="35.7109375" style="14" customWidth="1"/>
    <col min="12547" max="12548" width="12.85546875" style="14" customWidth="1"/>
    <col min="12549" max="12549" width="14.7109375" style="14" customWidth="1"/>
    <col min="12550" max="12550" width="10.7109375" style="14" customWidth="1"/>
    <col min="12551" max="12556" width="11.42578125" style="14"/>
    <col min="12557" max="12557" width="14.42578125" style="14" customWidth="1"/>
    <col min="12558" max="12801" width="11.42578125" style="14"/>
    <col min="12802" max="12802" width="35.7109375" style="14" customWidth="1"/>
    <col min="12803" max="12804" width="12.85546875" style="14" customWidth="1"/>
    <col min="12805" max="12805" width="14.7109375" style="14" customWidth="1"/>
    <col min="12806" max="12806" width="10.7109375" style="14" customWidth="1"/>
    <col min="12807" max="12812" width="11.42578125" style="14"/>
    <col min="12813" max="12813" width="14.42578125" style="14" customWidth="1"/>
    <col min="12814" max="13057" width="11.42578125" style="14"/>
    <col min="13058" max="13058" width="35.7109375" style="14" customWidth="1"/>
    <col min="13059" max="13060" width="12.85546875" style="14" customWidth="1"/>
    <col min="13061" max="13061" width="14.7109375" style="14" customWidth="1"/>
    <col min="13062" max="13062" width="10.7109375" style="14" customWidth="1"/>
    <col min="13063" max="13068" width="11.42578125" style="14"/>
    <col min="13069" max="13069" width="14.42578125" style="14" customWidth="1"/>
    <col min="13070" max="13313" width="11.42578125" style="14"/>
    <col min="13314" max="13314" width="35.7109375" style="14" customWidth="1"/>
    <col min="13315" max="13316" width="12.85546875" style="14" customWidth="1"/>
    <col min="13317" max="13317" width="14.7109375" style="14" customWidth="1"/>
    <col min="13318" max="13318" width="10.7109375" style="14" customWidth="1"/>
    <col min="13319" max="13324" width="11.42578125" style="14"/>
    <col min="13325" max="13325" width="14.42578125" style="14" customWidth="1"/>
    <col min="13326" max="13569" width="11.42578125" style="14"/>
    <col min="13570" max="13570" width="35.7109375" style="14" customWidth="1"/>
    <col min="13571" max="13572" width="12.85546875" style="14" customWidth="1"/>
    <col min="13573" max="13573" width="14.7109375" style="14" customWidth="1"/>
    <col min="13574" max="13574" width="10.7109375" style="14" customWidth="1"/>
    <col min="13575" max="13580" width="11.42578125" style="14"/>
    <col min="13581" max="13581" width="14.42578125" style="14" customWidth="1"/>
    <col min="13582" max="13825" width="11.42578125" style="14"/>
    <col min="13826" max="13826" width="35.7109375" style="14" customWidth="1"/>
    <col min="13827" max="13828" width="12.85546875" style="14" customWidth="1"/>
    <col min="13829" max="13829" width="14.7109375" style="14" customWidth="1"/>
    <col min="13830" max="13830" width="10.7109375" style="14" customWidth="1"/>
    <col min="13831" max="13836" width="11.42578125" style="14"/>
    <col min="13837" max="13837" width="14.42578125" style="14" customWidth="1"/>
    <col min="13838" max="14081" width="11.42578125" style="14"/>
    <col min="14082" max="14082" width="35.7109375" style="14" customWidth="1"/>
    <col min="14083" max="14084" width="12.85546875" style="14" customWidth="1"/>
    <col min="14085" max="14085" width="14.7109375" style="14" customWidth="1"/>
    <col min="14086" max="14086" width="10.7109375" style="14" customWidth="1"/>
    <col min="14087" max="14092" width="11.42578125" style="14"/>
    <col min="14093" max="14093" width="14.42578125" style="14" customWidth="1"/>
    <col min="14094" max="14337" width="11.42578125" style="14"/>
    <col min="14338" max="14338" width="35.7109375" style="14" customWidth="1"/>
    <col min="14339" max="14340" width="12.85546875" style="14" customWidth="1"/>
    <col min="14341" max="14341" width="14.7109375" style="14" customWidth="1"/>
    <col min="14342" max="14342" width="10.7109375" style="14" customWidth="1"/>
    <col min="14343" max="14348" width="11.42578125" style="14"/>
    <col min="14349" max="14349" width="14.42578125" style="14" customWidth="1"/>
    <col min="14350" max="14593" width="11.42578125" style="14"/>
    <col min="14594" max="14594" width="35.7109375" style="14" customWidth="1"/>
    <col min="14595" max="14596" width="12.85546875" style="14" customWidth="1"/>
    <col min="14597" max="14597" width="14.7109375" style="14" customWidth="1"/>
    <col min="14598" max="14598" width="10.7109375" style="14" customWidth="1"/>
    <col min="14599" max="14604" width="11.42578125" style="14"/>
    <col min="14605" max="14605" width="14.42578125" style="14" customWidth="1"/>
    <col min="14606" max="14849" width="11.42578125" style="14"/>
    <col min="14850" max="14850" width="35.7109375" style="14" customWidth="1"/>
    <col min="14851" max="14852" width="12.85546875" style="14" customWidth="1"/>
    <col min="14853" max="14853" width="14.7109375" style="14" customWidth="1"/>
    <col min="14854" max="14854" width="10.7109375" style="14" customWidth="1"/>
    <col min="14855" max="14860" width="11.42578125" style="14"/>
    <col min="14861" max="14861" width="14.42578125" style="14" customWidth="1"/>
    <col min="14862" max="15105" width="11.42578125" style="14"/>
    <col min="15106" max="15106" width="35.7109375" style="14" customWidth="1"/>
    <col min="15107" max="15108" width="12.85546875" style="14" customWidth="1"/>
    <col min="15109" max="15109" width="14.7109375" style="14" customWidth="1"/>
    <col min="15110" max="15110" width="10.7109375" style="14" customWidth="1"/>
    <col min="15111" max="15116" width="11.42578125" style="14"/>
    <col min="15117" max="15117" width="14.42578125" style="14" customWidth="1"/>
    <col min="15118" max="15361" width="11.42578125" style="14"/>
    <col min="15362" max="15362" width="35.7109375" style="14" customWidth="1"/>
    <col min="15363" max="15364" width="12.85546875" style="14" customWidth="1"/>
    <col min="15365" max="15365" width="14.7109375" style="14" customWidth="1"/>
    <col min="15366" max="15366" width="10.7109375" style="14" customWidth="1"/>
    <col min="15367" max="15372" width="11.42578125" style="14"/>
    <col min="15373" max="15373" width="14.42578125" style="14" customWidth="1"/>
    <col min="15374" max="15617" width="11.42578125" style="14"/>
    <col min="15618" max="15618" width="35.7109375" style="14" customWidth="1"/>
    <col min="15619" max="15620" width="12.85546875" style="14" customWidth="1"/>
    <col min="15621" max="15621" width="14.7109375" style="14" customWidth="1"/>
    <col min="15622" max="15622" width="10.7109375" style="14" customWidth="1"/>
    <col min="15623" max="15628" width="11.42578125" style="14"/>
    <col min="15629" max="15629" width="14.42578125" style="14" customWidth="1"/>
    <col min="15630" max="15873" width="11.42578125" style="14"/>
    <col min="15874" max="15874" width="35.7109375" style="14" customWidth="1"/>
    <col min="15875" max="15876" width="12.85546875" style="14" customWidth="1"/>
    <col min="15877" max="15877" width="14.7109375" style="14" customWidth="1"/>
    <col min="15878" max="15878" width="10.7109375" style="14" customWidth="1"/>
    <col min="15879" max="15884" width="11.42578125" style="14"/>
    <col min="15885" max="15885" width="14.42578125" style="14" customWidth="1"/>
    <col min="15886" max="16129" width="11.42578125" style="14"/>
    <col min="16130" max="16130" width="35.7109375" style="14" customWidth="1"/>
    <col min="16131" max="16132" width="12.85546875" style="14" customWidth="1"/>
    <col min="16133" max="16133" width="14.7109375" style="14" customWidth="1"/>
    <col min="16134" max="16134" width="10.7109375" style="14" customWidth="1"/>
    <col min="16135" max="16140" width="11.42578125" style="14"/>
    <col min="16141" max="16141" width="14.42578125" style="14" customWidth="1"/>
    <col min="16142" max="16384" width="11.42578125" style="14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87" t="s">
        <v>303</v>
      </c>
      <c r="C5" s="387"/>
      <c r="D5" s="387"/>
      <c r="E5" s="387"/>
    </row>
    <row r="6" spans="2:5" ht="30" customHeight="1" x14ac:dyDescent="0.25">
      <c r="B6" s="41" t="s">
        <v>73</v>
      </c>
      <c r="C6" s="42" t="str">
        <f>actualizaciones!A3</f>
        <v>I semestre 2013</v>
      </c>
      <c r="D6" s="42" t="str">
        <f>actualizaciones!A2</f>
        <v xml:space="preserve">I semestre 2014 </v>
      </c>
      <c r="E6" s="280" t="s">
        <v>304</v>
      </c>
    </row>
    <row r="7" spans="2:5" ht="15" customHeight="1" x14ac:dyDescent="0.2">
      <c r="B7" s="45" t="s">
        <v>305</v>
      </c>
      <c r="C7" s="328">
        <v>8.2862809746288963</v>
      </c>
      <c r="D7" s="328">
        <v>8.1917350776135418</v>
      </c>
      <c r="E7" s="329">
        <f>D7-C7</f>
        <v>-9.4545897015354541E-2</v>
      </c>
    </row>
    <row r="8" spans="2:5" ht="15" customHeight="1" x14ac:dyDescent="0.2">
      <c r="B8" s="48" t="s">
        <v>306</v>
      </c>
      <c r="C8" s="330">
        <v>8.2226285632601517</v>
      </c>
      <c r="D8" s="330">
        <v>8.0908137578058721</v>
      </c>
      <c r="E8" s="331">
        <f>D8-C8</f>
        <v>-0.13181480545427959</v>
      </c>
    </row>
    <row r="9" spans="2:5" ht="15" customHeight="1" x14ac:dyDescent="0.2">
      <c r="B9" s="48" t="s">
        <v>307</v>
      </c>
      <c r="C9" s="330">
        <v>8.349039263356941</v>
      </c>
      <c r="D9" s="330">
        <v>8.2946289558240913</v>
      </c>
      <c r="E9" s="331">
        <f>D9-C9</f>
        <v>-5.44103075328497E-2</v>
      </c>
    </row>
    <row r="10" spans="2:5" ht="15" customHeight="1" x14ac:dyDescent="0.25">
      <c r="B10" s="363" t="s">
        <v>79</v>
      </c>
      <c r="C10" s="363"/>
      <c r="D10" s="363"/>
      <c r="E10" s="363"/>
    </row>
    <row r="23" spans="2:11" x14ac:dyDescent="0.25">
      <c r="B23" s="53"/>
      <c r="C23" s="53"/>
      <c r="D23" s="53"/>
      <c r="E23" s="53"/>
      <c r="F23" s="53"/>
      <c r="G23" s="53"/>
      <c r="H23" s="53"/>
      <c r="I23" s="53"/>
      <c r="J23" s="53"/>
      <c r="K23" s="53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5.7109375" style="14" customWidth="1"/>
    <col min="3" max="6" width="10.7109375" style="14" customWidth="1"/>
    <col min="7" max="12" width="11.42578125" style="14"/>
    <col min="13" max="13" width="14.42578125" style="14" customWidth="1"/>
    <col min="14" max="256" width="11.42578125" style="14"/>
    <col min="257" max="257" width="13.5703125" style="14" customWidth="1"/>
    <col min="258" max="258" width="35.7109375" style="14" customWidth="1"/>
    <col min="259" max="260" width="12.85546875" style="14" customWidth="1"/>
    <col min="261" max="261" width="13.7109375" style="14" customWidth="1"/>
    <col min="262" max="262" width="10.7109375" style="14" customWidth="1"/>
    <col min="263" max="268" width="11.42578125" style="14"/>
    <col min="269" max="269" width="14.42578125" style="14" customWidth="1"/>
    <col min="270" max="512" width="11.42578125" style="14"/>
    <col min="513" max="513" width="13.5703125" style="14" customWidth="1"/>
    <col min="514" max="514" width="35.7109375" style="14" customWidth="1"/>
    <col min="515" max="516" width="12.85546875" style="14" customWidth="1"/>
    <col min="517" max="517" width="13.7109375" style="14" customWidth="1"/>
    <col min="518" max="518" width="10.7109375" style="14" customWidth="1"/>
    <col min="519" max="524" width="11.42578125" style="14"/>
    <col min="525" max="525" width="14.42578125" style="14" customWidth="1"/>
    <col min="526" max="768" width="11.42578125" style="14"/>
    <col min="769" max="769" width="13.5703125" style="14" customWidth="1"/>
    <col min="770" max="770" width="35.7109375" style="14" customWidth="1"/>
    <col min="771" max="772" width="12.85546875" style="14" customWidth="1"/>
    <col min="773" max="773" width="13.7109375" style="14" customWidth="1"/>
    <col min="774" max="774" width="10.7109375" style="14" customWidth="1"/>
    <col min="775" max="780" width="11.42578125" style="14"/>
    <col min="781" max="781" width="14.42578125" style="14" customWidth="1"/>
    <col min="782" max="1024" width="11.42578125" style="14"/>
    <col min="1025" max="1025" width="13.5703125" style="14" customWidth="1"/>
    <col min="1026" max="1026" width="35.7109375" style="14" customWidth="1"/>
    <col min="1027" max="1028" width="12.85546875" style="14" customWidth="1"/>
    <col min="1029" max="1029" width="13.7109375" style="14" customWidth="1"/>
    <col min="1030" max="1030" width="10.7109375" style="14" customWidth="1"/>
    <col min="1031" max="1036" width="11.42578125" style="14"/>
    <col min="1037" max="1037" width="14.42578125" style="14" customWidth="1"/>
    <col min="1038" max="1280" width="11.42578125" style="14"/>
    <col min="1281" max="1281" width="13.5703125" style="14" customWidth="1"/>
    <col min="1282" max="1282" width="35.7109375" style="14" customWidth="1"/>
    <col min="1283" max="1284" width="12.85546875" style="14" customWidth="1"/>
    <col min="1285" max="1285" width="13.7109375" style="14" customWidth="1"/>
    <col min="1286" max="1286" width="10.7109375" style="14" customWidth="1"/>
    <col min="1287" max="1292" width="11.42578125" style="14"/>
    <col min="1293" max="1293" width="14.42578125" style="14" customWidth="1"/>
    <col min="1294" max="1536" width="11.42578125" style="14"/>
    <col min="1537" max="1537" width="13.5703125" style="14" customWidth="1"/>
    <col min="1538" max="1538" width="35.7109375" style="14" customWidth="1"/>
    <col min="1539" max="1540" width="12.85546875" style="14" customWidth="1"/>
    <col min="1541" max="1541" width="13.7109375" style="14" customWidth="1"/>
    <col min="1542" max="1542" width="10.7109375" style="14" customWidth="1"/>
    <col min="1543" max="1548" width="11.42578125" style="14"/>
    <col min="1549" max="1549" width="14.42578125" style="14" customWidth="1"/>
    <col min="1550" max="1792" width="11.42578125" style="14"/>
    <col min="1793" max="1793" width="13.5703125" style="14" customWidth="1"/>
    <col min="1794" max="1794" width="35.7109375" style="14" customWidth="1"/>
    <col min="1795" max="1796" width="12.85546875" style="14" customWidth="1"/>
    <col min="1797" max="1797" width="13.7109375" style="14" customWidth="1"/>
    <col min="1798" max="1798" width="10.7109375" style="14" customWidth="1"/>
    <col min="1799" max="1804" width="11.42578125" style="14"/>
    <col min="1805" max="1805" width="14.42578125" style="14" customWidth="1"/>
    <col min="1806" max="2048" width="11.42578125" style="14"/>
    <col min="2049" max="2049" width="13.5703125" style="14" customWidth="1"/>
    <col min="2050" max="2050" width="35.7109375" style="14" customWidth="1"/>
    <col min="2051" max="2052" width="12.85546875" style="14" customWidth="1"/>
    <col min="2053" max="2053" width="13.7109375" style="14" customWidth="1"/>
    <col min="2054" max="2054" width="10.7109375" style="14" customWidth="1"/>
    <col min="2055" max="2060" width="11.42578125" style="14"/>
    <col min="2061" max="2061" width="14.42578125" style="14" customWidth="1"/>
    <col min="2062" max="2304" width="11.42578125" style="14"/>
    <col min="2305" max="2305" width="13.5703125" style="14" customWidth="1"/>
    <col min="2306" max="2306" width="35.7109375" style="14" customWidth="1"/>
    <col min="2307" max="2308" width="12.85546875" style="14" customWidth="1"/>
    <col min="2309" max="2309" width="13.7109375" style="14" customWidth="1"/>
    <col min="2310" max="2310" width="10.7109375" style="14" customWidth="1"/>
    <col min="2311" max="2316" width="11.42578125" style="14"/>
    <col min="2317" max="2317" width="14.42578125" style="14" customWidth="1"/>
    <col min="2318" max="2560" width="11.42578125" style="14"/>
    <col min="2561" max="2561" width="13.5703125" style="14" customWidth="1"/>
    <col min="2562" max="2562" width="35.7109375" style="14" customWidth="1"/>
    <col min="2563" max="2564" width="12.85546875" style="14" customWidth="1"/>
    <col min="2565" max="2565" width="13.7109375" style="14" customWidth="1"/>
    <col min="2566" max="2566" width="10.7109375" style="14" customWidth="1"/>
    <col min="2567" max="2572" width="11.42578125" style="14"/>
    <col min="2573" max="2573" width="14.42578125" style="14" customWidth="1"/>
    <col min="2574" max="2816" width="11.42578125" style="14"/>
    <col min="2817" max="2817" width="13.5703125" style="14" customWidth="1"/>
    <col min="2818" max="2818" width="35.7109375" style="14" customWidth="1"/>
    <col min="2819" max="2820" width="12.85546875" style="14" customWidth="1"/>
    <col min="2821" max="2821" width="13.7109375" style="14" customWidth="1"/>
    <col min="2822" max="2822" width="10.7109375" style="14" customWidth="1"/>
    <col min="2823" max="2828" width="11.42578125" style="14"/>
    <col min="2829" max="2829" width="14.42578125" style="14" customWidth="1"/>
    <col min="2830" max="3072" width="11.42578125" style="14"/>
    <col min="3073" max="3073" width="13.5703125" style="14" customWidth="1"/>
    <col min="3074" max="3074" width="35.7109375" style="14" customWidth="1"/>
    <col min="3075" max="3076" width="12.85546875" style="14" customWidth="1"/>
    <col min="3077" max="3077" width="13.7109375" style="14" customWidth="1"/>
    <col min="3078" max="3078" width="10.7109375" style="14" customWidth="1"/>
    <col min="3079" max="3084" width="11.42578125" style="14"/>
    <col min="3085" max="3085" width="14.42578125" style="14" customWidth="1"/>
    <col min="3086" max="3328" width="11.42578125" style="14"/>
    <col min="3329" max="3329" width="13.5703125" style="14" customWidth="1"/>
    <col min="3330" max="3330" width="35.7109375" style="14" customWidth="1"/>
    <col min="3331" max="3332" width="12.85546875" style="14" customWidth="1"/>
    <col min="3333" max="3333" width="13.7109375" style="14" customWidth="1"/>
    <col min="3334" max="3334" width="10.7109375" style="14" customWidth="1"/>
    <col min="3335" max="3340" width="11.42578125" style="14"/>
    <col min="3341" max="3341" width="14.42578125" style="14" customWidth="1"/>
    <col min="3342" max="3584" width="11.42578125" style="14"/>
    <col min="3585" max="3585" width="13.5703125" style="14" customWidth="1"/>
    <col min="3586" max="3586" width="35.7109375" style="14" customWidth="1"/>
    <col min="3587" max="3588" width="12.85546875" style="14" customWidth="1"/>
    <col min="3589" max="3589" width="13.7109375" style="14" customWidth="1"/>
    <col min="3590" max="3590" width="10.7109375" style="14" customWidth="1"/>
    <col min="3591" max="3596" width="11.42578125" style="14"/>
    <col min="3597" max="3597" width="14.42578125" style="14" customWidth="1"/>
    <col min="3598" max="3840" width="11.42578125" style="14"/>
    <col min="3841" max="3841" width="13.5703125" style="14" customWidth="1"/>
    <col min="3842" max="3842" width="35.7109375" style="14" customWidth="1"/>
    <col min="3843" max="3844" width="12.85546875" style="14" customWidth="1"/>
    <col min="3845" max="3845" width="13.7109375" style="14" customWidth="1"/>
    <col min="3846" max="3846" width="10.7109375" style="14" customWidth="1"/>
    <col min="3847" max="3852" width="11.42578125" style="14"/>
    <col min="3853" max="3853" width="14.42578125" style="14" customWidth="1"/>
    <col min="3854" max="4096" width="11.42578125" style="14"/>
    <col min="4097" max="4097" width="13.5703125" style="14" customWidth="1"/>
    <col min="4098" max="4098" width="35.7109375" style="14" customWidth="1"/>
    <col min="4099" max="4100" width="12.85546875" style="14" customWidth="1"/>
    <col min="4101" max="4101" width="13.7109375" style="14" customWidth="1"/>
    <col min="4102" max="4102" width="10.7109375" style="14" customWidth="1"/>
    <col min="4103" max="4108" width="11.42578125" style="14"/>
    <col min="4109" max="4109" width="14.42578125" style="14" customWidth="1"/>
    <col min="4110" max="4352" width="11.42578125" style="14"/>
    <col min="4353" max="4353" width="13.5703125" style="14" customWidth="1"/>
    <col min="4354" max="4354" width="35.7109375" style="14" customWidth="1"/>
    <col min="4355" max="4356" width="12.85546875" style="14" customWidth="1"/>
    <col min="4357" max="4357" width="13.7109375" style="14" customWidth="1"/>
    <col min="4358" max="4358" width="10.7109375" style="14" customWidth="1"/>
    <col min="4359" max="4364" width="11.42578125" style="14"/>
    <col min="4365" max="4365" width="14.42578125" style="14" customWidth="1"/>
    <col min="4366" max="4608" width="11.42578125" style="14"/>
    <col min="4609" max="4609" width="13.5703125" style="14" customWidth="1"/>
    <col min="4610" max="4610" width="35.7109375" style="14" customWidth="1"/>
    <col min="4611" max="4612" width="12.85546875" style="14" customWidth="1"/>
    <col min="4613" max="4613" width="13.7109375" style="14" customWidth="1"/>
    <col min="4614" max="4614" width="10.7109375" style="14" customWidth="1"/>
    <col min="4615" max="4620" width="11.42578125" style="14"/>
    <col min="4621" max="4621" width="14.42578125" style="14" customWidth="1"/>
    <col min="4622" max="4864" width="11.42578125" style="14"/>
    <col min="4865" max="4865" width="13.5703125" style="14" customWidth="1"/>
    <col min="4866" max="4866" width="35.7109375" style="14" customWidth="1"/>
    <col min="4867" max="4868" width="12.85546875" style="14" customWidth="1"/>
    <col min="4869" max="4869" width="13.7109375" style="14" customWidth="1"/>
    <col min="4870" max="4870" width="10.7109375" style="14" customWidth="1"/>
    <col min="4871" max="4876" width="11.42578125" style="14"/>
    <col min="4877" max="4877" width="14.42578125" style="14" customWidth="1"/>
    <col min="4878" max="5120" width="11.42578125" style="14"/>
    <col min="5121" max="5121" width="13.5703125" style="14" customWidth="1"/>
    <col min="5122" max="5122" width="35.7109375" style="14" customWidth="1"/>
    <col min="5123" max="5124" width="12.85546875" style="14" customWidth="1"/>
    <col min="5125" max="5125" width="13.7109375" style="14" customWidth="1"/>
    <col min="5126" max="5126" width="10.7109375" style="14" customWidth="1"/>
    <col min="5127" max="5132" width="11.42578125" style="14"/>
    <col min="5133" max="5133" width="14.42578125" style="14" customWidth="1"/>
    <col min="5134" max="5376" width="11.42578125" style="14"/>
    <col min="5377" max="5377" width="13.5703125" style="14" customWidth="1"/>
    <col min="5378" max="5378" width="35.7109375" style="14" customWidth="1"/>
    <col min="5379" max="5380" width="12.85546875" style="14" customWidth="1"/>
    <col min="5381" max="5381" width="13.7109375" style="14" customWidth="1"/>
    <col min="5382" max="5382" width="10.7109375" style="14" customWidth="1"/>
    <col min="5383" max="5388" width="11.42578125" style="14"/>
    <col min="5389" max="5389" width="14.42578125" style="14" customWidth="1"/>
    <col min="5390" max="5632" width="11.42578125" style="14"/>
    <col min="5633" max="5633" width="13.5703125" style="14" customWidth="1"/>
    <col min="5634" max="5634" width="35.7109375" style="14" customWidth="1"/>
    <col min="5635" max="5636" width="12.85546875" style="14" customWidth="1"/>
    <col min="5637" max="5637" width="13.7109375" style="14" customWidth="1"/>
    <col min="5638" max="5638" width="10.7109375" style="14" customWidth="1"/>
    <col min="5639" max="5644" width="11.42578125" style="14"/>
    <col min="5645" max="5645" width="14.42578125" style="14" customWidth="1"/>
    <col min="5646" max="5888" width="11.42578125" style="14"/>
    <col min="5889" max="5889" width="13.5703125" style="14" customWidth="1"/>
    <col min="5890" max="5890" width="35.7109375" style="14" customWidth="1"/>
    <col min="5891" max="5892" width="12.85546875" style="14" customWidth="1"/>
    <col min="5893" max="5893" width="13.7109375" style="14" customWidth="1"/>
    <col min="5894" max="5894" width="10.7109375" style="14" customWidth="1"/>
    <col min="5895" max="5900" width="11.42578125" style="14"/>
    <col min="5901" max="5901" width="14.42578125" style="14" customWidth="1"/>
    <col min="5902" max="6144" width="11.42578125" style="14"/>
    <col min="6145" max="6145" width="13.5703125" style="14" customWidth="1"/>
    <col min="6146" max="6146" width="35.7109375" style="14" customWidth="1"/>
    <col min="6147" max="6148" width="12.85546875" style="14" customWidth="1"/>
    <col min="6149" max="6149" width="13.7109375" style="14" customWidth="1"/>
    <col min="6150" max="6150" width="10.7109375" style="14" customWidth="1"/>
    <col min="6151" max="6156" width="11.42578125" style="14"/>
    <col min="6157" max="6157" width="14.42578125" style="14" customWidth="1"/>
    <col min="6158" max="6400" width="11.42578125" style="14"/>
    <col min="6401" max="6401" width="13.5703125" style="14" customWidth="1"/>
    <col min="6402" max="6402" width="35.7109375" style="14" customWidth="1"/>
    <col min="6403" max="6404" width="12.85546875" style="14" customWidth="1"/>
    <col min="6405" max="6405" width="13.7109375" style="14" customWidth="1"/>
    <col min="6406" max="6406" width="10.7109375" style="14" customWidth="1"/>
    <col min="6407" max="6412" width="11.42578125" style="14"/>
    <col min="6413" max="6413" width="14.42578125" style="14" customWidth="1"/>
    <col min="6414" max="6656" width="11.42578125" style="14"/>
    <col min="6657" max="6657" width="13.5703125" style="14" customWidth="1"/>
    <col min="6658" max="6658" width="35.7109375" style="14" customWidth="1"/>
    <col min="6659" max="6660" width="12.85546875" style="14" customWidth="1"/>
    <col min="6661" max="6661" width="13.7109375" style="14" customWidth="1"/>
    <col min="6662" max="6662" width="10.7109375" style="14" customWidth="1"/>
    <col min="6663" max="6668" width="11.42578125" style="14"/>
    <col min="6669" max="6669" width="14.42578125" style="14" customWidth="1"/>
    <col min="6670" max="6912" width="11.42578125" style="14"/>
    <col min="6913" max="6913" width="13.5703125" style="14" customWidth="1"/>
    <col min="6914" max="6914" width="35.7109375" style="14" customWidth="1"/>
    <col min="6915" max="6916" width="12.85546875" style="14" customWidth="1"/>
    <col min="6917" max="6917" width="13.7109375" style="14" customWidth="1"/>
    <col min="6918" max="6918" width="10.7109375" style="14" customWidth="1"/>
    <col min="6919" max="6924" width="11.42578125" style="14"/>
    <col min="6925" max="6925" width="14.42578125" style="14" customWidth="1"/>
    <col min="6926" max="7168" width="11.42578125" style="14"/>
    <col min="7169" max="7169" width="13.5703125" style="14" customWidth="1"/>
    <col min="7170" max="7170" width="35.7109375" style="14" customWidth="1"/>
    <col min="7171" max="7172" width="12.85546875" style="14" customWidth="1"/>
    <col min="7173" max="7173" width="13.7109375" style="14" customWidth="1"/>
    <col min="7174" max="7174" width="10.7109375" style="14" customWidth="1"/>
    <col min="7175" max="7180" width="11.42578125" style="14"/>
    <col min="7181" max="7181" width="14.42578125" style="14" customWidth="1"/>
    <col min="7182" max="7424" width="11.42578125" style="14"/>
    <col min="7425" max="7425" width="13.5703125" style="14" customWidth="1"/>
    <col min="7426" max="7426" width="35.7109375" style="14" customWidth="1"/>
    <col min="7427" max="7428" width="12.85546875" style="14" customWidth="1"/>
    <col min="7429" max="7429" width="13.7109375" style="14" customWidth="1"/>
    <col min="7430" max="7430" width="10.7109375" style="14" customWidth="1"/>
    <col min="7431" max="7436" width="11.42578125" style="14"/>
    <col min="7437" max="7437" width="14.42578125" style="14" customWidth="1"/>
    <col min="7438" max="7680" width="11.42578125" style="14"/>
    <col min="7681" max="7681" width="13.5703125" style="14" customWidth="1"/>
    <col min="7682" max="7682" width="35.7109375" style="14" customWidth="1"/>
    <col min="7683" max="7684" width="12.85546875" style="14" customWidth="1"/>
    <col min="7685" max="7685" width="13.7109375" style="14" customWidth="1"/>
    <col min="7686" max="7686" width="10.7109375" style="14" customWidth="1"/>
    <col min="7687" max="7692" width="11.42578125" style="14"/>
    <col min="7693" max="7693" width="14.42578125" style="14" customWidth="1"/>
    <col min="7694" max="7936" width="11.42578125" style="14"/>
    <col min="7937" max="7937" width="13.5703125" style="14" customWidth="1"/>
    <col min="7938" max="7938" width="35.7109375" style="14" customWidth="1"/>
    <col min="7939" max="7940" width="12.85546875" style="14" customWidth="1"/>
    <col min="7941" max="7941" width="13.7109375" style="14" customWidth="1"/>
    <col min="7942" max="7942" width="10.7109375" style="14" customWidth="1"/>
    <col min="7943" max="7948" width="11.42578125" style="14"/>
    <col min="7949" max="7949" width="14.42578125" style="14" customWidth="1"/>
    <col min="7950" max="8192" width="11.42578125" style="14"/>
    <col min="8193" max="8193" width="13.5703125" style="14" customWidth="1"/>
    <col min="8194" max="8194" width="35.7109375" style="14" customWidth="1"/>
    <col min="8195" max="8196" width="12.85546875" style="14" customWidth="1"/>
    <col min="8197" max="8197" width="13.7109375" style="14" customWidth="1"/>
    <col min="8198" max="8198" width="10.7109375" style="14" customWidth="1"/>
    <col min="8199" max="8204" width="11.42578125" style="14"/>
    <col min="8205" max="8205" width="14.42578125" style="14" customWidth="1"/>
    <col min="8206" max="8448" width="11.42578125" style="14"/>
    <col min="8449" max="8449" width="13.5703125" style="14" customWidth="1"/>
    <col min="8450" max="8450" width="35.7109375" style="14" customWidth="1"/>
    <col min="8451" max="8452" width="12.85546875" style="14" customWidth="1"/>
    <col min="8453" max="8453" width="13.7109375" style="14" customWidth="1"/>
    <col min="8454" max="8454" width="10.7109375" style="14" customWidth="1"/>
    <col min="8455" max="8460" width="11.42578125" style="14"/>
    <col min="8461" max="8461" width="14.42578125" style="14" customWidth="1"/>
    <col min="8462" max="8704" width="11.42578125" style="14"/>
    <col min="8705" max="8705" width="13.5703125" style="14" customWidth="1"/>
    <col min="8706" max="8706" width="35.7109375" style="14" customWidth="1"/>
    <col min="8707" max="8708" width="12.85546875" style="14" customWidth="1"/>
    <col min="8709" max="8709" width="13.7109375" style="14" customWidth="1"/>
    <col min="8710" max="8710" width="10.7109375" style="14" customWidth="1"/>
    <col min="8711" max="8716" width="11.42578125" style="14"/>
    <col min="8717" max="8717" width="14.42578125" style="14" customWidth="1"/>
    <col min="8718" max="8960" width="11.42578125" style="14"/>
    <col min="8961" max="8961" width="13.5703125" style="14" customWidth="1"/>
    <col min="8962" max="8962" width="35.7109375" style="14" customWidth="1"/>
    <col min="8963" max="8964" width="12.85546875" style="14" customWidth="1"/>
    <col min="8965" max="8965" width="13.7109375" style="14" customWidth="1"/>
    <col min="8966" max="8966" width="10.7109375" style="14" customWidth="1"/>
    <col min="8967" max="8972" width="11.42578125" style="14"/>
    <col min="8973" max="8973" width="14.42578125" style="14" customWidth="1"/>
    <col min="8974" max="9216" width="11.42578125" style="14"/>
    <col min="9217" max="9217" width="13.5703125" style="14" customWidth="1"/>
    <col min="9218" max="9218" width="35.7109375" style="14" customWidth="1"/>
    <col min="9219" max="9220" width="12.85546875" style="14" customWidth="1"/>
    <col min="9221" max="9221" width="13.7109375" style="14" customWidth="1"/>
    <col min="9222" max="9222" width="10.7109375" style="14" customWidth="1"/>
    <col min="9223" max="9228" width="11.42578125" style="14"/>
    <col min="9229" max="9229" width="14.42578125" style="14" customWidth="1"/>
    <col min="9230" max="9472" width="11.42578125" style="14"/>
    <col min="9473" max="9473" width="13.5703125" style="14" customWidth="1"/>
    <col min="9474" max="9474" width="35.7109375" style="14" customWidth="1"/>
    <col min="9475" max="9476" width="12.85546875" style="14" customWidth="1"/>
    <col min="9477" max="9477" width="13.7109375" style="14" customWidth="1"/>
    <col min="9478" max="9478" width="10.7109375" style="14" customWidth="1"/>
    <col min="9479" max="9484" width="11.42578125" style="14"/>
    <col min="9485" max="9485" width="14.42578125" style="14" customWidth="1"/>
    <col min="9486" max="9728" width="11.42578125" style="14"/>
    <col min="9729" max="9729" width="13.5703125" style="14" customWidth="1"/>
    <col min="9730" max="9730" width="35.7109375" style="14" customWidth="1"/>
    <col min="9731" max="9732" width="12.85546875" style="14" customWidth="1"/>
    <col min="9733" max="9733" width="13.7109375" style="14" customWidth="1"/>
    <col min="9734" max="9734" width="10.7109375" style="14" customWidth="1"/>
    <col min="9735" max="9740" width="11.42578125" style="14"/>
    <col min="9741" max="9741" width="14.42578125" style="14" customWidth="1"/>
    <col min="9742" max="9984" width="11.42578125" style="14"/>
    <col min="9985" max="9985" width="13.5703125" style="14" customWidth="1"/>
    <col min="9986" max="9986" width="35.7109375" style="14" customWidth="1"/>
    <col min="9987" max="9988" width="12.85546875" style="14" customWidth="1"/>
    <col min="9989" max="9989" width="13.7109375" style="14" customWidth="1"/>
    <col min="9990" max="9990" width="10.7109375" style="14" customWidth="1"/>
    <col min="9991" max="9996" width="11.42578125" style="14"/>
    <col min="9997" max="9997" width="14.42578125" style="14" customWidth="1"/>
    <col min="9998" max="10240" width="11.42578125" style="14"/>
    <col min="10241" max="10241" width="13.5703125" style="14" customWidth="1"/>
    <col min="10242" max="10242" width="35.7109375" style="14" customWidth="1"/>
    <col min="10243" max="10244" width="12.85546875" style="14" customWidth="1"/>
    <col min="10245" max="10245" width="13.7109375" style="14" customWidth="1"/>
    <col min="10246" max="10246" width="10.7109375" style="14" customWidth="1"/>
    <col min="10247" max="10252" width="11.42578125" style="14"/>
    <col min="10253" max="10253" width="14.42578125" style="14" customWidth="1"/>
    <col min="10254" max="10496" width="11.42578125" style="14"/>
    <col min="10497" max="10497" width="13.5703125" style="14" customWidth="1"/>
    <col min="10498" max="10498" width="35.7109375" style="14" customWidth="1"/>
    <col min="10499" max="10500" width="12.85546875" style="14" customWidth="1"/>
    <col min="10501" max="10501" width="13.7109375" style="14" customWidth="1"/>
    <col min="10502" max="10502" width="10.7109375" style="14" customWidth="1"/>
    <col min="10503" max="10508" width="11.42578125" style="14"/>
    <col min="10509" max="10509" width="14.42578125" style="14" customWidth="1"/>
    <col min="10510" max="10752" width="11.42578125" style="14"/>
    <col min="10753" max="10753" width="13.5703125" style="14" customWidth="1"/>
    <col min="10754" max="10754" width="35.7109375" style="14" customWidth="1"/>
    <col min="10755" max="10756" width="12.85546875" style="14" customWidth="1"/>
    <col min="10757" max="10757" width="13.7109375" style="14" customWidth="1"/>
    <col min="10758" max="10758" width="10.7109375" style="14" customWidth="1"/>
    <col min="10759" max="10764" width="11.42578125" style="14"/>
    <col min="10765" max="10765" width="14.42578125" style="14" customWidth="1"/>
    <col min="10766" max="11008" width="11.42578125" style="14"/>
    <col min="11009" max="11009" width="13.5703125" style="14" customWidth="1"/>
    <col min="11010" max="11010" width="35.7109375" style="14" customWidth="1"/>
    <col min="11011" max="11012" width="12.85546875" style="14" customWidth="1"/>
    <col min="11013" max="11013" width="13.7109375" style="14" customWidth="1"/>
    <col min="11014" max="11014" width="10.7109375" style="14" customWidth="1"/>
    <col min="11015" max="11020" width="11.42578125" style="14"/>
    <col min="11021" max="11021" width="14.42578125" style="14" customWidth="1"/>
    <col min="11022" max="11264" width="11.42578125" style="14"/>
    <col min="11265" max="11265" width="13.5703125" style="14" customWidth="1"/>
    <col min="11266" max="11266" width="35.7109375" style="14" customWidth="1"/>
    <col min="11267" max="11268" width="12.85546875" style="14" customWidth="1"/>
    <col min="11269" max="11269" width="13.7109375" style="14" customWidth="1"/>
    <col min="11270" max="11270" width="10.7109375" style="14" customWidth="1"/>
    <col min="11271" max="11276" width="11.42578125" style="14"/>
    <col min="11277" max="11277" width="14.42578125" style="14" customWidth="1"/>
    <col min="11278" max="11520" width="11.42578125" style="14"/>
    <col min="11521" max="11521" width="13.5703125" style="14" customWidth="1"/>
    <col min="11522" max="11522" width="35.7109375" style="14" customWidth="1"/>
    <col min="11523" max="11524" width="12.85546875" style="14" customWidth="1"/>
    <col min="11525" max="11525" width="13.7109375" style="14" customWidth="1"/>
    <col min="11526" max="11526" width="10.7109375" style="14" customWidth="1"/>
    <col min="11527" max="11532" width="11.42578125" style="14"/>
    <col min="11533" max="11533" width="14.42578125" style="14" customWidth="1"/>
    <col min="11534" max="11776" width="11.42578125" style="14"/>
    <col min="11777" max="11777" width="13.5703125" style="14" customWidth="1"/>
    <col min="11778" max="11778" width="35.7109375" style="14" customWidth="1"/>
    <col min="11779" max="11780" width="12.85546875" style="14" customWidth="1"/>
    <col min="11781" max="11781" width="13.7109375" style="14" customWidth="1"/>
    <col min="11782" max="11782" width="10.7109375" style="14" customWidth="1"/>
    <col min="11783" max="11788" width="11.42578125" style="14"/>
    <col min="11789" max="11789" width="14.42578125" style="14" customWidth="1"/>
    <col min="11790" max="12032" width="11.42578125" style="14"/>
    <col min="12033" max="12033" width="13.5703125" style="14" customWidth="1"/>
    <col min="12034" max="12034" width="35.7109375" style="14" customWidth="1"/>
    <col min="12035" max="12036" width="12.85546875" style="14" customWidth="1"/>
    <col min="12037" max="12037" width="13.7109375" style="14" customWidth="1"/>
    <col min="12038" max="12038" width="10.7109375" style="14" customWidth="1"/>
    <col min="12039" max="12044" width="11.42578125" style="14"/>
    <col min="12045" max="12045" width="14.42578125" style="14" customWidth="1"/>
    <col min="12046" max="12288" width="11.42578125" style="14"/>
    <col min="12289" max="12289" width="13.5703125" style="14" customWidth="1"/>
    <col min="12290" max="12290" width="35.7109375" style="14" customWidth="1"/>
    <col min="12291" max="12292" width="12.85546875" style="14" customWidth="1"/>
    <col min="12293" max="12293" width="13.7109375" style="14" customWidth="1"/>
    <col min="12294" max="12294" width="10.7109375" style="14" customWidth="1"/>
    <col min="12295" max="12300" width="11.42578125" style="14"/>
    <col min="12301" max="12301" width="14.42578125" style="14" customWidth="1"/>
    <col min="12302" max="12544" width="11.42578125" style="14"/>
    <col min="12545" max="12545" width="13.5703125" style="14" customWidth="1"/>
    <col min="12546" max="12546" width="35.7109375" style="14" customWidth="1"/>
    <col min="12547" max="12548" width="12.85546875" style="14" customWidth="1"/>
    <col min="12549" max="12549" width="13.7109375" style="14" customWidth="1"/>
    <col min="12550" max="12550" width="10.7109375" style="14" customWidth="1"/>
    <col min="12551" max="12556" width="11.42578125" style="14"/>
    <col min="12557" max="12557" width="14.42578125" style="14" customWidth="1"/>
    <col min="12558" max="12800" width="11.42578125" style="14"/>
    <col min="12801" max="12801" width="13.5703125" style="14" customWidth="1"/>
    <col min="12802" max="12802" width="35.7109375" style="14" customWidth="1"/>
    <col min="12803" max="12804" width="12.85546875" style="14" customWidth="1"/>
    <col min="12805" max="12805" width="13.7109375" style="14" customWidth="1"/>
    <col min="12806" max="12806" width="10.7109375" style="14" customWidth="1"/>
    <col min="12807" max="12812" width="11.42578125" style="14"/>
    <col min="12813" max="12813" width="14.42578125" style="14" customWidth="1"/>
    <col min="12814" max="13056" width="11.42578125" style="14"/>
    <col min="13057" max="13057" width="13.5703125" style="14" customWidth="1"/>
    <col min="13058" max="13058" width="35.7109375" style="14" customWidth="1"/>
    <col min="13059" max="13060" width="12.85546875" style="14" customWidth="1"/>
    <col min="13061" max="13061" width="13.7109375" style="14" customWidth="1"/>
    <col min="13062" max="13062" width="10.7109375" style="14" customWidth="1"/>
    <col min="13063" max="13068" width="11.42578125" style="14"/>
    <col min="13069" max="13069" width="14.42578125" style="14" customWidth="1"/>
    <col min="13070" max="13312" width="11.42578125" style="14"/>
    <col min="13313" max="13313" width="13.5703125" style="14" customWidth="1"/>
    <col min="13314" max="13314" width="35.7109375" style="14" customWidth="1"/>
    <col min="13315" max="13316" width="12.85546875" style="14" customWidth="1"/>
    <col min="13317" max="13317" width="13.7109375" style="14" customWidth="1"/>
    <col min="13318" max="13318" width="10.7109375" style="14" customWidth="1"/>
    <col min="13319" max="13324" width="11.42578125" style="14"/>
    <col min="13325" max="13325" width="14.42578125" style="14" customWidth="1"/>
    <col min="13326" max="13568" width="11.42578125" style="14"/>
    <col min="13569" max="13569" width="13.5703125" style="14" customWidth="1"/>
    <col min="13570" max="13570" width="35.7109375" style="14" customWidth="1"/>
    <col min="13571" max="13572" width="12.85546875" style="14" customWidth="1"/>
    <col min="13573" max="13573" width="13.7109375" style="14" customWidth="1"/>
    <col min="13574" max="13574" width="10.7109375" style="14" customWidth="1"/>
    <col min="13575" max="13580" width="11.42578125" style="14"/>
    <col min="13581" max="13581" width="14.42578125" style="14" customWidth="1"/>
    <col min="13582" max="13824" width="11.42578125" style="14"/>
    <col min="13825" max="13825" width="13.5703125" style="14" customWidth="1"/>
    <col min="13826" max="13826" width="35.7109375" style="14" customWidth="1"/>
    <col min="13827" max="13828" width="12.85546875" style="14" customWidth="1"/>
    <col min="13829" max="13829" width="13.7109375" style="14" customWidth="1"/>
    <col min="13830" max="13830" width="10.7109375" style="14" customWidth="1"/>
    <col min="13831" max="13836" width="11.42578125" style="14"/>
    <col min="13837" max="13837" width="14.42578125" style="14" customWidth="1"/>
    <col min="13838" max="14080" width="11.42578125" style="14"/>
    <col min="14081" max="14081" width="13.5703125" style="14" customWidth="1"/>
    <col min="14082" max="14082" width="35.7109375" style="14" customWidth="1"/>
    <col min="14083" max="14084" width="12.85546875" style="14" customWidth="1"/>
    <col min="14085" max="14085" width="13.7109375" style="14" customWidth="1"/>
    <col min="14086" max="14086" width="10.7109375" style="14" customWidth="1"/>
    <col min="14087" max="14092" width="11.42578125" style="14"/>
    <col min="14093" max="14093" width="14.42578125" style="14" customWidth="1"/>
    <col min="14094" max="14336" width="11.42578125" style="14"/>
    <col min="14337" max="14337" width="13.5703125" style="14" customWidth="1"/>
    <col min="14338" max="14338" width="35.7109375" style="14" customWidth="1"/>
    <col min="14339" max="14340" width="12.85546875" style="14" customWidth="1"/>
    <col min="14341" max="14341" width="13.7109375" style="14" customWidth="1"/>
    <col min="14342" max="14342" width="10.7109375" style="14" customWidth="1"/>
    <col min="14343" max="14348" width="11.42578125" style="14"/>
    <col min="14349" max="14349" width="14.42578125" style="14" customWidth="1"/>
    <col min="14350" max="14592" width="11.42578125" style="14"/>
    <col min="14593" max="14593" width="13.5703125" style="14" customWidth="1"/>
    <col min="14594" max="14594" width="35.7109375" style="14" customWidth="1"/>
    <col min="14595" max="14596" width="12.85546875" style="14" customWidth="1"/>
    <col min="14597" max="14597" width="13.7109375" style="14" customWidth="1"/>
    <col min="14598" max="14598" width="10.7109375" style="14" customWidth="1"/>
    <col min="14599" max="14604" width="11.42578125" style="14"/>
    <col min="14605" max="14605" width="14.42578125" style="14" customWidth="1"/>
    <col min="14606" max="14848" width="11.42578125" style="14"/>
    <col min="14849" max="14849" width="13.5703125" style="14" customWidth="1"/>
    <col min="14850" max="14850" width="35.7109375" style="14" customWidth="1"/>
    <col min="14851" max="14852" width="12.85546875" style="14" customWidth="1"/>
    <col min="14853" max="14853" width="13.7109375" style="14" customWidth="1"/>
    <col min="14854" max="14854" width="10.7109375" style="14" customWidth="1"/>
    <col min="14855" max="14860" width="11.42578125" style="14"/>
    <col min="14861" max="14861" width="14.42578125" style="14" customWidth="1"/>
    <col min="14862" max="15104" width="11.42578125" style="14"/>
    <col min="15105" max="15105" width="13.5703125" style="14" customWidth="1"/>
    <col min="15106" max="15106" width="35.7109375" style="14" customWidth="1"/>
    <col min="15107" max="15108" width="12.85546875" style="14" customWidth="1"/>
    <col min="15109" max="15109" width="13.7109375" style="14" customWidth="1"/>
    <col min="15110" max="15110" width="10.7109375" style="14" customWidth="1"/>
    <col min="15111" max="15116" width="11.42578125" style="14"/>
    <col min="15117" max="15117" width="14.42578125" style="14" customWidth="1"/>
    <col min="15118" max="15360" width="11.42578125" style="14"/>
    <col min="15361" max="15361" width="13.5703125" style="14" customWidth="1"/>
    <col min="15362" max="15362" width="35.7109375" style="14" customWidth="1"/>
    <col min="15363" max="15364" width="12.85546875" style="14" customWidth="1"/>
    <col min="15365" max="15365" width="13.7109375" style="14" customWidth="1"/>
    <col min="15366" max="15366" width="10.7109375" style="14" customWidth="1"/>
    <col min="15367" max="15372" width="11.42578125" style="14"/>
    <col min="15373" max="15373" width="14.42578125" style="14" customWidth="1"/>
    <col min="15374" max="15616" width="11.42578125" style="14"/>
    <col min="15617" max="15617" width="13.5703125" style="14" customWidth="1"/>
    <col min="15618" max="15618" width="35.7109375" style="14" customWidth="1"/>
    <col min="15619" max="15620" width="12.85546875" style="14" customWidth="1"/>
    <col min="15621" max="15621" width="13.7109375" style="14" customWidth="1"/>
    <col min="15622" max="15622" width="10.7109375" style="14" customWidth="1"/>
    <col min="15623" max="15628" width="11.42578125" style="14"/>
    <col min="15629" max="15629" width="14.42578125" style="14" customWidth="1"/>
    <col min="15630" max="15872" width="11.42578125" style="14"/>
    <col min="15873" max="15873" width="13.5703125" style="14" customWidth="1"/>
    <col min="15874" max="15874" width="35.7109375" style="14" customWidth="1"/>
    <col min="15875" max="15876" width="12.85546875" style="14" customWidth="1"/>
    <col min="15877" max="15877" width="13.7109375" style="14" customWidth="1"/>
    <col min="15878" max="15878" width="10.7109375" style="14" customWidth="1"/>
    <col min="15879" max="15884" width="11.42578125" style="14"/>
    <col min="15885" max="15885" width="14.42578125" style="14" customWidth="1"/>
    <col min="15886" max="16128" width="11.42578125" style="14"/>
    <col min="16129" max="16129" width="13.5703125" style="14" customWidth="1"/>
    <col min="16130" max="16130" width="35.7109375" style="14" customWidth="1"/>
    <col min="16131" max="16132" width="12.85546875" style="14" customWidth="1"/>
    <col min="16133" max="16133" width="13.7109375" style="14" customWidth="1"/>
    <col min="16134" max="16134" width="10.7109375" style="14" customWidth="1"/>
    <col min="16135" max="16140" width="11.42578125" style="14"/>
    <col min="16141" max="16141" width="14.42578125" style="14" customWidth="1"/>
    <col min="16142" max="16384" width="11.42578125" style="14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87" t="s">
        <v>308</v>
      </c>
      <c r="C5" s="387"/>
      <c r="D5" s="387"/>
      <c r="E5" s="387"/>
    </row>
    <row r="6" spans="2:5" ht="45" customHeight="1" x14ac:dyDescent="0.25">
      <c r="B6" s="41" t="s">
        <v>292</v>
      </c>
      <c r="C6" s="42" t="str">
        <f>actualizaciones!A3</f>
        <v>I semestre 2013</v>
      </c>
      <c r="D6" s="42" t="str">
        <f>actualizaciones!A2</f>
        <v xml:space="preserve">I semestre 2014 </v>
      </c>
      <c r="E6" s="280" t="s">
        <v>304</v>
      </c>
    </row>
    <row r="7" spans="2:5" ht="15" customHeight="1" x14ac:dyDescent="0.25">
      <c r="B7" s="151" t="s">
        <v>45</v>
      </c>
      <c r="C7" s="152"/>
      <c r="D7" s="152"/>
      <c r="E7" s="152"/>
    </row>
    <row r="8" spans="2:5" ht="15" customHeight="1" x14ac:dyDescent="0.2">
      <c r="B8" s="156" t="s">
        <v>305</v>
      </c>
      <c r="C8" s="332">
        <v>7.7297245509787222</v>
      </c>
      <c r="D8" s="332">
        <v>7.7628017609005777</v>
      </c>
      <c r="E8" s="329">
        <f>D8-C8</f>
        <v>3.3077209921855477E-2</v>
      </c>
    </row>
    <row r="9" spans="2:5" ht="15" customHeight="1" x14ac:dyDescent="0.2">
      <c r="B9" s="107" t="s">
        <v>306</v>
      </c>
      <c r="C9" s="333">
        <v>7.3330013140723382</v>
      </c>
      <c r="D9" s="333">
        <v>7.3621905978227815</v>
      </c>
      <c r="E9" s="331">
        <f>D9-C9</f>
        <v>2.9189283750443273E-2</v>
      </c>
    </row>
    <row r="10" spans="2:5" ht="15" customHeight="1" x14ac:dyDescent="0.2">
      <c r="B10" s="107" t="s">
        <v>307</v>
      </c>
      <c r="C10" s="333">
        <v>8.4668195050246915</v>
      </c>
      <c r="D10" s="333">
        <v>8.5490207545841148</v>
      </c>
      <c r="E10" s="331">
        <f>D10-C10</f>
        <v>8.2201249559423317E-2</v>
      </c>
    </row>
    <row r="11" spans="2:5" ht="15" customHeight="1" x14ac:dyDescent="0.25">
      <c r="B11" s="151" t="s">
        <v>293</v>
      </c>
      <c r="C11" s="334"/>
      <c r="D11" s="334"/>
      <c r="E11" s="335"/>
    </row>
    <row r="12" spans="2:5" ht="15" customHeight="1" x14ac:dyDescent="0.2">
      <c r="B12" s="156" t="s">
        <v>305</v>
      </c>
      <c r="C12" s="332">
        <v>8.0382956465929922</v>
      </c>
      <c r="D12" s="332">
        <v>8.1091528701620526</v>
      </c>
      <c r="E12" s="329">
        <f>D12-C12</f>
        <v>7.0857223569060324E-2</v>
      </c>
    </row>
    <row r="13" spans="2:5" ht="15" customHeight="1" x14ac:dyDescent="0.2">
      <c r="B13" s="107" t="s">
        <v>306</v>
      </c>
      <c r="C13" s="333">
        <v>7.7405140906861218</v>
      </c>
      <c r="D13" s="333">
        <v>7.8191782473109264</v>
      </c>
      <c r="E13" s="331">
        <f>D13-C13</f>
        <v>7.8664156624804527E-2</v>
      </c>
    </row>
    <row r="14" spans="2:5" ht="15" customHeight="1" x14ac:dyDescent="0.2">
      <c r="B14" s="107" t="s">
        <v>307</v>
      </c>
      <c r="C14" s="333">
        <v>8.5063252823980697</v>
      </c>
      <c r="D14" s="333">
        <v>8.5935791188023565</v>
      </c>
      <c r="E14" s="331">
        <f>D14-C14</f>
        <v>8.7253836404286744E-2</v>
      </c>
    </row>
    <row r="15" spans="2:5" ht="15" customHeight="1" x14ac:dyDescent="0.25">
      <c r="B15" s="151" t="s">
        <v>71</v>
      </c>
      <c r="C15" s="334"/>
      <c r="D15" s="334"/>
      <c r="E15" s="335"/>
    </row>
    <row r="16" spans="2:5" ht="15" customHeight="1" x14ac:dyDescent="0.2">
      <c r="B16" s="156" t="s">
        <v>305</v>
      </c>
      <c r="C16" s="332">
        <v>8.2862809746288963</v>
      </c>
      <c r="D16" s="332">
        <v>8.1917350776135418</v>
      </c>
      <c r="E16" s="329">
        <f>D16-C16</f>
        <v>-9.4545897015354541E-2</v>
      </c>
    </row>
    <row r="17" spans="2:12" ht="15" customHeight="1" x14ac:dyDescent="0.2">
      <c r="B17" s="107" t="s">
        <v>306</v>
      </c>
      <c r="C17" s="333">
        <v>8.2226285632601517</v>
      </c>
      <c r="D17" s="333">
        <v>8.0908137578058721</v>
      </c>
      <c r="E17" s="331">
        <f>D17-C17</f>
        <v>-0.13181480545427959</v>
      </c>
    </row>
    <row r="18" spans="2:12" ht="15" customHeight="1" x14ac:dyDescent="0.2">
      <c r="B18" s="107" t="s">
        <v>307</v>
      </c>
      <c r="C18" s="333">
        <v>8.349039263356941</v>
      </c>
      <c r="D18" s="333">
        <v>8.2946289558240913</v>
      </c>
      <c r="E18" s="331">
        <f>D18-C18</f>
        <v>-5.44103075328497E-2</v>
      </c>
    </row>
    <row r="19" spans="2:12" ht="26.25" customHeight="1" x14ac:dyDescent="0.25">
      <c r="B19" s="372" t="s">
        <v>309</v>
      </c>
      <c r="C19" s="372"/>
      <c r="D19" s="372"/>
      <c r="E19" s="372"/>
    </row>
    <row r="20" spans="2:12" ht="15" customHeight="1" x14ac:dyDescent="0.25"/>
    <row r="21" spans="2:12" ht="30" customHeight="1" x14ac:dyDescent="0.25">
      <c r="B21" s="53"/>
      <c r="C21" s="53"/>
      <c r="D21" s="53"/>
      <c r="E21" s="76" t="s">
        <v>98</v>
      </c>
      <c r="F21" s="53"/>
      <c r="G21" s="53"/>
      <c r="H21" s="53"/>
      <c r="I21" s="53"/>
      <c r="J21" s="53"/>
      <c r="K21" s="53"/>
      <c r="L21" s="53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12.7109375" style="14" customWidth="1"/>
    <col min="3" max="8" width="11.42578125" style="14"/>
    <col min="9" max="9" width="12.85546875" style="14" customWidth="1"/>
    <col min="10" max="18" width="11.42578125" style="14"/>
    <col min="19" max="19" width="10.7109375" style="14" customWidth="1"/>
    <col min="20" max="25" width="11.42578125" style="14"/>
    <col min="26" max="26" width="14.42578125" style="14" customWidth="1"/>
    <col min="27" max="256" width="11.42578125" style="14"/>
    <col min="257" max="257" width="15.7109375" style="14" customWidth="1"/>
    <col min="258" max="258" width="12.7109375" style="14" customWidth="1"/>
    <col min="259" max="274" width="11.42578125" style="14"/>
    <col min="275" max="275" width="10.7109375" style="14" customWidth="1"/>
    <col min="276" max="281" width="11.42578125" style="14"/>
    <col min="282" max="282" width="14.42578125" style="14" customWidth="1"/>
    <col min="283" max="512" width="11.42578125" style="14"/>
    <col min="513" max="513" width="15.7109375" style="14" customWidth="1"/>
    <col min="514" max="514" width="12.7109375" style="14" customWidth="1"/>
    <col min="515" max="530" width="11.42578125" style="14"/>
    <col min="531" max="531" width="10.7109375" style="14" customWidth="1"/>
    <col min="532" max="537" width="11.42578125" style="14"/>
    <col min="538" max="538" width="14.42578125" style="14" customWidth="1"/>
    <col min="539" max="768" width="11.42578125" style="14"/>
    <col min="769" max="769" width="15.7109375" style="14" customWidth="1"/>
    <col min="770" max="770" width="12.7109375" style="14" customWidth="1"/>
    <col min="771" max="786" width="11.42578125" style="14"/>
    <col min="787" max="787" width="10.7109375" style="14" customWidth="1"/>
    <col min="788" max="793" width="11.42578125" style="14"/>
    <col min="794" max="794" width="14.42578125" style="14" customWidth="1"/>
    <col min="795" max="1024" width="11.42578125" style="14"/>
    <col min="1025" max="1025" width="15.7109375" style="14" customWidth="1"/>
    <col min="1026" max="1026" width="12.7109375" style="14" customWidth="1"/>
    <col min="1027" max="1042" width="11.42578125" style="14"/>
    <col min="1043" max="1043" width="10.7109375" style="14" customWidth="1"/>
    <col min="1044" max="1049" width="11.42578125" style="14"/>
    <col min="1050" max="1050" width="14.42578125" style="14" customWidth="1"/>
    <col min="1051" max="1280" width="11.42578125" style="14"/>
    <col min="1281" max="1281" width="15.7109375" style="14" customWidth="1"/>
    <col min="1282" max="1282" width="12.7109375" style="14" customWidth="1"/>
    <col min="1283" max="1298" width="11.42578125" style="14"/>
    <col min="1299" max="1299" width="10.7109375" style="14" customWidth="1"/>
    <col min="1300" max="1305" width="11.42578125" style="14"/>
    <col min="1306" max="1306" width="14.42578125" style="14" customWidth="1"/>
    <col min="1307" max="1536" width="11.42578125" style="14"/>
    <col min="1537" max="1537" width="15.7109375" style="14" customWidth="1"/>
    <col min="1538" max="1538" width="12.7109375" style="14" customWidth="1"/>
    <col min="1539" max="1554" width="11.42578125" style="14"/>
    <col min="1555" max="1555" width="10.7109375" style="14" customWidth="1"/>
    <col min="1556" max="1561" width="11.42578125" style="14"/>
    <col min="1562" max="1562" width="14.42578125" style="14" customWidth="1"/>
    <col min="1563" max="1792" width="11.42578125" style="14"/>
    <col min="1793" max="1793" width="15.7109375" style="14" customWidth="1"/>
    <col min="1794" max="1794" width="12.7109375" style="14" customWidth="1"/>
    <col min="1795" max="1810" width="11.42578125" style="14"/>
    <col min="1811" max="1811" width="10.7109375" style="14" customWidth="1"/>
    <col min="1812" max="1817" width="11.42578125" style="14"/>
    <col min="1818" max="1818" width="14.42578125" style="14" customWidth="1"/>
    <col min="1819" max="2048" width="11.42578125" style="14"/>
    <col min="2049" max="2049" width="15.7109375" style="14" customWidth="1"/>
    <col min="2050" max="2050" width="12.7109375" style="14" customWidth="1"/>
    <col min="2051" max="2066" width="11.42578125" style="14"/>
    <col min="2067" max="2067" width="10.7109375" style="14" customWidth="1"/>
    <col min="2068" max="2073" width="11.42578125" style="14"/>
    <col min="2074" max="2074" width="14.42578125" style="14" customWidth="1"/>
    <col min="2075" max="2304" width="11.42578125" style="14"/>
    <col min="2305" max="2305" width="15.7109375" style="14" customWidth="1"/>
    <col min="2306" max="2306" width="12.7109375" style="14" customWidth="1"/>
    <col min="2307" max="2322" width="11.42578125" style="14"/>
    <col min="2323" max="2323" width="10.7109375" style="14" customWidth="1"/>
    <col min="2324" max="2329" width="11.42578125" style="14"/>
    <col min="2330" max="2330" width="14.42578125" style="14" customWidth="1"/>
    <col min="2331" max="2560" width="11.42578125" style="14"/>
    <col min="2561" max="2561" width="15.7109375" style="14" customWidth="1"/>
    <col min="2562" max="2562" width="12.7109375" style="14" customWidth="1"/>
    <col min="2563" max="2578" width="11.42578125" style="14"/>
    <col min="2579" max="2579" width="10.7109375" style="14" customWidth="1"/>
    <col min="2580" max="2585" width="11.42578125" style="14"/>
    <col min="2586" max="2586" width="14.42578125" style="14" customWidth="1"/>
    <col min="2587" max="2816" width="11.42578125" style="14"/>
    <col min="2817" max="2817" width="15.7109375" style="14" customWidth="1"/>
    <col min="2818" max="2818" width="12.7109375" style="14" customWidth="1"/>
    <col min="2819" max="2834" width="11.42578125" style="14"/>
    <col min="2835" max="2835" width="10.7109375" style="14" customWidth="1"/>
    <col min="2836" max="2841" width="11.42578125" style="14"/>
    <col min="2842" max="2842" width="14.42578125" style="14" customWidth="1"/>
    <col min="2843" max="3072" width="11.42578125" style="14"/>
    <col min="3073" max="3073" width="15.7109375" style="14" customWidth="1"/>
    <col min="3074" max="3074" width="12.7109375" style="14" customWidth="1"/>
    <col min="3075" max="3090" width="11.42578125" style="14"/>
    <col min="3091" max="3091" width="10.7109375" style="14" customWidth="1"/>
    <col min="3092" max="3097" width="11.42578125" style="14"/>
    <col min="3098" max="3098" width="14.42578125" style="14" customWidth="1"/>
    <col min="3099" max="3328" width="11.42578125" style="14"/>
    <col min="3329" max="3329" width="15.7109375" style="14" customWidth="1"/>
    <col min="3330" max="3330" width="12.7109375" style="14" customWidth="1"/>
    <col min="3331" max="3346" width="11.42578125" style="14"/>
    <col min="3347" max="3347" width="10.7109375" style="14" customWidth="1"/>
    <col min="3348" max="3353" width="11.42578125" style="14"/>
    <col min="3354" max="3354" width="14.42578125" style="14" customWidth="1"/>
    <col min="3355" max="3584" width="11.42578125" style="14"/>
    <col min="3585" max="3585" width="15.7109375" style="14" customWidth="1"/>
    <col min="3586" max="3586" width="12.7109375" style="14" customWidth="1"/>
    <col min="3587" max="3602" width="11.42578125" style="14"/>
    <col min="3603" max="3603" width="10.7109375" style="14" customWidth="1"/>
    <col min="3604" max="3609" width="11.42578125" style="14"/>
    <col min="3610" max="3610" width="14.42578125" style="14" customWidth="1"/>
    <col min="3611" max="3840" width="11.42578125" style="14"/>
    <col min="3841" max="3841" width="15.7109375" style="14" customWidth="1"/>
    <col min="3842" max="3842" width="12.7109375" style="14" customWidth="1"/>
    <col min="3843" max="3858" width="11.42578125" style="14"/>
    <col min="3859" max="3859" width="10.7109375" style="14" customWidth="1"/>
    <col min="3860" max="3865" width="11.42578125" style="14"/>
    <col min="3866" max="3866" width="14.42578125" style="14" customWidth="1"/>
    <col min="3867" max="4096" width="11.42578125" style="14"/>
    <col min="4097" max="4097" width="15.7109375" style="14" customWidth="1"/>
    <col min="4098" max="4098" width="12.7109375" style="14" customWidth="1"/>
    <col min="4099" max="4114" width="11.42578125" style="14"/>
    <col min="4115" max="4115" width="10.7109375" style="14" customWidth="1"/>
    <col min="4116" max="4121" width="11.42578125" style="14"/>
    <col min="4122" max="4122" width="14.42578125" style="14" customWidth="1"/>
    <col min="4123" max="4352" width="11.42578125" style="14"/>
    <col min="4353" max="4353" width="15.7109375" style="14" customWidth="1"/>
    <col min="4354" max="4354" width="12.7109375" style="14" customWidth="1"/>
    <col min="4355" max="4370" width="11.42578125" style="14"/>
    <col min="4371" max="4371" width="10.7109375" style="14" customWidth="1"/>
    <col min="4372" max="4377" width="11.42578125" style="14"/>
    <col min="4378" max="4378" width="14.42578125" style="14" customWidth="1"/>
    <col min="4379" max="4608" width="11.42578125" style="14"/>
    <col min="4609" max="4609" width="15.7109375" style="14" customWidth="1"/>
    <col min="4610" max="4610" width="12.7109375" style="14" customWidth="1"/>
    <col min="4611" max="4626" width="11.42578125" style="14"/>
    <col min="4627" max="4627" width="10.7109375" style="14" customWidth="1"/>
    <col min="4628" max="4633" width="11.42578125" style="14"/>
    <col min="4634" max="4634" width="14.42578125" style="14" customWidth="1"/>
    <col min="4635" max="4864" width="11.42578125" style="14"/>
    <col min="4865" max="4865" width="15.7109375" style="14" customWidth="1"/>
    <col min="4866" max="4866" width="12.7109375" style="14" customWidth="1"/>
    <col min="4867" max="4882" width="11.42578125" style="14"/>
    <col min="4883" max="4883" width="10.7109375" style="14" customWidth="1"/>
    <col min="4884" max="4889" width="11.42578125" style="14"/>
    <col min="4890" max="4890" width="14.42578125" style="14" customWidth="1"/>
    <col min="4891" max="5120" width="11.42578125" style="14"/>
    <col min="5121" max="5121" width="15.7109375" style="14" customWidth="1"/>
    <col min="5122" max="5122" width="12.7109375" style="14" customWidth="1"/>
    <col min="5123" max="5138" width="11.42578125" style="14"/>
    <col min="5139" max="5139" width="10.7109375" style="14" customWidth="1"/>
    <col min="5140" max="5145" width="11.42578125" style="14"/>
    <col min="5146" max="5146" width="14.42578125" style="14" customWidth="1"/>
    <col min="5147" max="5376" width="11.42578125" style="14"/>
    <col min="5377" max="5377" width="15.7109375" style="14" customWidth="1"/>
    <col min="5378" max="5378" width="12.7109375" style="14" customWidth="1"/>
    <col min="5379" max="5394" width="11.42578125" style="14"/>
    <col min="5395" max="5395" width="10.7109375" style="14" customWidth="1"/>
    <col min="5396" max="5401" width="11.42578125" style="14"/>
    <col min="5402" max="5402" width="14.42578125" style="14" customWidth="1"/>
    <col min="5403" max="5632" width="11.42578125" style="14"/>
    <col min="5633" max="5633" width="15.7109375" style="14" customWidth="1"/>
    <col min="5634" max="5634" width="12.7109375" style="14" customWidth="1"/>
    <col min="5635" max="5650" width="11.42578125" style="14"/>
    <col min="5651" max="5651" width="10.7109375" style="14" customWidth="1"/>
    <col min="5652" max="5657" width="11.42578125" style="14"/>
    <col min="5658" max="5658" width="14.42578125" style="14" customWidth="1"/>
    <col min="5659" max="5888" width="11.42578125" style="14"/>
    <col min="5889" max="5889" width="15.7109375" style="14" customWidth="1"/>
    <col min="5890" max="5890" width="12.7109375" style="14" customWidth="1"/>
    <col min="5891" max="5906" width="11.42578125" style="14"/>
    <col min="5907" max="5907" width="10.7109375" style="14" customWidth="1"/>
    <col min="5908" max="5913" width="11.42578125" style="14"/>
    <col min="5914" max="5914" width="14.42578125" style="14" customWidth="1"/>
    <col min="5915" max="6144" width="11.42578125" style="14"/>
    <col min="6145" max="6145" width="15.7109375" style="14" customWidth="1"/>
    <col min="6146" max="6146" width="12.7109375" style="14" customWidth="1"/>
    <col min="6147" max="6162" width="11.42578125" style="14"/>
    <col min="6163" max="6163" width="10.7109375" style="14" customWidth="1"/>
    <col min="6164" max="6169" width="11.42578125" style="14"/>
    <col min="6170" max="6170" width="14.42578125" style="14" customWidth="1"/>
    <col min="6171" max="6400" width="11.42578125" style="14"/>
    <col min="6401" max="6401" width="15.7109375" style="14" customWidth="1"/>
    <col min="6402" max="6402" width="12.7109375" style="14" customWidth="1"/>
    <col min="6403" max="6418" width="11.42578125" style="14"/>
    <col min="6419" max="6419" width="10.7109375" style="14" customWidth="1"/>
    <col min="6420" max="6425" width="11.42578125" style="14"/>
    <col min="6426" max="6426" width="14.42578125" style="14" customWidth="1"/>
    <col min="6427" max="6656" width="11.42578125" style="14"/>
    <col min="6657" max="6657" width="15.7109375" style="14" customWidth="1"/>
    <col min="6658" max="6658" width="12.7109375" style="14" customWidth="1"/>
    <col min="6659" max="6674" width="11.42578125" style="14"/>
    <col min="6675" max="6675" width="10.7109375" style="14" customWidth="1"/>
    <col min="6676" max="6681" width="11.42578125" style="14"/>
    <col min="6682" max="6682" width="14.42578125" style="14" customWidth="1"/>
    <col min="6683" max="6912" width="11.42578125" style="14"/>
    <col min="6913" max="6913" width="15.7109375" style="14" customWidth="1"/>
    <col min="6914" max="6914" width="12.7109375" style="14" customWidth="1"/>
    <col min="6915" max="6930" width="11.42578125" style="14"/>
    <col min="6931" max="6931" width="10.7109375" style="14" customWidth="1"/>
    <col min="6932" max="6937" width="11.42578125" style="14"/>
    <col min="6938" max="6938" width="14.42578125" style="14" customWidth="1"/>
    <col min="6939" max="7168" width="11.42578125" style="14"/>
    <col min="7169" max="7169" width="15.7109375" style="14" customWidth="1"/>
    <col min="7170" max="7170" width="12.7109375" style="14" customWidth="1"/>
    <col min="7171" max="7186" width="11.42578125" style="14"/>
    <col min="7187" max="7187" width="10.7109375" style="14" customWidth="1"/>
    <col min="7188" max="7193" width="11.42578125" style="14"/>
    <col min="7194" max="7194" width="14.42578125" style="14" customWidth="1"/>
    <col min="7195" max="7424" width="11.42578125" style="14"/>
    <col min="7425" max="7425" width="15.7109375" style="14" customWidth="1"/>
    <col min="7426" max="7426" width="12.7109375" style="14" customWidth="1"/>
    <col min="7427" max="7442" width="11.42578125" style="14"/>
    <col min="7443" max="7443" width="10.7109375" style="14" customWidth="1"/>
    <col min="7444" max="7449" width="11.42578125" style="14"/>
    <col min="7450" max="7450" width="14.42578125" style="14" customWidth="1"/>
    <col min="7451" max="7680" width="11.42578125" style="14"/>
    <col min="7681" max="7681" width="15.7109375" style="14" customWidth="1"/>
    <col min="7682" max="7682" width="12.7109375" style="14" customWidth="1"/>
    <col min="7683" max="7698" width="11.42578125" style="14"/>
    <col min="7699" max="7699" width="10.7109375" style="14" customWidth="1"/>
    <col min="7700" max="7705" width="11.42578125" style="14"/>
    <col min="7706" max="7706" width="14.42578125" style="14" customWidth="1"/>
    <col min="7707" max="7936" width="11.42578125" style="14"/>
    <col min="7937" max="7937" width="15.7109375" style="14" customWidth="1"/>
    <col min="7938" max="7938" width="12.7109375" style="14" customWidth="1"/>
    <col min="7939" max="7954" width="11.42578125" style="14"/>
    <col min="7955" max="7955" width="10.7109375" style="14" customWidth="1"/>
    <col min="7956" max="7961" width="11.42578125" style="14"/>
    <col min="7962" max="7962" width="14.42578125" style="14" customWidth="1"/>
    <col min="7963" max="8192" width="11.42578125" style="14"/>
    <col min="8193" max="8193" width="15.7109375" style="14" customWidth="1"/>
    <col min="8194" max="8194" width="12.7109375" style="14" customWidth="1"/>
    <col min="8195" max="8210" width="11.42578125" style="14"/>
    <col min="8211" max="8211" width="10.7109375" style="14" customWidth="1"/>
    <col min="8212" max="8217" width="11.42578125" style="14"/>
    <col min="8218" max="8218" width="14.42578125" style="14" customWidth="1"/>
    <col min="8219" max="8448" width="11.42578125" style="14"/>
    <col min="8449" max="8449" width="15.7109375" style="14" customWidth="1"/>
    <col min="8450" max="8450" width="12.7109375" style="14" customWidth="1"/>
    <col min="8451" max="8466" width="11.42578125" style="14"/>
    <col min="8467" max="8467" width="10.7109375" style="14" customWidth="1"/>
    <col min="8468" max="8473" width="11.42578125" style="14"/>
    <col min="8474" max="8474" width="14.42578125" style="14" customWidth="1"/>
    <col min="8475" max="8704" width="11.42578125" style="14"/>
    <col min="8705" max="8705" width="15.7109375" style="14" customWidth="1"/>
    <col min="8706" max="8706" width="12.7109375" style="14" customWidth="1"/>
    <col min="8707" max="8722" width="11.42578125" style="14"/>
    <col min="8723" max="8723" width="10.7109375" style="14" customWidth="1"/>
    <col min="8724" max="8729" width="11.42578125" style="14"/>
    <col min="8730" max="8730" width="14.42578125" style="14" customWidth="1"/>
    <col min="8731" max="8960" width="11.42578125" style="14"/>
    <col min="8961" max="8961" width="15.7109375" style="14" customWidth="1"/>
    <col min="8962" max="8962" width="12.7109375" style="14" customWidth="1"/>
    <col min="8963" max="8978" width="11.42578125" style="14"/>
    <col min="8979" max="8979" width="10.7109375" style="14" customWidth="1"/>
    <col min="8980" max="8985" width="11.42578125" style="14"/>
    <col min="8986" max="8986" width="14.42578125" style="14" customWidth="1"/>
    <col min="8987" max="9216" width="11.42578125" style="14"/>
    <col min="9217" max="9217" width="15.7109375" style="14" customWidth="1"/>
    <col min="9218" max="9218" width="12.7109375" style="14" customWidth="1"/>
    <col min="9219" max="9234" width="11.42578125" style="14"/>
    <col min="9235" max="9235" width="10.7109375" style="14" customWidth="1"/>
    <col min="9236" max="9241" width="11.42578125" style="14"/>
    <col min="9242" max="9242" width="14.42578125" style="14" customWidth="1"/>
    <col min="9243" max="9472" width="11.42578125" style="14"/>
    <col min="9473" max="9473" width="15.7109375" style="14" customWidth="1"/>
    <col min="9474" max="9474" width="12.7109375" style="14" customWidth="1"/>
    <col min="9475" max="9490" width="11.42578125" style="14"/>
    <col min="9491" max="9491" width="10.7109375" style="14" customWidth="1"/>
    <col min="9492" max="9497" width="11.42578125" style="14"/>
    <col min="9498" max="9498" width="14.42578125" style="14" customWidth="1"/>
    <col min="9499" max="9728" width="11.42578125" style="14"/>
    <col min="9729" max="9729" width="15.7109375" style="14" customWidth="1"/>
    <col min="9730" max="9730" width="12.7109375" style="14" customWidth="1"/>
    <col min="9731" max="9746" width="11.42578125" style="14"/>
    <col min="9747" max="9747" width="10.7109375" style="14" customWidth="1"/>
    <col min="9748" max="9753" width="11.42578125" style="14"/>
    <col min="9754" max="9754" width="14.42578125" style="14" customWidth="1"/>
    <col min="9755" max="9984" width="11.42578125" style="14"/>
    <col min="9985" max="9985" width="15.7109375" style="14" customWidth="1"/>
    <col min="9986" max="9986" width="12.7109375" style="14" customWidth="1"/>
    <col min="9987" max="10002" width="11.42578125" style="14"/>
    <col min="10003" max="10003" width="10.7109375" style="14" customWidth="1"/>
    <col min="10004" max="10009" width="11.42578125" style="14"/>
    <col min="10010" max="10010" width="14.42578125" style="14" customWidth="1"/>
    <col min="10011" max="10240" width="11.42578125" style="14"/>
    <col min="10241" max="10241" width="15.7109375" style="14" customWidth="1"/>
    <col min="10242" max="10242" width="12.7109375" style="14" customWidth="1"/>
    <col min="10243" max="10258" width="11.42578125" style="14"/>
    <col min="10259" max="10259" width="10.7109375" style="14" customWidth="1"/>
    <col min="10260" max="10265" width="11.42578125" style="14"/>
    <col min="10266" max="10266" width="14.42578125" style="14" customWidth="1"/>
    <col min="10267" max="10496" width="11.42578125" style="14"/>
    <col min="10497" max="10497" width="15.7109375" style="14" customWidth="1"/>
    <col min="10498" max="10498" width="12.7109375" style="14" customWidth="1"/>
    <col min="10499" max="10514" width="11.42578125" style="14"/>
    <col min="10515" max="10515" width="10.7109375" style="14" customWidth="1"/>
    <col min="10516" max="10521" width="11.42578125" style="14"/>
    <col min="10522" max="10522" width="14.42578125" style="14" customWidth="1"/>
    <col min="10523" max="10752" width="11.42578125" style="14"/>
    <col min="10753" max="10753" width="15.7109375" style="14" customWidth="1"/>
    <col min="10754" max="10754" width="12.7109375" style="14" customWidth="1"/>
    <col min="10755" max="10770" width="11.42578125" style="14"/>
    <col min="10771" max="10771" width="10.7109375" style="14" customWidth="1"/>
    <col min="10772" max="10777" width="11.42578125" style="14"/>
    <col min="10778" max="10778" width="14.42578125" style="14" customWidth="1"/>
    <col min="10779" max="11008" width="11.42578125" style="14"/>
    <col min="11009" max="11009" width="15.7109375" style="14" customWidth="1"/>
    <col min="11010" max="11010" width="12.7109375" style="14" customWidth="1"/>
    <col min="11011" max="11026" width="11.42578125" style="14"/>
    <col min="11027" max="11027" width="10.7109375" style="14" customWidth="1"/>
    <col min="11028" max="11033" width="11.42578125" style="14"/>
    <col min="11034" max="11034" width="14.42578125" style="14" customWidth="1"/>
    <col min="11035" max="11264" width="11.42578125" style="14"/>
    <col min="11265" max="11265" width="15.7109375" style="14" customWidth="1"/>
    <col min="11266" max="11266" width="12.7109375" style="14" customWidth="1"/>
    <col min="11267" max="11282" width="11.42578125" style="14"/>
    <col min="11283" max="11283" width="10.7109375" style="14" customWidth="1"/>
    <col min="11284" max="11289" width="11.42578125" style="14"/>
    <col min="11290" max="11290" width="14.42578125" style="14" customWidth="1"/>
    <col min="11291" max="11520" width="11.42578125" style="14"/>
    <col min="11521" max="11521" width="15.7109375" style="14" customWidth="1"/>
    <col min="11522" max="11522" width="12.7109375" style="14" customWidth="1"/>
    <col min="11523" max="11538" width="11.42578125" style="14"/>
    <col min="11539" max="11539" width="10.7109375" style="14" customWidth="1"/>
    <col min="11540" max="11545" width="11.42578125" style="14"/>
    <col min="11546" max="11546" width="14.42578125" style="14" customWidth="1"/>
    <col min="11547" max="11776" width="11.42578125" style="14"/>
    <col min="11777" max="11777" width="15.7109375" style="14" customWidth="1"/>
    <col min="11778" max="11778" width="12.7109375" style="14" customWidth="1"/>
    <col min="11779" max="11794" width="11.42578125" style="14"/>
    <col min="11795" max="11795" width="10.7109375" style="14" customWidth="1"/>
    <col min="11796" max="11801" width="11.42578125" style="14"/>
    <col min="11802" max="11802" width="14.42578125" style="14" customWidth="1"/>
    <col min="11803" max="12032" width="11.42578125" style="14"/>
    <col min="12033" max="12033" width="15.7109375" style="14" customWidth="1"/>
    <col min="12034" max="12034" width="12.7109375" style="14" customWidth="1"/>
    <col min="12035" max="12050" width="11.42578125" style="14"/>
    <col min="12051" max="12051" width="10.7109375" style="14" customWidth="1"/>
    <col min="12052" max="12057" width="11.42578125" style="14"/>
    <col min="12058" max="12058" width="14.42578125" style="14" customWidth="1"/>
    <col min="12059" max="12288" width="11.42578125" style="14"/>
    <col min="12289" max="12289" width="15.7109375" style="14" customWidth="1"/>
    <col min="12290" max="12290" width="12.7109375" style="14" customWidth="1"/>
    <col min="12291" max="12306" width="11.42578125" style="14"/>
    <col min="12307" max="12307" width="10.7109375" style="14" customWidth="1"/>
    <col min="12308" max="12313" width="11.42578125" style="14"/>
    <col min="12314" max="12314" width="14.42578125" style="14" customWidth="1"/>
    <col min="12315" max="12544" width="11.42578125" style="14"/>
    <col min="12545" max="12545" width="15.7109375" style="14" customWidth="1"/>
    <col min="12546" max="12546" width="12.7109375" style="14" customWidth="1"/>
    <col min="12547" max="12562" width="11.42578125" style="14"/>
    <col min="12563" max="12563" width="10.7109375" style="14" customWidth="1"/>
    <col min="12564" max="12569" width="11.42578125" style="14"/>
    <col min="12570" max="12570" width="14.42578125" style="14" customWidth="1"/>
    <col min="12571" max="12800" width="11.42578125" style="14"/>
    <col min="12801" max="12801" width="15.7109375" style="14" customWidth="1"/>
    <col min="12802" max="12802" width="12.7109375" style="14" customWidth="1"/>
    <col min="12803" max="12818" width="11.42578125" style="14"/>
    <col min="12819" max="12819" width="10.7109375" style="14" customWidth="1"/>
    <col min="12820" max="12825" width="11.42578125" style="14"/>
    <col min="12826" max="12826" width="14.42578125" style="14" customWidth="1"/>
    <col min="12827" max="13056" width="11.42578125" style="14"/>
    <col min="13057" max="13057" width="15.7109375" style="14" customWidth="1"/>
    <col min="13058" max="13058" width="12.7109375" style="14" customWidth="1"/>
    <col min="13059" max="13074" width="11.42578125" style="14"/>
    <col min="13075" max="13075" width="10.7109375" style="14" customWidth="1"/>
    <col min="13076" max="13081" width="11.42578125" style="14"/>
    <col min="13082" max="13082" width="14.42578125" style="14" customWidth="1"/>
    <col min="13083" max="13312" width="11.42578125" style="14"/>
    <col min="13313" max="13313" width="15.7109375" style="14" customWidth="1"/>
    <col min="13314" max="13314" width="12.7109375" style="14" customWidth="1"/>
    <col min="13315" max="13330" width="11.42578125" style="14"/>
    <col min="13331" max="13331" width="10.7109375" style="14" customWidth="1"/>
    <col min="13332" max="13337" width="11.42578125" style="14"/>
    <col min="13338" max="13338" width="14.42578125" style="14" customWidth="1"/>
    <col min="13339" max="13568" width="11.42578125" style="14"/>
    <col min="13569" max="13569" width="15.7109375" style="14" customWidth="1"/>
    <col min="13570" max="13570" width="12.7109375" style="14" customWidth="1"/>
    <col min="13571" max="13586" width="11.42578125" style="14"/>
    <col min="13587" max="13587" width="10.7109375" style="14" customWidth="1"/>
    <col min="13588" max="13593" width="11.42578125" style="14"/>
    <col min="13594" max="13594" width="14.42578125" style="14" customWidth="1"/>
    <col min="13595" max="13824" width="11.42578125" style="14"/>
    <col min="13825" max="13825" width="15.7109375" style="14" customWidth="1"/>
    <col min="13826" max="13826" width="12.7109375" style="14" customWidth="1"/>
    <col min="13827" max="13842" width="11.42578125" style="14"/>
    <col min="13843" max="13843" width="10.7109375" style="14" customWidth="1"/>
    <col min="13844" max="13849" width="11.42578125" style="14"/>
    <col min="13850" max="13850" width="14.42578125" style="14" customWidth="1"/>
    <col min="13851" max="14080" width="11.42578125" style="14"/>
    <col min="14081" max="14081" width="15.7109375" style="14" customWidth="1"/>
    <col min="14082" max="14082" width="12.7109375" style="14" customWidth="1"/>
    <col min="14083" max="14098" width="11.42578125" style="14"/>
    <col min="14099" max="14099" width="10.7109375" style="14" customWidth="1"/>
    <col min="14100" max="14105" width="11.42578125" style="14"/>
    <col min="14106" max="14106" width="14.42578125" style="14" customWidth="1"/>
    <col min="14107" max="14336" width="11.42578125" style="14"/>
    <col min="14337" max="14337" width="15.7109375" style="14" customWidth="1"/>
    <col min="14338" max="14338" width="12.7109375" style="14" customWidth="1"/>
    <col min="14339" max="14354" width="11.42578125" style="14"/>
    <col min="14355" max="14355" width="10.7109375" style="14" customWidth="1"/>
    <col min="14356" max="14361" width="11.42578125" style="14"/>
    <col min="14362" max="14362" width="14.42578125" style="14" customWidth="1"/>
    <col min="14363" max="14592" width="11.42578125" style="14"/>
    <col min="14593" max="14593" width="15.7109375" style="14" customWidth="1"/>
    <col min="14594" max="14594" width="12.7109375" style="14" customWidth="1"/>
    <col min="14595" max="14610" width="11.42578125" style="14"/>
    <col min="14611" max="14611" width="10.7109375" style="14" customWidth="1"/>
    <col min="14612" max="14617" width="11.42578125" style="14"/>
    <col min="14618" max="14618" width="14.42578125" style="14" customWidth="1"/>
    <col min="14619" max="14848" width="11.42578125" style="14"/>
    <col min="14849" max="14849" width="15.7109375" style="14" customWidth="1"/>
    <col min="14850" max="14850" width="12.7109375" style="14" customWidth="1"/>
    <col min="14851" max="14866" width="11.42578125" style="14"/>
    <col min="14867" max="14867" width="10.7109375" style="14" customWidth="1"/>
    <col min="14868" max="14873" width="11.42578125" style="14"/>
    <col min="14874" max="14874" width="14.42578125" style="14" customWidth="1"/>
    <col min="14875" max="15104" width="11.42578125" style="14"/>
    <col min="15105" max="15105" width="15.7109375" style="14" customWidth="1"/>
    <col min="15106" max="15106" width="12.7109375" style="14" customWidth="1"/>
    <col min="15107" max="15122" width="11.42578125" style="14"/>
    <col min="15123" max="15123" width="10.7109375" style="14" customWidth="1"/>
    <col min="15124" max="15129" width="11.42578125" style="14"/>
    <col min="15130" max="15130" width="14.42578125" style="14" customWidth="1"/>
    <col min="15131" max="15360" width="11.42578125" style="14"/>
    <col min="15361" max="15361" width="15.7109375" style="14" customWidth="1"/>
    <col min="15362" max="15362" width="12.7109375" style="14" customWidth="1"/>
    <col min="15363" max="15378" width="11.42578125" style="14"/>
    <col min="15379" max="15379" width="10.7109375" style="14" customWidth="1"/>
    <col min="15380" max="15385" width="11.42578125" style="14"/>
    <col min="15386" max="15386" width="14.42578125" style="14" customWidth="1"/>
    <col min="15387" max="15616" width="11.42578125" style="14"/>
    <col min="15617" max="15617" width="15.7109375" style="14" customWidth="1"/>
    <col min="15618" max="15618" width="12.7109375" style="14" customWidth="1"/>
    <col min="15619" max="15634" width="11.42578125" style="14"/>
    <col min="15635" max="15635" width="10.7109375" style="14" customWidth="1"/>
    <col min="15636" max="15641" width="11.42578125" style="14"/>
    <col min="15642" max="15642" width="14.42578125" style="14" customWidth="1"/>
    <col min="15643" max="15872" width="11.42578125" style="14"/>
    <col min="15873" max="15873" width="15.7109375" style="14" customWidth="1"/>
    <col min="15874" max="15874" width="12.7109375" style="14" customWidth="1"/>
    <col min="15875" max="15890" width="11.42578125" style="14"/>
    <col min="15891" max="15891" width="10.7109375" style="14" customWidth="1"/>
    <col min="15892" max="15897" width="11.42578125" style="14"/>
    <col min="15898" max="15898" width="14.42578125" style="14" customWidth="1"/>
    <col min="15899" max="16128" width="11.42578125" style="14"/>
    <col min="16129" max="16129" width="15.7109375" style="14" customWidth="1"/>
    <col min="16130" max="16130" width="12.7109375" style="14" customWidth="1"/>
    <col min="16131" max="16146" width="11.42578125" style="14"/>
    <col min="16147" max="16147" width="10.7109375" style="14" customWidth="1"/>
    <col min="16148" max="16153" width="11.42578125" style="14"/>
    <col min="16154" max="16154" width="14.42578125" style="14" customWidth="1"/>
    <col min="16155" max="16384" width="11.42578125" style="14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2:12" ht="33" customHeight="1" x14ac:dyDescent="0.25"/>
    <row r="24" spans="2:12" ht="15.75" customHeight="1" x14ac:dyDescent="0.25"/>
    <row r="25" spans="2:12" ht="35.25" customHeight="1" x14ac:dyDescent="0.25"/>
    <row r="27" spans="2:12" ht="15" customHeight="1" x14ac:dyDescent="0.25"/>
    <row r="28" spans="2:12" ht="30" customHeight="1" x14ac:dyDescent="0.25">
      <c r="B28" s="53"/>
      <c r="C28" s="53"/>
      <c r="D28" s="53"/>
      <c r="E28" s="53"/>
      <c r="F28" s="53"/>
      <c r="G28" s="53"/>
      <c r="H28" s="53"/>
      <c r="I28" s="76" t="s">
        <v>100</v>
      </c>
      <c r="J28" s="53"/>
      <c r="K28" s="53"/>
      <c r="L28" s="53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3.7109375" style="14" customWidth="1"/>
    <col min="3" max="4" width="11.42578125" style="14" customWidth="1"/>
    <col min="5" max="6" width="10.7109375" style="14" customWidth="1"/>
    <col min="7" max="12" width="11.42578125" style="14"/>
    <col min="13" max="13" width="14.42578125" style="14" customWidth="1"/>
    <col min="14" max="256" width="11.42578125" style="14"/>
    <col min="257" max="257" width="15.7109375" style="14" customWidth="1"/>
    <col min="258" max="258" width="35.7109375" style="14" customWidth="1"/>
    <col min="259" max="259" width="12.85546875" style="14" customWidth="1"/>
    <col min="260" max="260" width="13.28515625" style="14" customWidth="1"/>
    <col min="261" max="261" width="13.7109375" style="14" customWidth="1"/>
    <col min="262" max="262" width="10.7109375" style="14" customWidth="1"/>
    <col min="263" max="268" width="11.42578125" style="14"/>
    <col min="269" max="269" width="14.42578125" style="14" customWidth="1"/>
    <col min="270" max="512" width="11.42578125" style="14"/>
    <col min="513" max="513" width="15.7109375" style="14" customWidth="1"/>
    <col min="514" max="514" width="35.7109375" style="14" customWidth="1"/>
    <col min="515" max="515" width="12.85546875" style="14" customWidth="1"/>
    <col min="516" max="516" width="13.28515625" style="14" customWidth="1"/>
    <col min="517" max="517" width="13.7109375" style="14" customWidth="1"/>
    <col min="518" max="518" width="10.7109375" style="14" customWidth="1"/>
    <col min="519" max="524" width="11.42578125" style="14"/>
    <col min="525" max="525" width="14.42578125" style="14" customWidth="1"/>
    <col min="526" max="768" width="11.42578125" style="14"/>
    <col min="769" max="769" width="15.7109375" style="14" customWidth="1"/>
    <col min="770" max="770" width="35.7109375" style="14" customWidth="1"/>
    <col min="771" max="771" width="12.85546875" style="14" customWidth="1"/>
    <col min="772" max="772" width="13.28515625" style="14" customWidth="1"/>
    <col min="773" max="773" width="13.7109375" style="14" customWidth="1"/>
    <col min="774" max="774" width="10.7109375" style="14" customWidth="1"/>
    <col min="775" max="780" width="11.42578125" style="14"/>
    <col min="781" max="781" width="14.42578125" style="14" customWidth="1"/>
    <col min="782" max="1024" width="11.42578125" style="14"/>
    <col min="1025" max="1025" width="15.7109375" style="14" customWidth="1"/>
    <col min="1026" max="1026" width="35.7109375" style="14" customWidth="1"/>
    <col min="1027" max="1027" width="12.85546875" style="14" customWidth="1"/>
    <col min="1028" max="1028" width="13.28515625" style="14" customWidth="1"/>
    <col min="1029" max="1029" width="13.7109375" style="14" customWidth="1"/>
    <col min="1030" max="1030" width="10.7109375" style="14" customWidth="1"/>
    <col min="1031" max="1036" width="11.42578125" style="14"/>
    <col min="1037" max="1037" width="14.42578125" style="14" customWidth="1"/>
    <col min="1038" max="1280" width="11.42578125" style="14"/>
    <col min="1281" max="1281" width="15.7109375" style="14" customWidth="1"/>
    <col min="1282" max="1282" width="35.7109375" style="14" customWidth="1"/>
    <col min="1283" max="1283" width="12.85546875" style="14" customWidth="1"/>
    <col min="1284" max="1284" width="13.28515625" style="14" customWidth="1"/>
    <col min="1285" max="1285" width="13.7109375" style="14" customWidth="1"/>
    <col min="1286" max="1286" width="10.7109375" style="14" customWidth="1"/>
    <col min="1287" max="1292" width="11.42578125" style="14"/>
    <col min="1293" max="1293" width="14.42578125" style="14" customWidth="1"/>
    <col min="1294" max="1536" width="11.42578125" style="14"/>
    <col min="1537" max="1537" width="15.7109375" style="14" customWidth="1"/>
    <col min="1538" max="1538" width="35.7109375" style="14" customWidth="1"/>
    <col min="1539" max="1539" width="12.85546875" style="14" customWidth="1"/>
    <col min="1540" max="1540" width="13.28515625" style="14" customWidth="1"/>
    <col min="1541" max="1541" width="13.7109375" style="14" customWidth="1"/>
    <col min="1542" max="1542" width="10.7109375" style="14" customWidth="1"/>
    <col min="1543" max="1548" width="11.42578125" style="14"/>
    <col min="1549" max="1549" width="14.42578125" style="14" customWidth="1"/>
    <col min="1550" max="1792" width="11.42578125" style="14"/>
    <col min="1793" max="1793" width="15.7109375" style="14" customWidth="1"/>
    <col min="1794" max="1794" width="35.7109375" style="14" customWidth="1"/>
    <col min="1795" max="1795" width="12.85546875" style="14" customWidth="1"/>
    <col min="1796" max="1796" width="13.28515625" style="14" customWidth="1"/>
    <col min="1797" max="1797" width="13.7109375" style="14" customWidth="1"/>
    <col min="1798" max="1798" width="10.7109375" style="14" customWidth="1"/>
    <col min="1799" max="1804" width="11.42578125" style="14"/>
    <col min="1805" max="1805" width="14.42578125" style="14" customWidth="1"/>
    <col min="1806" max="2048" width="11.42578125" style="14"/>
    <col min="2049" max="2049" width="15.7109375" style="14" customWidth="1"/>
    <col min="2050" max="2050" width="35.7109375" style="14" customWidth="1"/>
    <col min="2051" max="2051" width="12.85546875" style="14" customWidth="1"/>
    <col min="2052" max="2052" width="13.28515625" style="14" customWidth="1"/>
    <col min="2053" max="2053" width="13.7109375" style="14" customWidth="1"/>
    <col min="2054" max="2054" width="10.7109375" style="14" customWidth="1"/>
    <col min="2055" max="2060" width="11.42578125" style="14"/>
    <col min="2061" max="2061" width="14.42578125" style="14" customWidth="1"/>
    <col min="2062" max="2304" width="11.42578125" style="14"/>
    <col min="2305" max="2305" width="15.7109375" style="14" customWidth="1"/>
    <col min="2306" max="2306" width="35.7109375" style="14" customWidth="1"/>
    <col min="2307" max="2307" width="12.85546875" style="14" customWidth="1"/>
    <col min="2308" max="2308" width="13.28515625" style="14" customWidth="1"/>
    <col min="2309" max="2309" width="13.7109375" style="14" customWidth="1"/>
    <col min="2310" max="2310" width="10.7109375" style="14" customWidth="1"/>
    <col min="2311" max="2316" width="11.42578125" style="14"/>
    <col min="2317" max="2317" width="14.42578125" style="14" customWidth="1"/>
    <col min="2318" max="2560" width="11.42578125" style="14"/>
    <col min="2561" max="2561" width="15.7109375" style="14" customWidth="1"/>
    <col min="2562" max="2562" width="35.7109375" style="14" customWidth="1"/>
    <col min="2563" max="2563" width="12.85546875" style="14" customWidth="1"/>
    <col min="2564" max="2564" width="13.28515625" style="14" customWidth="1"/>
    <col min="2565" max="2565" width="13.7109375" style="14" customWidth="1"/>
    <col min="2566" max="2566" width="10.7109375" style="14" customWidth="1"/>
    <col min="2567" max="2572" width="11.42578125" style="14"/>
    <col min="2573" max="2573" width="14.42578125" style="14" customWidth="1"/>
    <col min="2574" max="2816" width="11.42578125" style="14"/>
    <col min="2817" max="2817" width="15.7109375" style="14" customWidth="1"/>
    <col min="2818" max="2818" width="35.7109375" style="14" customWidth="1"/>
    <col min="2819" max="2819" width="12.85546875" style="14" customWidth="1"/>
    <col min="2820" max="2820" width="13.28515625" style="14" customWidth="1"/>
    <col min="2821" max="2821" width="13.7109375" style="14" customWidth="1"/>
    <col min="2822" max="2822" width="10.7109375" style="14" customWidth="1"/>
    <col min="2823" max="2828" width="11.42578125" style="14"/>
    <col min="2829" max="2829" width="14.42578125" style="14" customWidth="1"/>
    <col min="2830" max="3072" width="11.42578125" style="14"/>
    <col min="3073" max="3073" width="15.7109375" style="14" customWidth="1"/>
    <col min="3074" max="3074" width="35.7109375" style="14" customWidth="1"/>
    <col min="3075" max="3075" width="12.85546875" style="14" customWidth="1"/>
    <col min="3076" max="3076" width="13.28515625" style="14" customWidth="1"/>
    <col min="3077" max="3077" width="13.7109375" style="14" customWidth="1"/>
    <col min="3078" max="3078" width="10.7109375" style="14" customWidth="1"/>
    <col min="3079" max="3084" width="11.42578125" style="14"/>
    <col min="3085" max="3085" width="14.42578125" style="14" customWidth="1"/>
    <col min="3086" max="3328" width="11.42578125" style="14"/>
    <col min="3329" max="3329" width="15.7109375" style="14" customWidth="1"/>
    <col min="3330" max="3330" width="35.7109375" style="14" customWidth="1"/>
    <col min="3331" max="3331" width="12.85546875" style="14" customWidth="1"/>
    <col min="3332" max="3332" width="13.28515625" style="14" customWidth="1"/>
    <col min="3333" max="3333" width="13.7109375" style="14" customWidth="1"/>
    <col min="3334" max="3334" width="10.7109375" style="14" customWidth="1"/>
    <col min="3335" max="3340" width="11.42578125" style="14"/>
    <col min="3341" max="3341" width="14.42578125" style="14" customWidth="1"/>
    <col min="3342" max="3584" width="11.42578125" style="14"/>
    <col min="3585" max="3585" width="15.7109375" style="14" customWidth="1"/>
    <col min="3586" max="3586" width="35.7109375" style="14" customWidth="1"/>
    <col min="3587" max="3587" width="12.85546875" style="14" customWidth="1"/>
    <col min="3588" max="3588" width="13.28515625" style="14" customWidth="1"/>
    <col min="3589" max="3589" width="13.7109375" style="14" customWidth="1"/>
    <col min="3590" max="3590" width="10.7109375" style="14" customWidth="1"/>
    <col min="3591" max="3596" width="11.42578125" style="14"/>
    <col min="3597" max="3597" width="14.42578125" style="14" customWidth="1"/>
    <col min="3598" max="3840" width="11.42578125" style="14"/>
    <col min="3841" max="3841" width="15.7109375" style="14" customWidth="1"/>
    <col min="3842" max="3842" width="35.7109375" style="14" customWidth="1"/>
    <col min="3843" max="3843" width="12.85546875" style="14" customWidth="1"/>
    <col min="3844" max="3844" width="13.28515625" style="14" customWidth="1"/>
    <col min="3845" max="3845" width="13.7109375" style="14" customWidth="1"/>
    <col min="3846" max="3846" width="10.7109375" style="14" customWidth="1"/>
    <col min="3847" max="3852" width="11.42578125" style="14"/>
    <col min="3853" max="3853" width="14.42578125" style="14" customWidth="1"/>
    <col min="3854" max="4096" width="11.42578125" style="14"/>
    <col min="4097" max="4097" width="15.7109375" style="14" customWidth="1"/>
    <col min="4098" max="4098" width="35.7109375" style="14" customWidth="1"/>
    <col min="4099" max="4099" width="12.85546875" style="14" customWidth="1"/>
    <col min="4100" max="4100" width="13.28515625" style="14" customWidth="1"/>
    <col min="4101" max="4101" width="13.7109375" style="14" customWidth="1"/>
    <col min="4102" max="4102" width="10.7109375" style="14" customWidth="1"/>
    <col min="4103" max="4108" width="11.42578125" style="14"/>
    <col min="4109" max="4109" width="14.42578125" style="14" customWidth="1"/>
    <col min="4110" max="4352" width="11.42578125" style="14"/>
    <col min="4353" max="4353" width="15.7109375" style="14" customWidth="1"/>
    <col min="4354" max="4354" width="35.7109375" style="14" customWidth="1"/>
    <col min="4355" max="4355" width="12.85546875" style="14" customWidth="1"/>
    <col min="4356" max="4356" width="13.28515625" style="14" customWidth="1"/>
    <col min="4357" max="4357" width="13.7109375" style="14" customWidth="1"/>
    <col min="4358" max="4358" width="10.7109375" style="14" customWidth="1"/>
    <col min="4359" max="4364" width="11.42578125" style="14"/>
    <col min="4365" max="4365" width="14.42578125" style="14" customWidth="1"/>
    <col min="4366" max="4608" width="11.42578125" style="14"/>
    <col min="4609" max="4609" width="15.7109375" style="14" customWidth="1"/>
    <col min="4610" max="4610" width="35.7109375" style="14" customWidth="1"/>
    <col min="4611" max="4611" width="12.85546875" style="14" customWidth="1"/>
    <col min="4612" max="4612" width="13.28515625" style="14" customWidth="1"/>
    <col min="4613" max="4613" width="13.7109375" style="14" customWidth="1"/>
    <col min="4614" max="4614" width="10.7109375" style="14" customWidth="1"/>
    <col min="4615" max="4620" width="11.42578125" style="14"/>
    <col min="4621" max="4621" width="14.42578125" style="14" customWidth="1"/>
    <col min="4622" max="4864" width="11.42578125" style="14"/>
    <col min="4865" max="4865" width="15.7109375" style="14" customWidth="1"/>
    <col min="4866" max="4866" width="35.7109375" style="14" customWidth="1"/>
    <col min="4867" max="4867" width="12.85546875" style="14" customWidth="1"/>
    <col min="4868" max="4868" width="13.28515625" style="14" customWidth="1"/>
    <col min="4869" max="4869" width="13.7109375" style="14" customWidth="1"/>
    <col min="4870" max="4870" width="10.7109375" style="14" customWidth="1"/>
    <col min="4871" max="4876" width="11.42578125" style="14"/>
    <col min="4877" max="4877" width="14.42578125" style="14" customWidth="1"/>
    <col min="4878" max="5120" width="11.42578125" style="14"/>
    <col min="5121" max="5121" width="15.7109375" style="14" customWidth="1"/>
    <col min="5122" max="5122" width="35.7109375" style="14" customWidth="1"/>
    <col min="5123" max="5123" width="12.85546875" style="14" customWidth="1"/>
    <col min="5124" max="5124" width="13.28515625" style="14" customWidth="1"/>
    <col min="5125" max="5125" width="13.7109375" style="14" customWidth="1"/>
    <col min="5126" max="5126" width="10.7109375" style="14" customWidth="1"/>
    <col min="5127" max="5132" width="11.42578125" style="14"/>
    <col min="5133" max="5133" width="14.42578125" style="14" customWidth="1"/>
    <col min="5134" max="5376" width="11.42578125" style="14"/>
    <col min="5377" max="5377" width="15.7109375" style="14" customWidth="1"/>
    <col min="5378" max="5378" width="35.7109375" style="14" customWidth="1"/>
    <col min="5379" max="5379" width="12.85546875" style="14" customWidth="1"/>
    <col min="5380" max="5380" width="13.28515625" style="14" customWidth="1"/>
    <col min="5381" max="5381" width="13.7109375" style="14" customWidth="1"/>
    <col min="5382" max="5382" width="10.7109375" style="14" customWidth="1"/>
    <col min="5383" max="5388" width="11.42578125" style="14"/>
    <col min="5389" max="5389" width="14.42578125" style="14" customWidth="1"/>
    <col min="5390" max="5632" width="11.42578125" style="14"/>
    <col min="5633" max="5633" width="15.7109375" style="14" customWidth="1"/>
    <col min="5634" max="5634" width="35.7109375" style="14" customWidth="1"/>
    <col min="5635" max="5635" width="12.85546875" style="14" customWidth="1"/>
    <col min="5636" max="5636" width="13.28515625" style="14" customWidth="1"/>
    <col min="5637" max="5637" width="13.7109375" style="14" customWidth="1"/>
    <col min="5638" max="5638" width="10.7109375" style="14" customWidth="1"/>
    <col min="5639" max="5644" width="11.42578125" style="14"/>
    <col min="5645" max="5645" width="14.42578125" style="14" customWidth="1"/>
    <col min="5646" max="5888" width="11.42578125" style="14"/>
    <col min="5889" max="5889" width="15.7109375" style="14" customWidth="1"/>
    <col min="5890" max="5890" width="35.7109375" style="14" customWidth="1"/>
    <col min="5891" max="5891" width="12.85546875" style="14" customWidth="1"/>
    <col min="5892" max="5892" width="13.28515625" style="14" customWidth="1"/>
    <col min="5893" max="5893" width="13.7109375" style="14" customWidth="1"/>
    <col min="5894" max="5894" width="10.7109375" style="14" customWidth="1"/>
    <col min="5895" max="5900" width="11.42578125" style="14"/>
    <col min="5901" max="5901" width="14.42578125" style="14" customWidth="1"/>
    <col min="5902" max="6144" width="11.42578125" style="14"/>
    <col min="6145" max="6145" width="15.7109375" style="14" customWidth="1"/>
    <col min="6146" max="6146" width="35.7109375" style="14" customWidth="1"/>
    <col min="6147" max="6147" width="12.85546875" style="14" customWidth="1"/>
    <col min="6148" max="6148" width="13.28515625" style="14" customWidth="1"/>
    <col min="6149" max="6149" width="13.7109375" style="14" customWidth="1"/>
    <col min="6150" max="6150" width="10.7109375" style="14" customWidth="1"/>
    <col min="6151" max="6156" width="11.42578125" style="14"/>
    <col min="6157" max="6157" width="14.42578125" style="14" customWidth="1"/>
    <col min="6158" max="6400" width="11.42578125" style="14"/>
    <col min="6401" max="6401" width="15.7109375" style="14" customWidth="1"/>
    <col min="6402" max="6402" width="35.7109375" style="14" customWidth="1"/>
    <col min="6403" max="6403" width="12.85546875" style="14" customWidth="1"/>
    <col min="6404" max="6404" width="13.28515625" style="14" customWidth="1"/>
    <col min="6405" max="6405" width="13.7109375" style="14" customWidth="1"/>
    <col min="6406" max="6406" width="10.7109375" style="14" customWidth="1"/>
    <col min="6407" max="6412" width="11.42578125" style="14"/>
    <col min="6413" max="6413" width="14.42578125" style="14" customWidth="1"/>
    <col min="6414" max="6656" width="11.42578125" style="14"/>
    <col min="6657" max="6657" width="15.7109375" style="14" customWidth="1"/>
    <col min="6658" max="6658" width="35.7109375" style="14" customWidth="1"/>
    <col min="6659" max="6659" width="12.85546875" style="14" customWidth="1"/>
    <col min="6660" max="6660" width="13.28515625" style="14" customWidth="1"/>
    <col min="6661" max="6661" width="13.7109375" style="14" customWidth="1"/>
    <col min="6662" max="6662" width="10.7109375" style="14" customWidth="1"/>
    <col min="6663" max="6668" width="11.42578125" style="14"/>
    <col min="6669" max="6669" width="14.42578125" style="14" customWidth="1"/>
    <col min="6670" max="6912" width="11.42578125" style="14"/>
    <col min="6913" max="6913" width="15.7109375" style="14" customWidth="1"/>
    <col min="6914" max="6914" width="35.7109375" style="14" customWidth="1"/>
    <col min="6915" max="6915" width="12.85546875" style="14" customWidth="1"/>
    <col min="6916" max="6916" width="13.28515625" style="14" customWidth="1"/>
    <col min="6917" max="6917" width="13.7109375" style="14" customWidth="1"/>
    <col min="6918" max="6918" width="10.7109375" style="14" customWidth="1"/>
    <col min="6919" max="6924" width="11.42578125" style="14"/>
    <col min="6925" max="6925" width="14.42578125" style="14" customWidth="1"/>
    <col min="6926" max="7168" width="11.42578125" style="14"/>
    <col min="7169" max="7169" width="15.7109375" style="14" customWidth="1"/>
    <col min="7170" max="7170" width="35.7109375" style="14" customWidth="1"/>
    <col min="7171" max="7171" width="12.85546875" style="14" customWidth="1"/>
    <col min="7172" max="7172" width="13.28515625" style="14" customWidth="1"/>
    <col min="7173" max="7173" width="13.7109375" style="14" customWidth="1"/>
    <col min="7174" max="7174" width="10.7109375" style="14" customWidth="1"/>
    <col min="7175" max="7180" width="11.42578125" style="14"/>
    <col min="7181" max="7181" width="14.42578125" style="14" customWidth="1"/>
    <col min="7182" max="7424" width="11.42578125" style="14"/>
    <col min="7425" max="7425" width="15.7109375" style="14" customWidth="1"/>
    <col min="7426" max="7426" width="35.7109375" style="14" customWidth="1"/>
    <col min="7427" max="7427" width="12.85546875" style="14" customWidth="1"/>
    <col min="7428" max="7428" width="13.28515625" style="14" customWidth="1"/>
    <col min="7429" max="7429" width="13.7109375" style="14" customWidth="1"/>
    <col min="7430" max="7430" width="10.7109375" style="14" customWidth="1"/>
    <col min="7431" max="7436" width="11.42578125" style="14"/>
    <col min="7437" max="7437" width="14.42578125" style="14" customWidth="1"/>
    <col min="7438" max="7680" width="11.42578125" style="14"/>
    <col min="7681" max="7681" width="15.7109375" style="14" customWidth="1"/>
    <col min="7682" max="7682" width="35.7109375" style="14" customWidth="1"/>
    <col min="7683" max="7683" width="12.85546875" style="14" customWidth="1"/>
    <col min="7684" max="7684" width="13.28515625" style="14" customWidth="1"/>
    <col min="7685" max="7685" width="13.7109375" style="14" customWidth="1"/>
    <col min="7686" max="7686" width="10.7109375" style="14" customWidth="1"/>
    <col min="7687" max="7692" width="11.42578125" style="14"/>
    <col min="7693" max="7693" width="14.42578125" style="14" customWidth="1"/>
    <col min="7694" max="7936" width="11.42578125" style="14"/>
    <col min="7937" max="7937" width="15.7109375" style="14" customWidth="1"/>
    <col min="7938" max="7938" width="35.7109375" style="14" customWidth="1"/>
    <col min="7939" max="7939" width="12.85546875" style="14" customWidth="1"/>
    <col min="7940" max="7940" width="13.28515625" style="14" customWidth="1"/>
    <col min="7941" max="7941" width="13.7109375" style="14" customWidth="1"/>
    <col min="7942" max="7942" width="10.7109375" style="14" customWidth="1"/>
    <col min="7943" max="7948" width="11.42578125" style="14"/>
    <col min="7949" max="7949" width="14.42578125" style="14" customWidth="1"/>
    <col min="7950" max="8192" width="11.42578125" style="14"/>
    <col min="8193" max="8193" width="15.7109375" style="14" customWidth="1"/>
    <col min="8194" max="8194" width="35.7109375" style="14" customWidth="1"/>
    <col min="8195" max="8195" width="12.85546875" style="14" customWidth="1"/>
    <col min="8196" max="8196" width="13.28515625" style="14" customWidth="1"/>
    <col min="8197" max="8197" width="13.7109375" style="14" customWidth="1"/>
    <col min="8198" max="8198" width="10.7109375" style="14" customWidth="1"/>
    <col min="8199" max="8204" width="11.42578125" style="14"/>
    <col min="8205" max="8205" width="14.42578125" style="14" customWidth="1"/>
    <col min="8206" max="8448" width="11.42578125" style="14"/>
    <col min="8449" max="8449" width="15.7109375" style="14" customWidth="1"/>
    <col min="8450" max="8450" width="35.7109375" style="14" customWidth="1"/>
    <col min="8451" max="8451" width="12.85546875" style="14" customWidth="1"/>
    <col min="8452" max="8452" width="13.28515625" style="14" customWidth="1"/>
    <col min="8453" max="8453" width="13.7109375" style="14" customWidth="1"/>
    <col min="8454" max="8454" width="10.7109375" style="14" customWidth="1"/>
    <col min="8455" max="8460" width="11.42578125" style="14"/>
    <col min="8461" max="8461" width="14.42578125" style="14" customWidth="1"/>
    <col min="8462" max="8704" width="11.42578125" style="14"/>
    <col min="8705" max="8705" width="15.7109375" style="14" customWidth="1"/>
    <col min="8706" max="8706" width="35.7109375" style="14" customWidth="1"/>
    <col min="8707" max="8707" width="12.85546875" style="14" customWidth="1"/>
    <col min="8708" max="8708" width="13.28515625" style="14" customWidth="1"/>
    <col min="8709" max="8709" width="13.7109375" style="14" customWidth="1"/>
    <col min="8710" max="8710" width="10.7109375" style="14" customWidth="1"/>
    <col min="8711" max="8716" width="11.42578125" style="14"/>
    <col min="8717" max="8717" width="14.42578125" style="14" customWidth="1"/>
    <col min="8718" max="8960" width="11.42578125" style="14"/>
    <col min="8961" max="8961" width="15.7109375" style="14" customWidth="1"/>
    <col min="8962" max="8962" width="35.7109375" style="14" customWidth="1"/>
    <col min="8963" max="8963" width="12.85546875" style="14" customWidth="1"/>
    <col min="8964" max="8964" width="13.28515625" style="14" customWidth="1"/>
    <col min="8965" max="8965" width="13.7109375" style="14" customWidth="1"/>
    <col min="8966" max="8966" width="10.7109375" style="14" customWidth="1"/>
    <col min="8967" max="8972" width="11.42578125" style="14"/>
    <col min="8973" max="8973" width="14.42578125" style="14" customWidth="1"/>
    <col min="8974" max="9216" width="11.42578125" style="14"/>
    <col min="9217" max="9217" width="15.7109375" style="14" customWidth="1"/>
    <col min="9218" max="9218" width="35.7109375" style="14" customWidth="1"/>
    <col min="9219" max="9219" width="12.85546875" style="14" customWidth="1"/>
    <col min="9220" max="9220" width="13.28515625" style="14" customWidth="1"/>
    <col min="9221" max="9221" width="13.7109375" style="14" customWidth="1"/>
    <col min="9222" max="9222" width="10.7109375" style="14" customWidth="1"/>
    <col min="9223" max="9228" width="11.42578125" style="14"/>
    <col min="9229" max="9229" width="14.42578125" style="14" customWidth="1"/>
    <col min="9230" max="9472" width="11.42578125" style="14"/>
    <col min="9473" max="9473" width="15.7109375" style="14" customWidth="1"/>
    <col min="9474" max="9474" width="35.7109375" style="14" customWidth="1"/>
    <col min="9475" max="9475" width="12.85546875" style="14" customWidth="1"/>
    <col min="9476" max="9476" width="13.28515625" style="14" customWidth="1"/>
    <col min="9477" max="9477" width="13.7109375" style="14" customWidth="1"/>
    <col min="9478" max="9478" width="10.7109375" style="14" customWidth="1"/>
    <col min="9479" max="9484" width="11.42578125" style="14"/>
    <col min="9485" max="9485" width="14.42578125" style="14" customWidth="1"/>
    <col min="9486" max="9728" width="11.42578125" style="14"/>
    <col min="9729" max="9729" width="15.7109375" style="14" customWidth="1"/>
    <col min="9730" max="9730" width="35.7109375" style="14" customWidth="1"/>
    <col min="9731" max="9731" width="12.85546875" style="14" customWidth="1"/>
    <col min="9732" max="9732" width="13.28515625" style="14" customWidth="1"/>
    <col min="9733" max="9733" width="13.7109375" style="14" customWidth="1"/>
    <col min="9734" max="9734" width="10.7109375" style="14" customWidth="1"/>
    <col min="9735" max="9740" width="11.42578125" style="14"/>
    <col min="9741" max="9741" width="14.42578125" style="14" customWidth="1"/>
    <col min="9742" max="9984" width="11.42578125" style="14"/>
    <col min="9985" max="9985" width="15.7109375" style="14" customWidth="1"/>
    <col min="9986" max="9986" width="35.7109375" style="14" customWidth="1"/>
    <col min="9987" max="9987" width="12.85546875" style="14" customWidth="1"/>
    <col min="9988" max="9988" width="13.28515625" style="14" customWidth="1"/>
    <col min="9989" max="9989" width="13.7109375" style="14" customWidth="1"/>
    <col min="9990" max="9990" width="10.7109375" style="14" customWidth="1"/>
    <col min="9991" max="9996" width="11.42578125" style="14"/>
    <col min="9997" max="9997" width="14.42578125" style="14" customWidth="1"/>
    <col min="9998" max="10240" width="11.42578125" style="14"/>
    <col min="10241" max="10241" width="15.7109375" style="14" customWidth="1"/>
    <col min="10242" max="10242" width="35.7109375" style="14" customWidth="1"/>
    <col min="10243" max="10243" width="12.85546875" style="14" customWidth="1"/>
    <col min="10244" max="10244" width="13.28515625" style="14" customWidth="1"/>
    <col min="10245" max="10245" width="13.7109375" style="14" customWidth="1"/>
    <col min="10246" max="10246" width="10.7109375" style="14" customWidth="1"/>
    <col min="10247" max="10252" width="11.42578125" style="14"/>
    <col min="10253" max="10253" width="14.42578125" style="14" customWidth="1"/>
    <col min="10254" max="10496" width="11.42578125" style="14"/>
    <col min="10497" max="10497" width="15.7109375" style="14" customWidth="1"/>
    <col min="10498" max="10498" width="35.7109375" style="14" customWidth="1"/>
    <col min="10499" max="10499" width="12.85546875" style="14" customWidth="1"/>
    <col min="10500" max="10500" width="13.28515625" style="14" customWidth="1"/>
    <col min="10501" max="10501" width="13.7109375" style="14" customWidth="1"/>
    <col min="10502" max="10502" width="10.7109375" style="14" customWidth="1"/>
    <col min="10503" max="10508" width="11.42578125" style="14"/>
    <col min="10509" max="10509" width="14.42578125" style="14" customWidth="1"/>
    <col min="10510" max="10752" width="11.42578125" style="14"/>
    <col min="10753" max="10753" width="15.7109375" style="14" customWidth="1"/>
    <col min="10754" max="10754" width="35.7109375" style="14" customWidth="1"/>
    <col min="10755" max="10755" width="12.85546875" style="14" customWidth="1"/>
    <col min="10756" max="10756" width="13.28515625" style="14" customWidth="1"/>
    <col min="10757" max="10757" width="13.7109375" style="14" customWidth="1"/>
    <col min="10758" max="10758" width="10.7109375" style="14" customWidth="1"/>
    <col min="10759" max="10764" width="11.42578125" style="14"/>
    <col min="10765" max="10765" width="14.42578125" style="14" customWidth="1"/>
    <col min="10766" max="11008" width="11.42578125" style="14"/>
    <col min="11009" max="11009" width="15.7109375" style="14" customWidth="1"/>
    <col min="11010" max="11010" width="35.7109375" style="14" customWidth="1"/>
    <col min="11011" max="11011" width="12.85546875" style="14" customWidth="1"/>
    <col min="11012" max="11012" width="13.28515625" style="14" customWidth="1"/>
    <col min="11013" max="11013" width="13.7109375" style="14" customWidth="1"/>
    <col min="11014" max="11014" width="10.7109375" style="14" customWidth="1"/>
    <col min="11015" max="11020" width="11.42578125" style="14"/>
    <col min="11021" max="11021" width="14.42578125" style="14" customWidth="1"/>
    <col min="11022" max="11264" width="11.42578125" style="14"/>
    <col min="11265" max="11265" width="15.7109375" style="14" customWidth="1"/>
    <col min="11266" max="11266" width="35.7109375" style="14" customWidth="1"/>
    <col min="11267" max="11267" width="12.85546875" style="14" customWidth="1"/>
    <col min="11268" max="11268" width="13.28515625" style="14" customWidth="1"/>
    <col min="11269" max="11269" width="13.7109375" style="14" customWidth="1"/>
    <col min="11270" max="11270" width="10.7109375" style="14" customWidth="1"/>
    <col min="11271" max="11276" width="11.42578125" style="14"/>
    <col min="11277" max="11277" width="14.42578125" style="14" customWidth="1"/>
    <col min="11278" max="11520" width="11.42578125" style="14"/>
    <col min="11521" max="11521" width="15.7109375" style="14" customWidth="1"/>
    <col min="11522" max="11522" width="35.7109375" style="14" customWidth="1"/>
    <col min="11523" max="11523" width="12.85546875" style="14" customWidth="1"/>
    <col min="11524" max="11524" width="13.28515625" style="14" customWidth="1"/>
    <col min="11525" max="11525" width="13.7109375" style="14" customWidth="1"/>
    <col min="11526" max="11526" width="10.7109375" style="14" customWidth="1"/>
    <col min="11527" max="11532" width="11.42578125" style="14"/>
    <col min="11533" max="11533" width="14.42578125" style="14" customWidth="1"/>
    <col min="11534" max="11776" width="11.42578125" style="14"/>
    <col min="11777" max="11777" width="15.7109375" style="14" customWidth="1"/>
    <col min="11778" max="11778" width="35.7109375" style="14" customWidth="1"/>
    <col min="11779" max="11779" width="12.85546875" style="14" customWidth="1"/>
    <col min="11780" max="11780" width="13.28515625" style="14" customWidth="1"/>
    <col min="11781" max="11781" width="13.7109375" style="14" customWidth="1"/>
    <col min="11782" max="11782" width="10.7109375" style="14" customWidth="1"/>
    <col min="11783" max="11788" width="11.42578125" style="14"/>
    <col min="11789" max="11789" width="14.42578125" style="14" customWidth="1"/>
    <col min="11790" max="12032" width="11.42578125" style="14"/>
    <col min="12033" max="12033" width="15.7109375" style="14" customWidth="1"/>
    <col min="12034" max="12034" width="35.7109375" style="14" customWidth="1"/>
    <col min="12035" max="12035" width="12.85546875" style="14" customWidth="1"/>
    <col min="12036" max="12036" width="13.28515625" style="14" customWidth="1"/>
    <col min="12037" max="12037" width="13.7109375" style="14" customWidth="1"/>
    <col min="12038" max="12038" width="10.7109375" style="14" customWidth="1"/>
    <col min="12039" max="12044" width="11.42578125" style="14"/>
    <col min="12045" max="12045" width="14.42578125" style="14" customWidth="1"/>
    <col min="12046" max="12288" width="11.42578125" style="14"/>
    <col min="12289" max="12289" width="15.7109375" style="14" customWidth="1"/>
    <col min="12290" max="12290" width="35.7109375" style="14" customWidth="1"/>
    <col min="12291" max="12291" width="12.85546875" style="14" customWidth="1"/>
    <col min="12292" max="12292" width="13.28515625" style="14" customWidth="1"/>
    <col min="12293" max="12293" width="13.7109375" style="14" customWidth="1"/>
    <col min="12294" max="12294" width="10.7109375" style="14" customWidth="1"/>
    <col min="12295" max="12300" width="11.42578125" style="14"/>
    <col min="12301" max="12301" width="14.42578125" style="14" customWidth="1"/>
    <col min="12302" max="12544" width="11.42578125" style="14"/>
    <col min="12545" max="12545" width="15.7109375" style="14" customWidth="1"/>
    <col min="12546" max="12546" width="35.7109375" style="14" customWidth="1"/>
    <col min="12547" max="12547" width="12.85546875" style="14" customWidth="1"/>
    <col min="12548" max="12548" width="13.28515625" style="14" customWidth="1"/>
    <col min="12549" max="12549" width="13.7109375" style="14" customWidth="1"/>
    <col min="12550" max="12550" width="10.7109375" style="14" customWidth="1"/>
    <col min="12551" max="12556" width="11.42578125" style="14"/>
    <col min="12557" max="12557" width="14.42578125" style="14" customWidth="1"/>
    <col min="12558" max="12800" width="11.42578125" style="14"/>
    <col min="12801" max="12801" width="15.7109375" style="14" customWidth="1"/>
    <col min="12802" max="12802" width="35.7109375" style="14" customWidth="1"/>
    <col min="12803" max="12803" width="12.85546875" style="14" customWidth="1"/>
    <col min="12804" max="12804" width="13.28515625" style="14" customWidth="1"/>
    <col min="12805" max="12805" width="13.7109375" style="14" customWidth="1"/>
    <col min="12806" max="12806" width="10.7109375" style="14" customWidth="1"/>
    <col min="12807" max="12812" width="11.42578125" style="14"/>
    <col min="12813" max="12813" width="14.42578125" style="14" customWidth="1"/>
    <col min="12814" max="13056" width="11.42578125" style="14"/>
    <col min="13057" max="13057" width="15.7109375" style="14" customWidth="1"/>
    <col min="13058" max="13058" width="35.7109375" style="14" customWidth="1"/>
    <col min="13059" max="13059" width="12.85546875" style="14" customWidth="1"/>
    <col min="13060" max="13060" width="13.28515625" style="14" customWidth="1"/>
    <col min="13061" max="13061" width="13.7109375" style="14" customWidth="1"/>
    <col min="13062" max="13062" width="10.7109375" style="14" customWidth="1"/>
    <col min="13063" max="13068" width="11.42578125" style="14"/>
    <col min="13069" max="13069" width="14.42578125" style="14" customWidth="1"/>
    <col min="13070" max="13312" width="11.42578125" style="14"/>
    <col min="13313" max="13313" width="15.7109375" style="14" customWidth="1"/>
    <col min="13314" max="13314" width="35.7109375" style="14" customWidth="1"/>
    <col min="13315" max="13315" width="12.85546875" style="14" customWidth="1"/>
    <col min="13316" max="13316" width="13.28515625" style="14" customWidth="1"/>
    <col min="13317" max="13317" width="13.7109375" style="14" customWidth="1"/>
    <col min="13318" max="13318" width="10.7109375" style="14" customWidth="1"/>
    <col min="13319" max="13324" width="11.42578125" style="14"/>
    <col min="13325" max="13325" width="14.42578125" style="14" customWidth="1"/>
    <col min="13326" max="13568" width="11.42578125" style="14"/>
    <col min="13569" max="13569" width="15.7109375" style="14" customWidth="1"/>
    <col min="13570" max="13570" width="35.7109375" style="14" customWidth="1"/>
    <col min="13571" max="13571" width="12.85546875" style="14" customWidth="1"/>
    <col min="13572" max="13572" width="13.28515625" style="14" customWidth="1"/>
    <col min="13573" max="13573" width="13.7109375" style="14" customWidth="1"/>
    <col min="13574" max="13574" width="10.7109375" style="14" customWidth="1"/>
    <col min="13575" max="13580" width="11.42578125" style="14"/>
    <col min="13581" max="13581" width="14.42578125" style="14" customWidth="1"/>
    <col min="13582" max="13824" width="11.42578125" style="14"/>
    <col min="13825" max="13825" width="15.7109375" style="14" customWidth="1"/>
    <col min="13826" max="13826" width="35.7109375" style="14" customWidth="1"/>
    <col min="13827" max="13827" width="12.85546875" style="14" customWidth="1"/>
    <col min="13828" max="13828" width="13.28515625" style="14" customWidth="1"/>
    <col min="13829" max="13829" width="13.7109375" style="14" customWidth="1"/>
    <col min="13830" max="13830" width="10.7109375" style="14" customWidth="1"/>
    <col min="13831" max="13836" width="11.42578125" style="14"/>
    <col min="13837" max="13837" width="14.42578125" style="14" customWidth="1"/>
    <col min="13838" max="14080" width="11.42578125" style="14"/>
    <col min="14081" max="14081" width="15.7109375" style="14" customWidth="1"/>
    <col min="14082" max="14082" width="35.7109375" style="14" customWidth="1"/>
    <col min="14083" max="14083" width="12.85546875" style="14" customWidth="1"/>
    <col min="14084" max="14084" width="13.28515625" style="14" customWidth="1"/>
    <col min="14085" max="14085" width="13.7109375" style="14" customWidth="1"/>
    <col min="14086" max="14086" width="10.7109375" style="14" customWidth="1"/>
    <col min="14087" max="14092" width="11.42578125" style="14"/>
    <col min="14093" max="14093" width="14.42578125" style="14" customWidth="1"/>
    <col min="14094" max="14336" width="11.42578125" style="14"/>
    <col min="14337" max="14337" width="15.7109375" style="14" customWidth="1"/>
    <col min="14338" max="14338" width="35.7109375" style="14" customWidth="1"/>
    <col min="14339" max="14339" width="12.85546875" style="14" customWidth="1"/>
    <col min="14340" max="14340" width="13.28515625" style="14" customWidth="1"/>
    <col min="14341" max="14341" width="13.7109375" style="14" customWidth="1"/>
    <col min="14342" max="14342" width="10.7109375" style="14" customWidth="1"/>
    <col min="14343" max="14348" width="11.42578125" style="14"/>
    <col min="14349" max="14349" width="14.42578125" style="14" customWidth="1"/>
    <col min="14350" max="14592" width="11.42578125" style="14"/>
    <col min="14593" max="14593" width="15.7109375" style="14" customWidth="1"/>
    <col min="14594" max="14594" width="35.7109375" style="14" customWidth="1"/>
    <col min="14595" max="14595" width="12.85546875" style="14" customWidth="1"/>
    <col min="14596" max="14596" width="13.28515625" style="14" customWidth="1"/>
    <col min="14597" max="14597" width="13.7109375" style="14" customWidth="1"/>
    <col min="14598" max="14598" width="10.7109375" style="14" customWidth="1"/>
    <col min="14599" max="14604" width="11.42578125" style="14"/>
    <col min="14605" max="14605" width="14.42578125" style="14" customWidth="1"/>
    <col min="14606" max="14848" width="11.42578125" style="14"/>
    <col min="14849" max="14849" width="15.7109375" style="14" customWidth="1"/>
    <col min="14850" max="14850" width="35.7109375" style="14" customWidth="1"/>
    <col min="14851" max="14851" width="12.85546875" style="14" customWidth="1"/>
    <col min="14852" max="14852" width="13.28515625" style="14" customWidth="1"/>
    <col min="14853" max="14853" width="13.7109375" style="14" customWidth="1"/>
    <col min="14854" max="14854" width="10.7109375" style="14" customWidth="1"/>
    <col min="14855" max="14860" width="11.42578125" style="14"/>
    <col min="14861" max="14861" width="14.42578125" style="14" customWidth="1"/>
    <col min="14862" max="15104" width="11.42578125" style="14"/>
    <col min="15105" max="15105" width="15.7109375" style="14" customWidth="1"/>
    <col min="15106" max="15106" width="35.7109375" style="14" customWidth="1"/>
    <col min="15107" max="15107" width="12.85546875" style="14" customWidth="1"/>
    <col min="15108" max="15108" width="13.28515625" style="14" customWidth="1"/>
    <col min="15109" max="15109" width="13.7109375" style="14" customWidth="1"/>
    <col min="15110" max="15110" width="10.7109375" style="14" customWidth="1"/>
    <col min="15111" max="15116" width="11.42578125" style="14"/>
    <col min="15117" max="15117" width="14.42578125" style="14" customWidth="1"/>
    <col min="15118" max="15360" width="11.42578125" style="14"/>
    <col min="15361" max="15361" width="15.7109375" style="14" customWidth="1"/>
    <col min="15362" max="15362" width="35.7109375" style="14" customWidth="1"/>
    <col min="15363" max="15363" width="12.85546875" style="14" customWidth="1"/>
    <col min="15364" max="15364" width="13.28515625" style="14" customWidth="1"/>
    <col min="15365" max="15365" width="13.7109375" style="14" customWidth="1"/>
    <col min="15366" max="15366" width="10.7109375" style="14" customWidth="1"/>
    <col min="15367" max="15372" width="11.42578125" style="14"/>
    <col min="15373" max="15373" width="14.42578125" style="14" customWidth="1"/>
    <col min="15374" max="15616" width="11.42578125" style="14"/>
    <col min="15617" max="15617" width="15.7109375" style="14" customWidth="1"/>
    <col min="15618" max="15618" width="35.7109375" style="14" customWidth="1"/>
    <col min="15619" max="15619" width="12.85546875" style="14" customWidth="1"/>
    <col min="15620" max="15620" width="13.28515625" style="14" customWidth="1"/>
    <col min="15621" max="15621" width="13.7109375" style="14" customWidth="1"/>
    <col min="15622" max="15622" width="10.7109375" style="14" customWidth="1"/>
    <col min="15623" max="15628" width="11.42578125" style="14"/>
    <col min="15629" max="15629" width="14.42578125" style="14" customWidth="1"/>
    <col min="15630" max="15872" width="11.42578125" style="14"/>
    <col min="15873" max="15873" width="15.7109375" style="14" customWidth="1"/>
    <col min="15874" max="15874" width="35.7109375" style="14" customWidth="1"/>
    <col min="15875" max="15875" width="12.85546875" style="14" customWidth="1"/>
    <col min="15876" max="15876" width="13.28515625" style="14" customWidth="1"/>
    <col min="15877" max="15877" width="13.7109375" style="14" customWidth="1"/>
    <col min="15878" max="15878" width="10.7109375" style="14" customWidth="1"/>
    <col min="15879" max="15884" width="11.42578125" style="14"/>
    <col min="15885" max="15885" width="14.42578125" style="14" customWidth="1"/>
    <col min="15886" max="16128" width="11.42578125" style="14"/>
    <col min="16129" max="16129" width="15.7109375" style="14" customWidth="1"/>
    <col min="16130" max="16130" width="35.7109375" style="14" customWidth="1"/>
    <col min="16131" max="16131" width="12.85546875" style="14" customWidth="1"/>
    <col min="16132" max="16132" width="13.28515625" style="14" customWidth="1"/>
    <col min="16133" max="16133" width="13.7109375" style="14" customWidth="1"/>
    <col min="16134" max="16134" width="10.7109375" style="14" customWidth="1"/>
    <col min="16135" max="16140" width="11.42578125" style="14"/>
    <col min="16141" max="16141" width="14.42578125" style="14" customWidth="1"/>
    <col min="16142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87" t="s">
        <v>310</v>
      </c>
      <c r="C5" s="387"/>
      <c r="D5" s="387"/>
      <c r="E5" s="387"/>
    </row>
    <row r="6" spans="2:7" ht="44.25" customHeight="1" x14ac:dyDescent="0.25">
      <c r="B6" s="41" t="s">
        <v>159</v>
      </c>
      <c r="C6" s="42" t="str">
        <f>actualizaciones!A3</f>
        <v>I semestre 2013</v>
      </c>
      <c r="D6" s="42" t="str">
        <f>actualizaciones!A2</f>
        <v xml:space="preserve">I semestre 2014 </v>
      </c>
      <c r="E6" s="280" t="s">
        <v>304</v>
      </c>
    </row>
    <row r="7" spans="2:7" ht="15" customHeight="1" x14ac:dyDescent="0.25">
      <c r="B7" s="336" t="s">
        <v>160</v>
      </c>
      <c r="C7" s="337"/>
      <c r="D7" s="337"/>
      <c r="E7" s="337"/>
      <c r="G7" s="2"/>
    </row>
    <row r="8" spans="2:7" ht="15" customHeight="1" x14ac:dyDescent="0.25">
      <c r="B8" s="214" t="s">
        <v>305</v>
      </c>
      <c r="C8" s="338">
        <v>8.2862809746288963</v>
      </c>
      <c r="D8" s="338">
        <v>8.1917350776135418</v>
      </c>
      <c r="E8" s="339">
        <f>D8-C8</f>
        <v>-9.4545897015354541E-2</v>
      </c>
    </row>
    <row r="9" spans="2:7" ht="15" customHeight="1" x14ac:dyDescent="0.25">
      <c r="B9" s="336" t="s">
        <v>162</v>
      </c>
      <c r="C9" s="334"/>
      <c r="D9" s="334"/>
      <c r="E9" s="335"/>
    </row>
    <row r="10" spans="2:7" ht="15" customHeight="1" x14ac:dyDescent="0.25">
      <c r="B10" s="340" t="s">
        <v>163</v>
      </c>
      <c r="C10" s="332">
        <v>8.2226285632601517</v>
      </c>
      <c r="D10" s="332">
        <v>8.0908137578058721</v>
      </c>
      <c r="E10" s="329">
        <f t="shared" ref="E10:E15" si="0">D10-C10</f>
        <v>-0.13181480545427959</v>
      </c>
    </row>
    <row r="11" spans="2:7" ht="15" hidden="1" customHeight="1" x14ac:dyDescent="0.25">
      <c r="B11" s="209" t="s">
        <v>173</v>
      </c>
      <c r="C11" s="333">
        <v>7.4240382098926982</v>
      </c>
      <c r="D11" s="333">
        <v>6.8743692408951294</v>
      </c>
      <c r="E11" s="331">
        <f t="shared" si="0"/>
        <v>-0.5496689689975689</v>
      </c>
    </row>
    <row r="12" spans="2:7" ht="15" hidden="1" customHeight="1" x14ac:dyDescent="0.25">
      <c r="B12" s="209" t="s">
        <v>172</v>
      </c>
      <c r="C12" s="333">
        <v>8.5814504166779031</v>
      </c>
      <c r="D12" s="333">
        <v>8.5902989341857356</v>
      </c>
      <c r="E12" s="331">
        <f t="shared" si="0"/>
        <v>8.848517507832554E-3</v>
      </c>
    </row>
    <row r="13" spans="2:7" ht="15" customHeight="1" x14ac:dyDescent="0.25">
      <c r="B13" s="209" t="s">
        <v>277</v>
      </c>
      <c r="C13" s="333">
        <v>8.3519569983610591</v>
      </c>
      <c r="D13" s="333">
        <v>8.3398419674808455</v>
      </c>
      <c r="E13" s="331">
        <f t="shared" si="0"/>
        <v>-1.2115030880213595E-2</v>
      </c>
    </row>
    <row r="14" spans="2:7" ht="15" customHeight="1" x14ac:dyDescent="0.25">
      <c r="B14" s="209" t="s">
        <v>165</v>
      </c>
      <c r="C14" s="333">
        <v>8.0963586252975315</v>
      </c>
      <c r="D14" s="333">
        <v>7.7001093027686691</v>
      </c>
      <c r="E14" s="331">
        <f t="shared" si="0"/>
        <v>-0.39624932252886236</v>
      </c>
    </row>
    <row r="15" spans="2:7" ht="15" customHeight="1" x14ac:dyDescent="0.25">
      <c r="B15" s="209" t="s">
        <v>166</v>
      </c>
      <c r="C15" s="333">
        <v>6.1877070718610758</v>
      </c>
      <c r="D15" s="333">
        <v>5.7564257028112449</v>
      </c>
      <c r="E15" s="331">
        <f t="shared" si="0"/>
        <v>-0.43128136904983094</v>
      </c>
    </row>
    <row r="16" spans="2:7" ht="15" customHeight="1" x14ac:dyDescent="0.25">
      <c r="B16" s="336" t="s">
        <v>167</v>
      </c>
      <c r="C16" s="334"/>
      <c r="D16" s="334"/>
      <c r="E16" s="335"/>
    </row>
    <row r="17" spans="2:12" ht="15" customHeight="1" x14ac:dyDescent="0.25">
      <c r="B17" s="340" t="s">
        <v>168</v>
      </c>
      <c r="C17" s="332">
        <v>8.349039263356941</v>
      </c>
      <c r="D17" s="332">
        <v>8.2946289558240913</v>
      </c>
      <c r="E17" s="329">
        <f>D17-C17</f>
        <v>-5.44103075328497E-2</v>
      </c>
    </row>
    <row r="18" spans="2:12" ht="23.25" customHeight="1" x14ac:dyDescent="0.25">
      <c r="B18" s="395" t="s">
        <v>311</v>
      </c>
      <c r="C18" s="363"/>
      <c r="D18" s="363"/>
      <c r="E18" s="363"/>
    </row>
    <row r="19" spans="2:12" ht="15" customHeight="1" x14ac:dyDescent="0.25"/>
    <row r="20" spans="2:12" ht="30" customHeight="1" x14ac:dyDescent="0.25">
      <c r="E20" s="76" t="s">
        <v>98</v>
      </c>
    </row>
    <row r="27" spans="2:12" x14ac:dyDescent="0.25"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</row>
  </sheetData>
  <mergeCells count="2">
    <mergeCell ref="B5:E5"/>
    <mergeCell ref="B18:E18"/>
  </mergeCells>
  <hyperlinks>
    <hyperlink ref="E20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L25" sqref="L25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2:12" ht="29.25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23"/>
      <c r="C28" s="23"/>
      <c r="D28" s="23"/>
      <c r="E28" s="23"/>
      <c r="F28" s="23"/>
      <c r="G28" s="23"/>
      <c r="H28" s="23"/>
      <c r="I28" s="76" t="s">
        <v>100</v>
      </c>
      <c r="J28" s="23"/>
      <c r="K28" s="23"/>
      <c r="L28" s="23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8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66" customWidth="1"/>
    <col min="2" max="2" width="13" style="266" customWidth="1"/>
    <col min="3" max="6" width="10.7109375" style="266" customWidth="1"/>
    <col min="7" max="18" width="11" style="266" customWidth="1"/>
    <col min="19" max="21" width="10.42578125" style="266" customWidth="1"/>
    <col min="22" max="25" width="9.28515625" style="266" customWidth="1"/>
    <col min="26" max="37" width="7.28515625" style="266" customWidth="1"/>
    <col min="38" max="38" width="11.5703125" style="266" bestFit="1" customWidth="1"/>
    <col min="39" max="258" width="11.42578125" style="266"/>
    <col min="259" max="259" width="13.7109375" style="266" customWidth="1"/>
    <col min="260" max="260" width="12.140625" style="266" customWidth="1"/>
    <col min="261" max="274" width="11" style="266" customWidth="1"/>
    <col min="275" max="277" width="10.42578125" style="266" customWidth="1"/>
    <col min="278" max="279" width="7.28515625" style="266" customWidth="1"/>
    <col min="280" max="280" width="7.85546875" style="266" bestFit="1" customWidth="1"/>
    <col min="281" max="293" width="7.28515625" style="266" customWidth="1"/>
    <col min="294" max="294" width="11.5703125" style="266" bestFit="1" customWidth="1"/>
    <col min="295" max="514" width="11.42578125" style="266"/>
    <col min="515" max="515" width="13.7109375" style="266" customWidth="1"/>
    <col min="516" max="516" width="12.140625" style="266" customWidth="1"/>
    <col min="517" max="530" width="11" style="266" customWidth="1"/>
    <col min="531" max="533" width="10.42578125" style="266" customWidth="1"/>
    <col min="534" max="535" width="7.28515625" style="266" customWidth="1"/>
    <col min="536" max="536" width="7.85546875" style="266" bestFit="1" customWidth="1"/>
    <col min="537" max="549" width="7.28515625" style="266" customWidth="1"/>
    <col min="550" max="550" width="11.5703125" style="266" bestFit="1" customWidth="1"/>
    <col min="551" max="770" width="11.42578125" style="266"/>
    <col min="771" max="771" width="13.7109375" style="266" customWidth="1"/>
    <col min="772" max="772" width="12.140625" style="266" customWidth="1"/>
    <col min="773" max="786" width="11" style="266" customWidth="1"/>
    <col min="787" max="789" width="10.42578125" style="266" customWidth="1"/>
    <col min="790" max="791" width="7.28515625" style="266" customWidth="1"/>
    <col min="792" max="792" width="7.85546875" style="266" bestFit="1" customWidth="1"/>
    <col min="793" max="805" width="7.28515625" style="266" customWidth="1"/>
    <col min="806" max="806" width="11.5703125" style="266" bestFit="1" customWidth="1"/>
    <col min="807" max="1026" width="11.42578125" style="266"/>
    <col min="1027" max="1027" width="13.7109375" style="266" customWidth="1"/>
    <col min="1028" max="1028" width="12.140625" style="266" customWidth="1"/>
    <col min="1029" max="1042" width="11" style="266" customWidth="1"/>
    <col min="1043" max="1045" width="10.42578125" style="266" customWidth="1"/>
    <col min="1046" max="1047" width="7.28515625" style="266" customWidth="1"/>
    <col min="1048" max="1048" width="7.85546875" style="266" bestFit="1" customWidth="1"/>
    <col min="1049" max="1061" width="7.28515625" style="266" customWidth="1"/>
    <col min="1062" max="1062" width="11.5703125" style="266" bestFit="1" customWidth="1"/>
    <col min="1063" max="1282" width="11.42578125" style="266"/>
    <col min="1283" max="1283" width="13.7109375" style="266" customWidth="1"/>
    <col min="1284" max="1284" width="12.140625" style="266" customWidth="1"/>
    <col min="1285" max="1298" width="11" style="266" customWidth="1"/>
    <col min="1299" max="1301" width="10.42578125" style="266" customWidth="1"/>
    <col min="1302" max="1303" width="7.28515625" style="266" customWidth="1"/>
    <col min="1304" max="1304" width="7.85546875" style="266" bestFit="1" customWidth="1"/>
    <col min="1305" max="1317" width="7.28515625" style="266" customWidth="1"/>
    <col min="1318" max="1318" width="11.5703125" style="266" bestFit="1" customWidth="1"/>
    <col min="1319" max="1538" width="11.42578125" style="266"/>
    <col min="1539" max="1539" width="13.7109375" style="266" customWidth="1"/>
    <col min="1540" max="1540" width="12.140625" style="266" customWidth="1"/>
    <col min="1541" max="1554" width="11" style="266" customWidth="1"/>
    <col min="1555" max="1557" width="10.42578125" style="266" customWidth="1"/>
    <col min="1558" max="1559" width="7.28515625" style="266" customWidth="1"/>
    <col min="1560" max="1560" width="7.85546875" style="266" bestFit="1" customWidth="1"/>
    <col min="1561" max="1573" width="7.28515625" style="266" customWidth="1"/>
    <col min="1574" max="1574" width="11.5703125" style="266" bestFit="1" customWidth="1"/>
    <col min="1575" max="1794" width="11.42578125" style="266"/>
    <col min="1795" max="1795" width="13.7109375" style="266" customWidth="1"/>
    <col min="1796" max="1796" width="12.140625" style="266" customWidth="1"/>
    <col min="1797" max="1810" width="11" style="266" customWidth="1"/>
    <col min="1811" max="1813" width="10.42578125" style="266" customWidth="1"/>
    <col min="1814" max="1815" width="7.28515625" style="266" customWidth="1"/>
    <col min="1816" max="1816" width="7.85546875" style="266" bestFit="1" customWidth="1"/>
    <col min="1817" max="1829" width="7.28515625" style="266" customWidth="1"/>
    <col min="1830" max="1830" width="11.5703125" style="266" bestFit="1" customWidth="1"/>
    <col min="1831" max="2050" width="11.42578125" style="266"/>
    <col min="2051" max="2051" width="13.7109375" style="266" customWidth="1"/>
    <col min="2052" max="2052" width="12.140625" style="266" customWidth="1"/>
    <col min="2053" max="2066" width="11" style="266" customWidth="1"/>
    <col min="2067" max="2069" width="10.42578125" style="266" customWidth="1"/>
    <col min="2070" max="2071" width="7.28515625" style="266" customWidth="1"/>
    <col min="2072" max="2072" width="7.85546875" style="266" bestFit="1" customWidth="1"/>
    <col min="2073" max="2085" width="7.28515625" style="266" customWidth="1"/>
    <col min="2086" max="2086" width="11.5703125" style="266" bestFit="1" customWidth="1"/>
    <col min="2087" max="2306" width="11.42578125" style="266"/>
    <col min="2307" max="2307" width="13.7109375" style="266" customWidth="1"/>
    <col min="2308" max="2308" width="12.140625" style="266" customWidth="1"/>
    <col min="2309" max="2322" width="11" style="266" customWidth="1"/>
    <col min="2323" max="2325" width="10.42578125" style="266" customWidth="1"/>
    <col min="2326" max="2327" width="7.28515625" style="266" customWidth="1"/>
    <col min="2328" max="2328" width="7.85546875" style="266" bestFit="1" customWidth="1"/>
    <col min="2329" max="2341" width="7.28515625" style="266" customWidth="1"/>
    <col min="2342" max="2342" width="11.5703125" style="266" bestFit="1" customWidth="1"/>
    <col min="2343" max="2562" width="11.42578125" style="266"/>
    <col min="2563" max="2563" width="13.7109375" style="266" customWidth="1"/>
    <col min="2564" max="2564" width="12.140625" style="266" customWidth="1"/>
    <col min="2565" max="2578" width="11" style="266" customWidth="1"/>
    <col min="2579" max="2581" width="10.42578125" style="266" customWidth="1"/>
    <col min="2582" max="2583" width="7.28515625" style="266" customWidth="1"/>
    <col min="2584" max="2584" width="7.85546875" style="266" bestFit="1" customWidth="1"/>
    <col min="2585" max="2597" width="7.28515625" style="266" customWidth="1"/>
    <col min="2598" max="2598" width="11.5703125" style="266" bestFit="1" customWidth="1"/>
    <col min="2599" max="2818" width="11.42578125" style="266"/>
    <col min="2819" max="2819" width="13.7109375" style="266" customWidth="1"/>
    <col min="2820" max="2820" width="12.140625" style="266" customWidth="1"/>
    <col min="2821" max="2834" width="11" style="266" customWidth="1"/>
    <col min="2835" max="2837" width="10.42578125" style="266" customWidth="1"/>
    <col min="2838" max="2839" width="7.28515625" style="266" customWidth="1"/>
    <col min="2840" max="2840" width="7.85546875" style="266" bestFit="1" customWidth="1"/>
    <col min="2841" max="2853" width="7.28515625" style="266" customWidth="1"/>
    <col min="2854" max="2854" width="11.5703125" style="266" bestFit="1" customWidth="1"/>
    <col min="2855" max="3074" width="11.42578125" style="266"/>
    <col min="3075" max="3075" width="13.7109375" style="266" customWidth="1"/>
    <col min="3076" max="3076" width="12.140625" style="266" customWidth="1"/>
    <col min="3077" max="3090" width="11" style="266" customWidth="1"/>
    <col min="3091" max="3093" width="10.42578125" style="266" customWidth="1"/>
    <col min="3094" max="3095" width="7.28515625" style="266" customWidth="1"/>
    <col min="3096" max="3096" width="7.85546875" style="266" bestFit="1" customWidth="1"/>
    <col min="3097" max="3109" width="7.28515625" style="266" customWidth="1"/>
    <col min="3110" max="3110" width="11.5703125" style="266" bestFit="1" customWidth="1"/>
    <col min="3111" max="3330" width="11.42578125" style="266"/>
    <col min="3331" max="3331" width="13.7109375" style="266" customWidth="1"/>
    <col min="3332" max="3332" width="12.140625" style="266" customWidth="1"/>
    <col min="3333" max="3346" width="11" style="266" customWidth="1"/>
    <col min="3347" max="3349" width="10.42578125" style="266" customWidth="1"/>
    <col min="3350" max="3351" width="7.28515625" style="266" customWidth="1"/>
    <col min="3352" max="3352" width="7.85546875" style="266" bestFit="1" customWidth="1"/>
    <col min="3353" max="3365" width="7.28515625" style="266" customWidth="1"/>
    <col min="3366" max="3366" width="11.5703125" style="266" bestFit="1" customWidth="1"/>
    <col min="3367" max="3586" width="11.42578125" style="266"/>
    <col min="3587" max="3587" width="13.7109375" style="266" customWidth="1"/>
    <col min="3588" max="3588" width="12.140625" style="266" customWidth="1"/>
    <col min="3589" max="3602" width="11" style="266" customWidth="1"/>
    <col min="3603" max="3605" width="10.42578125" style="266" customWidth="1"/>
    <col min="3606" max="3607" width="7.28515625" style="266" customWidth="1"/>
    <col min="3608" max="3608" width="7.85546875" style="266" bestFit="1" customWidth="1"/>
    <col min="3609" max="3621" width="7.28515625" style="266" customWidth="1"/>
    <col min="3622" max="3622" width="11.5703125" style="266" bestFit="1" customWidth="1"/>
    <col min="3623" max="3842" width="11.42578125" style="266"/>
    <col min="3843" max="3843" width="13.7109375" style="266" customWidth="1"/>
    <col min="3844" max="3844" width="12.140625" style="266" customWidth="1"/>
    <col min="3845" max="3858" width="11" style="266" customWidth="1"/>
    <col min="3859" max="3861" width="10.42578125" style="266" customWidth="1"/>
    <col min="3862" max="3863" width="7.28515625" style="266" customWidth="1"/>
    <col min="3864" max="3864" width="7.85546875" style="266" bestFit="1" customWidth="1"/>
    <col min="3865" max="3877" width="7.28515625" style="266" customWidth="1"/>
    <col min="3878" max="3878" width="11.5703125" style="266" bestFit="1" customWidth="1"/>
    <col min="3879" max="4098" width="11.42578125" style="266"/>
    <col min="4099" max="4099" width="13.7109375" style="266" customWidth="1"/>
    <col min="4100" max="4100" width="12.140625" style="266" customWidth="1"/>
    <col min="4101" max="4114" width="11" style="266" customWidth="1"/>
    <col min="4115" max="4117" width="10.42578125" style="266" customWidth="1"/>
    <col min="4118" max="4119" width="7.28515625" style="266" customWidth="1"/>
    <col min="4120" max="4120" width="7.85546875" style="266" bestFit="1" customWidth="1"/>
    <col min="4121" max="4133" width="7.28515625" style="266" customWidth="1"/>
    <col min="4134" max="4134" width="11.5703125" style="266" bestFit="1" customWidth="1"/>
    <col min="4135" max="4354" width="11.42578125" style="266"/>
    <col min="4355" max="4355" width="13.7109375" style="266" customWidth="1"/>
    <col min="4356" max="4356" width="12.140625" style="266" customWidth="1"/>
    <col min="4357" max="4370" width="11" style="266" customWidth="1"/>
    <col min="4371" max="4373" width="10.42578125" style="266" customWidth="1"/>
    <col min="4374" max="4375" width="7.28515625" style="266" customWidth="1"/>
    <col min="4376" max="4376" width="7.85546875" style="266" bestFit="1" customWidth="1"/>
    <col min="4377" max="4389" width="7.28515625" style="266" customWidth="1"/>
    <col min="4390" max="4390" width="11.5703125" style="266" bestFit="1" customWidth="1"/>
    <col min="4391" max="4610" width="11.42578125" style="266"/>
    <col min="4611" max="4611" width="13.7109375" style="266" customWidth="1"/>
    <col min="4612" max="4612" width="12.140625" style="266" customWidth="1"/>
    <col min="4613" max="4626" width="11" style="266" customWidth="1"/>
    <col min="4627" max="4629" width="10.42578125" style="266" customWidth="1"/>
    <col min="4630" max="4631" width="7.28515625" style="266" customWidth="1"/>
    <col min="4632" max="4632" width="7.85546875" style="266" bestFit="1" customWidth="1"/>
    <col min="4633" max="4645" width="7.28515625" style="266" customWidth="1"/>
    <col min="4646" max="4646" width="11.5703125" style="266" bestFit="1" customWidth="1"/>
    <col min="4647" max="4866" width="11.42578125" style="266"/>
    <col min="4867" max="4867" width="13.7109375" style="266" customWidth="1"/>
    <col min="4868" max="4868" width="12.140625" style="266" customWidth="1"/>
    <col min="4869" max="4882" width="11" style="266" customWidth="1"/>
    <col min="4883" max="4885" width="10.42578125" style="266" customWidth="1"/>
    <col min="4886" max="4887" width="7.28515625" style="266" customWidth="1"/>
    <col min="4888" max="4888" width="7.85546875" style="266" bestFit="1" customWidth="1"/>
    <col min="4889" max="4901" width="7.28515625" style="266" customWidth="1"/>
    <col min="4902" max="4902" width="11.5703125" style="266" bestFit="1" customWidth="1"/>
    <col min="4903" max="5122" width="11.42578125" style="266"/>
    <col min="5123" max="5123" width="13.7109375" style="266" customWidth="1"/>
    <col min="5124" max="5124" width="12.140625" style="266" customWidth="1"/>
    <col min="5125" max="5138" width="11" style="266" customWidth="1"/>
    <col min="5139" max="5141" width="10.42578125" style="266" customWidth="1"/>
    <col min="5142" max="5143" width="7.28515625" style="266" customWidth="1"/>
    <col min="5144" max="5144" width="7.85546875" style="266" bestFit="1" customWidth="1"/>
    <col min="5145" max="5157" width="7.28515625" style="266" customWidth="1"/>
    <col min="5158" max="5158" width="11.5703125" style="266" bestFit="1" customWidth="1"/>
    <col min="5159" max="5378" width="11.42578125" style="266"/>
    <col min="5379" max="5379" width="13.7109375" style="266" customWidth="1"/>
    <col min="5380" max="5380" width="12.140625" style="266" customWidth="1"/>
    <col min="5381" max="5394" width="11" style="266" customWidth="1"/>
    <col min="5395" max="5397" width="10.42578125" style="266" customWidth="1"/>
    <col min="5398" max="5399" width="7.28515625" style="266" customWidth="1"/>
    <col min="5400" max="5400" width="7.85546875" style="266" bestFit="1" customWidth="1"/>
    <col min="5401" max="5413" width="7.28515625" style="266" customWidth="1"/>
    <col min="5414" max="5414" width="11.5703125" style="266" bestFit="1" customWidth="1"/>
    <col min="5415" max="5634" width="11.42578125" style="266"/>
    <col min="5635" max="5635" width="13.7109375" style="266" customWidth="1"/>
    <col min="5636" max="5636" width="12.140625" style="266" customWidth="1"/>
    <col min="5637" max="5650" width="11" style="266" customWidth="1"/>
    <col min="5651" max="5653" width="10.42578125" style="266" customWidth="1"/>
    <col min="5654" max="5655" width="7.28515625" style="266" customWidth="1"/>
    <col min="5656" max="5656" width="7.85546875" style="266" bestFit="1" customWidth="1"/>
    <col min="5657" max="5669" width="7.28515625" style="266" customWidth="1"/>
    <col min="5670" max="5670" width="11.5703125" style="266" bestFit="1" customWidth="1"/>
    <col min="5671" max="5890" width="11.42578125" style="266"/>
    <col min="5891" max="5891" width="13.7109375" style="266" customWidth="1"/>
    <col min="5892" max="5892" width="12.140625" style="266" customWidth="1"/>
    <col min="5893" max="5906" width="11" style="266" customWidth="1"/>
    <col min="5907" max="5909" width="10.42578125" style="266" customWidth="1"/>
    <col min="5910" max="5911" width="7.28515625" style="266" customWidth="1"/>
    <col min="5912" max="5912" width="7.85546875" style="266" bestFit="1" customWidth="1"/>
    <col min="5913" max="5925" width="7.28515625" style="266" customWidth="1"/>
    <col min="5926" max="5926" width="11.5703125" style="266" bestFit="1" customWidth="1"/>
    <col min="5927" max="6146" width="11.42578125" style="266"/>
    <col min="6147" max="6147" width="13.7109375" style="266" customWidth="1"/>
    <col min="6148" max="6148" width="12.140625" style="266" customWidth="1"/>
    <col min="6149" max="6162" width="11" style="266" customWidth="1"/>
    <col min="6163" max="6165" width="10.42578125" style="266" customWidth="1"/>
    <col min="6166" max="6167" width="7.28515625" style="266" customWidth="1"/>
    <col min="6168" max="6168" width="7.85546875" style="266" bestFit="1" customWidth="1"/>
    <col min="6169" max="6181" width="7.28515625" style="266" customWidth="1"/>
    <col min="6182" max="6182" width="11.5703125" style="266" bestFit="1" customWidth="1"/>
    <col min="6183" max="6402" width="11.42578125" style="266"/>
    <col min="6403" max="6403" width="13.7109375" style="266" customWidth="1"/>
    <col min="6404" max="6404" width="12.140625" style="266" customWidth="1"/>
    <col min="6405" max="6418" width="11" style="266" customWidth="1"/>
    <col min="6419" max="6421" width="10.42578125" style="266" customWidth="1"/>
    <col min="6422" max="6423" width="7.28515625" style="266" customWidth="1"/>
    <col min="6424" max="6424" width="7.85546875" style="266" bestFit="1" customWidth="1"/>
    <col min="6425" max="6437" width="7.28515625" style="266" customWidth="1"/>
    <col min="6438" max="6438" width="11.5703125" style="266" bestFit="1" customWidth="1"/>
    <col min="6439" max="6658" width="11.42578125" style="266"/>
    <col min="6659" max="6659" width="13.7109375" style="266" customWidth="1"/>
    <col min="6660" max="6660" width="12.140625" style="266" customWidth="1"/>
    <col min="6661" max="6674" width="11" style="266" customWidth="1"/>
    <col min="6675" max="6677" width="10.42578125" style="266" customWidth="1"/>
    <col min="6678" max="6679" width="7.28515625" style="266" customWidth="1"/>
    <col min="6680" max="6680" width="7.85546875" style="266" bestFit="1" customWidth="1"/>
    <col min="6681" max="6693" width="7.28515625" style="266" customWidth="1"/>
    <col min="6694" max="6694" width="11.5703125" style="266" bestFit="1" customWidth="1"/>
    <col min="6695" max="6914" width="11.42578125" style="266"/>
    <col min="6915" max="6915" width="13.7109375" style="266" customWidth="1"/>
    <col min="6916" max="6916" width="12.140625" style="266" customWidth="1"/>
    <col min="6917" max="6930" width="11" style="266" customWidth="1"/>
    <col min="6931" max="6933" width="10.42578125" style="266" customWidth="1"/>
    <col min="6934" max="6935" width="7.28515625" style="266" customWidth="1"/>
    <col min="6936" max="6936" width="7.85546875" style="266" bestFit="1" customWidth="1"/>
    <col min="6937" max="6949" width="7.28515625" style="266" customWidth="1"/>
    <col min="6950" max="6950" width="11.5703125" style="266" bestFit="1" customWidth="1"/>
    <col min="6951" max="7170" width="11.42578125" style="266"/>
    <col min="7171" max="7171" width="13.7109375" style="266" customWidth="1"/>
    <col min="7172" max="7172" width="12.140625" style="266" customWidth="1"/>
    <col min="7173" max="7186" width="11" style="266" customWidth="1"/>
    <col min="7187" max="7189" width="10.42578125" style="266" customWidth="1"/>
    <col min="7190" max="7191" width="7.28515625" style="266" customWidth="1"/>
    <col min="7192" max="7192" width="7.85546875" style="266" bestFit="1" customWidth="1"/>
    <col min="7193" max="7205" width="7.28515625" style="266" customWidth="1"/>
    <col min="7206" max="7206" width="11.5703125" style="266" bestFit="1" customWidth="1"/>
    <col min="7207" max="7426" width="11.42578125" style="266"/>
    <col min="7427" max="7427" width="13.7109375" style="266" customWidth="1"/>
    <col min="7428" max="7428" width="12.140625" style="266" customWidth="1"/>
    <col min="7429" max="7442" width="11" style="266" customWidth="1"/>
    <col min="7443" max="7445" width="10.42578125" style="266" customWidth="1"/>
    <col min="7446" max="7447" width="7.28515625" style="266" customWidth="1"/>
    <col min="7448" max="7448" width="7.85546875" style="266" bestFit="1" customWidth="1"/>
    <col min="7449" max="7461" width="7.28515625" style="266" customWidth="1"/>
    <col min="7462" max="7462" width="11.5703125" style="266" bestFit="1" customWidth="1"/>
    <col min="7463" max="7682" width="11.42578125" style="266"/>
    <col min="7683" max="7683" width="13.7109375" style="266" customWidth="1"/>
    <col min="7684" max="7684" width="12.140625" style="266" customWidth="1"/>
    <col min="7685" max="7698" width="11" style="266" customWidth="1"/>
    <col min="7699" max="7701" width="10.42578125" style="266" customWidth="1"/>
    <col min="7702" max="7703" width="7.28515625" style="266" customWidth="1"/>
    <col min="7704" max="7704" width="7.85546875" style="266" bestFit="1" customWidth="1"/>
    <col min="7705" max="7717" width="7.28515625" style="266" customWidth="1"/>
    <col min="7718" max="7718" width="11.5703125" style="266" bestFit="1" customWidth="1"/>
    <col min="7719" max="7938" width="11.42578125" style="266"/>
    <col min="7939" max="7939" width="13.7109375" style="266" customWidth="1"/>
    <col min="7940" max="7940" width="12.140625" style="266" customWidth="1"/>
    <col min="7941" max="7954" width="11" style="266" customWidth="1"/>
    <col min="7955" max="7957" width="10.42578125" style="266" customWidth="1"/>
    <col min="7958" max="7959" width="7.28515625" style="266" customWidth="1"/>
    <col min="7960" max="7960" width="7.85546875" style="266" bestFit="1" customWidth="1"/>
    <col min="7961" max="7973" width="7.28515625" style="266" customWidth="1"/>
    <col min="7974" max="7974" width="11.5703125" style="266" bestFit="1" customWidth="1"/>
    <col min="7975" max="8194" width="11.42578125" style="266"/>
    <col min="8195" max="8195" width="13.7109375" style="266" customWidth="1"/>
    <col min="8196" max="8196" width="12.140625" style="266" customWidth="1"/>
    <col min="8197" max="8210" width="11" style="266" customWidth="1"/>
    <col min="8211" max="8213" width="10.42578125" style="266" customWidth="1"/>
    <col min="8214" max="8215" width="7.28515625" style="266" customWidth="1"/>
    <col min="8216" max="8216" width="7.85546875" style="266" bestFit="1" customWidth="1"/>
    <col min="8217" max="8229" width="7.28515625" style="266" customWidth="1"/>
    <col min="8230" max="8230" width="11.5703125" style="266" bestFit="1" customWidth="1"/>
    <col min="8231" max="8450" width="11.42578125" style="266"/>
    <col min="8451" max="8451" width="13.7109375" style="266" customWidth="1"/>
    <col min="8452" max="8452" width="12.140625" style="266" customWidth="1"/>
    <col min="8453" max="8466" width="11" style="266" customWidth="1"/>
    <col min="8467" max="8469" width="10.42578125" style="266" customWidth="1"/>
    <col min="8470" max="8471" width="7.28515625" style="266" customWidth="1"/>
    <col min="8472" max="8472" width="7.85546875" style="266" bestFit="1" customWidth="1"/>
    <col min="8473" max="8485" width="7.28515625" style="266" customWidth="1"/>
    <col min="8486" max="8486" width="11.5703125" style="266" bestFit="1" customWidth="1"/>
    <col min="8487" max="8706" width="11.42578125" style="266"/>
    <col min="8707" max="8707" width="13.7109375" style="266" customWidth="1"/>
    <col min="8708" max="8708" width="12.140625" style="266" customWidth="1"/>
    <col min="8709" max="8722" width="11" style="266" customWidth="1"/>
    <col min="8723" max="8725" width="10.42578125" style="266" customWidth="1"/>
    <col min="8726" max="8727" width="7.28515625" style="266" customWidth="1"/>
    <col min="8728" max="8728" width="7.85546875" style="266" bestFit="1" customWidth="1"/>
    <col min="8729" max="8741" width="7.28515625" style="266" customWidth="1"/>
    <col min="8742" max="8742" width="11.5703125" style="266" bestFit="1" customWidth="1"/>
    <col min="8743" max="8962" width="11.42578125" style="266"/>
    <col min="8963" max="8963" width="13.7109375" style="266" customWidth="1"/>
    <col min="8964" max="8964" width="12.140625" style="266" customWidth="1"/>
    <col min="8965" max="8978" width="11" style="266" customWidth="1"/>
    <col min="8979" max="8981" width="10.42578125" style="266" customWidth="1"/>
    <col min="8982" max="8983" width="7.28515625" style="266" customWidth="1"/>
    <col min="8984" max="8984" width="7.85546875" style="266" bestFit="1" customWidth="1"/>
    <col min="8985" max="8997" width="7.28515625" style="266" customWidth="1"/>
    <col min="8998" max="8998" width="11.5703125" style="266" bestFit="1" customWidth="1"/>
    <col min="8999" max="9218" width="11.42578125" style="266"/>
    <col min="9219" max="9219" width="13.7109375" style="266" customWidth="1"/>
    <col min="9220" max="9220" width="12.140625" style="266" customWidth="1"/>
    <col min="9221" max="9234" width="11" style="266" customWidth="1"/>
    <col min="9235" max="9237" width="10.42578125" style="266" customWidth="1"/>
    <col min="9238" max="9239" width="7.28515625" style="266" customWidth="1"/>
    <col min="9240" max="9240" width="7.85546875" style="266" bestFit="1" customWidth="1"/>
    <col min="9241" max="9253" width="7.28515625" style="266" customWidth="1"/>
    <col min="9254" max="9254" width="11.5703125" style="266" bestFit="1" customWidth="1"/>
    <col min="9255" max="9474" width="11.42578125" style="266"/>
    <col min="9475" max="9475" width="13.7109375" style="266" customWidth="1"/>
    <col min="9476" max="9476" width="12.140625" style="266" customWidth="1"/>
    <col min="9477" max="9490" width="11" style="266" customWidth="1"/>
    <col min="9491" max="9493" width="10.42578125" style="266" customWidth="1"/>
    <col min="9494" max="9495" width="7.28515625" style="266" customWidth="1"/>
    <col min="9496" max="9496" width="7.85546875" style="266" bestFit="1" customWidth="1"/>
    <col min="9497" max="9509" width="7.28515625" style="266" customWidth="1"/>
    <col min="9510" max="9510" width="11.5703125" style="266" bestFit="1" customWidth="1"/>
    <col min="9511" max="9730" width="11.42578125" style="266"/>
    <col min="9731" max="9731" width="13.7109375" style="266" customWidth="1"/>
    <col min="9732" max="9732" width="12.140625" style="266" customWidth="1"/>
    <col min="9733" max="9746" width="11" style="266" customWidth="1"/>
    <col min="9747" max="9749" width="10.42578125" style="266" customWidth="1"/>
    <col min="9750" max="9751" width="7.28515625" style="266" customWidth="1"/>
    <col min="9752" max="9752" width="7.85546875" style="266" bestFit="1" customWidth="1"/>
    <col min="9753" max="9765" width="7.28515625" style="266" customWidth="1"/>
    <col min="9766" max="9766" width="11.5703125" style="266" bestFit="1" customWidth="1"/>
    <col min="9767" max="9986" width="11.42578125" style="266"/>
    <col min="9987" max="9987" width="13.7109375" style="266" customWidth="1"/>
    <col min="9988" max="9988" width="12.140625" style="266" customWidth="1"/>
    <col min="9989" max="10002" width="11" style="266" customWidth="1"/>
    <col min="10003" max="10005" width="10.42578125" style="266" customWidth="1"/>
    <col min="10006" max="10007" width="7.28515625" style="266" customWidth="1"/>
    <col min="10008" max="10008" width="7.85546875" style="266" bestFit="1" customWidth="1"/>
    <col min="10009" max="10021" width="7.28515625" style="266" customWidth="1"/>
    <col min="10022" max="10022" width="11.5703125" style="266" bestFit="1" customWidth="1"/>
    <col min="10023" max="10242" width="11.42578125" style="266"/>
    <col min="10243" max="10243" width="13.7109375" style="266" customWidth="1"/>
    <col min="10244" max="10244" width="12.140625" style="266" customWidth="1"/>
    <col min="10245" max="10258" width="11" style="266" customWidth="1"/>
    <col min="10259" max="10261" width="10.42578125" style="266" customWidth="1"/>
    <col min="10262" max="10263" width="7.28515625" style="266" customWidth="1"/>
    <col min="10264" max="10264" width="7.85546875" style="266" bestFit="1" customWidth="1"/>
    <col min="10265" max="10277" width="7.28515625" style="266" customWidth="1"/>
    <col min="10278" max="10278" width="11.5703125" style="266" bestFit="1" customWidth="1"/>
    <col min="10279" max="10498" width="11.42578125" style="266"/>
    <col min="10499" max="10499" width="13.7109375" style="266" customWidth="1"/>
    <col min="10500" max="10500" width="12.140625" style="266" customWidth="1"/>
    <col min="10501" max="10514" width="11" style="266" customWidth="1"/>
    <col min="10515" max="10517" width="10.42578125" style="266" customWidth="1"/>
    <col min="10518" max="10519" width="7.28515625" style="266" customWidth="1"/>
    <col min="10520" max="10520" width="7.85546875" style="266" bestFit="1" customWidth="1"/>
    <col min="10521" max="10533" width="7.28515625" style="266" customWidth="1"/>
    <col min="10534" max="10534" width="11.5703125" style="266" bestFit="1" customWidth="1"/>
    <col min="10535" max="10754" width="11.42578125" style="266"/>
    <col min="10755" max="10755" width="13.7109375" style="266" customWidth="1"/>
    <col min="10756" max="10756" width="12.140625" style="266" customWidth="1"/>
    <col min="10757" max="10770" width="11" style="266" customWidth="1"/>
    <col min="10771" max="10773" width="10.42578125" style="266" customWidth="1"/>
    <col min="10774" max="10775" width="7.28515625" style="266" customWidth="1"/>
    <col min="10776" max="10776" width="7.85546875" style="266" bestFit="1" customWidth="1"/>
    <col min="10777" max="10789" width="7.28515625" style="266" customWidth="1"/>
    <col min="10790" max="10790" width="11.5703125" style="266" bestFit="1" customWidth="1"/>
    <col min="10791" max="11010" width="11.42578125" style="266"/>
    <col min="11011" max="11011" width="13.7109375" style="266" customWidth="1"/>
    <col min="11012" max="11012" width="12.140625" style="266" customWidth="1"/>
    <col min="11013" max="11026" width="11" style="266" customWidth="1"/>
    <col min="11027" max="11029" width="10.42578125" style="266" customWidth="1"/>
    <col min="11030" max="11031" width="7.28515625" style="266" customWidth="1"/>
    <col min="11032" max="11032" width="7.85546875" style="266" bestFit="1" customWidth="1"/>
    <col min="11033" max="11045" width="7.28515625" style="266" customWidth="1"/>
    <col min="11046" max="11046" width="11.5703125" style="266" bestFit="1" customWidth="1"/>
    <col min="11047" max="11266" width="11.42578125" style="266"/>
    <col min="11267" max="11267" width="13.7109375" style="266" customWidth="1"/>
    <col min="11268" max="11268" width="12.140625" style="266" customWidth="1"/>
    <col min="11269" max="11282" width="11" style="266" customWidth="1"/>
    <col min="11283" max="11285" width="10.42578125" style="266" customWidth="1"/>
    <col min="11286" max="11287" width="7.28515625" style="266" customWidth="1"/>
    <col min="11288" max="11288" width="7.85546875" style="266" bestFit="1" customWidth="1"/>
    <col min="11289" max="11301" width="7.28515625" style="266" customWidth="1"/>
    <col min="11302" max="11302" width="11.5703125" style="266" bestFit="1" customWidth="1"/>
    <col min="11303" max="11522" width="11.42578125" style="266"/>
    <col min="11523" max="11523" width="13.7109375" style="266" customWidth="1"/>
    <col min="11524" max="11524" width="12.140625" style="266" customWidth="1"/>
    <col min="11525" max="11538" width="11" style="266" customWidth="1"/>
    <col min="11539" max="11541" width="10.42578125" style="266" customWidth="1"/>
    <col min="11542" max="11543" width="7.28515625" style="266" customWidth="1"/>
    <col min="11544" max="11544" width="7.85546875" style="266" bestFit="1" customWidth="1"/>
    <col min="11545" max="11557" width="7.28515625" style="266" customWidth="1"/>
    <col min="11558" max="11558" width="11.5703125" style="266" bestFit="1" customWidth="1"/>
    <col min="11559" max="11778" width="11.42578125" style="266"/>
    <col min="11779" max="11779" width="13.7109375" style="266" customWidth="1"/>
    <col min="11780" max="11780" width="12.140625" style="266" customWidth="1"/>
    <col min="11781" max="11794" width="11" style="266" customWidth="1"/>
    <col min="11795" max="11797" width="10.42578125" style="266" customWidth="1"/>
    <col min="11798" max="11799" width="7.28515625" style="266" customWidth="1"/>
    <col min="11800" max="11800" width="7.85546875" style="266" bestFit="1" customWidth="1"/>
    <col min="11801" max="11813" width="7.28515625" style="266" customWidth="1"/>
    <col min="11814" max="11814" width="11.5703125" style="266" bestFit="1" customWidth="1"/>
    <col min="11815" max="12034" width="11.42578125" style="266"/>
    <col min="12035" max="12035" width="13.7109375" style="266" customWidth="1"/>
    <col min="12036" max="12036" width="12.140625" style="266" customWidth="1"/>
    <col min="12037" max="12050" width="11" style="266" customWidth="1"/>
    <col min="12051" max="12053" width="10.42578125" style="266" customWidth="1"/>
    <col min="12054" max="12055" width="7.28515625" style="266" customWidth="1"/>
    <col min="12056" max="12056" width="7.85546875" style="266" bestFit="1" customWidth="1"/>
    <col min="12057" max="12069" width="7.28515625" style="266" customWidth="1"/>
    <col min="12070" max="12070" width="11.5703125" style="266" bestFit="1" customWidth="1"/>
    <col min="12071" max="12290" width="11.42578125" style="266"/>
    <col min="12291" max="12291" width="13.7109375" style="266" customWidth="1"/>
    <col min="12292" max="12292" width="12.140625" style="266" customWidth="1"/>
    <col min="12293" max="12306" width="11" style="266" customWidth="1"/>
    <col min="12307" max="12309" width="10.42578125" style="266" customWidth="1"/>
    <col min="12310" max="12311" width="7.28515625" style="266" customWidth="1"/>
    <col min="12312" max="12312" width="7.85546875" style="266" bestFit="1" customWidth="1"/>
    <col min="12313" max="12325" width="7.28515625" style="266" customWidth="1"/>
    <col min="12326" max="12326" width="11.5703125" style="266" bestFit="1" customWidth="1"/>
    <col min="12327" max="12546" width="11.42578125" style="266"/>
    <col min="12547" max="12547" width="13.7109375" style="266" customWidth="1"/>
    <col min="12548" max="12548" width="12.140625" style="266" customWidth="1"/>
    <col min="12549" max="12562" width="11" style="266" customWidth="1"/>
    <col min="12563" max="12565" width="10.42578125" style="266" customWidth="1"/>
    <col min="12566" max="12567" width="7.28515625" style="266" customWidth="1"/>
    <col min="12568" max="12568" width="7.85546875" style="266" bestFit="1" customWidth="1"/>
    <col min="12569" max="12581" width="7.28515625" style="266" customWidth="1"/>
    <col min="12582" max="12582" width="11.5703125" style="266" bestFit="1" customWidth="1"/>
    <col min="12583" max="12802" width="11.42578125" style="266"/>
    <col min="12803" max="12803" width="13.7109375" style="266" customWidth="1"/>
    <col min="12804" max="12804" width="12.140625" style="266" customWidth="1"/>
    <col min="12805" max="12818" width="11" style="266" customWidth="1"/>
    <col min="12819" max="12821" width="10.42578125" style="266" customWidth="1"/>
    <col min="12822" max="12823" width="7.28515625" style="266" customWidth="1"/>
    <col min="12824" max="12824" width="7.85546875" style="266" bestFit="1" customWidth="1"/>
    <col min="12825" max="12837" width="7.28515625" style="266" customWidth="1"/>
    <col min="12838" max="12838" width="11.5703125" style="266" bestFit="1" customWidth="1"/>
    <col min="12839" max="13058" width="11.42578125" style="266"/>
    <col min="13059" max="13059" width="13.7109375" style="266" customWidth="1"/>
    <col min="13060" max="13060" width="12.140625" style="266" customWidth="1"/>
    <col min="13061" max="13074" width="11" style="266" customWidth="1"/>
    <col min="13075" max="13077" width="10.42578125" style="266" customWidth="1"/>
    <col min="13078" max="13079" width="7.28515625" style="266" customWidth="1"/>
    <col min="13080" max="13080" width="7.85546875" style="266" bestFit="1" customWidth="1"/>
    <col min="13081" max="13093" width="7.28515625" style="266" customWidth="1"/>
    <col min="13094" max="13094" width="11.5703125" style="266" bestFit="1" customWidth="1"/>
    <col min="13095" max="13314" width="11.42578125" style="266"/>
    <col min="13315" max="13315" width="13.7109375" style="266" customWidth="1"/>
    <col min="13316" max="13316" width="12.140625" style="266" customWidth="1"/>
    <col min="13317" max="13330" width="11" style="266" customWidth="1"/>
    <col min="13331" max="13333" width="10.42578125" style="266" customWidth="1"/>
    <col min="13334" max="13335" width="7.28515625" style="266" customWidth="1"/>
    <col min="13336" max="13336" width="7.85546875" style="266" bestFit="1" customWidth="1"/>
    <col min="13337" max="13349" width="7.28515625" style="266" customWidth="1"/>
    <col min="13350" max="13350" width="11.5703125" style="266" bestFit="1" customWidth="1"/>
    <col min="13351" max="13570" width="11.42578125" style="266"/>
    <col min="13571" max="13571" width="13.7109375" style="266" customWidth="1"/>
    <col min="13572" max="13572" width="12.140625" style="266" customWidth="1"/>
    <col min="13573" max="13586" width="11" style="266" customWidth="1"/>
    <col min="13587" max="13589" width="10.42578125" style="266" customWidth="1"/>
    <col min="13590" max="13591" width="7.28515625" style="266" customWidth="1"/>
    <col min="13592" max="13592" width="7.85546875" style="266" bestFit="1" customWidth="1"/>
    <col min="13593" max="13605" width="7.28515625" style="266" customWidth="1"/>
    <col min="13606" max="13606" width="11.5703125" style="266" bestFit="1" customWidth="1"/>
    <col min="13607" max="13826" width="11.42578125" style="266"/>
    <col min="13827" max="13827" width="13.7109375" style="266" customWidth="1"/>
    <col min="13828" max="13828" width="12.140625" style="266" customWidth="1"/>
    <col min="13829" max="13842" width="11" style="266" customWidth="1"/>
    <col min="13843" max="13845" width="10.42578125" style="266" customWidth="1"/>
    <col min="13846" max="13847" width="7.28515625" style="266" customWidth="1"/>
    <col min="13848" max="13848" width="7.85546875" style="266" bestFit="1" customWidth="1"/>
    <col min="13849" max="13861" width="7.28515625" style="266" customWidth="1"/>
    <col min="13862" max="13862" width="11.5703125" style="266" bestFit="1" customWidth="1"/>
    <col min="13863" max="14082" width="11.42578125" style="266"/>
    <col min="14083" max="14083" width="13.7109375" style="266" customWidth="1"/>
    <col min="14084" max="14084" width="12.140625" style="266" customWidth="1"/>
    <col min="14085" max="14098" width="11" style="266" customWidth="1"/>
    <col min="14099" max="14101" width="10.42578125" style="266" customWidth="1"/>
    <col min="14102" max="14103" width="7.28515625" style="266" customWidth="1"/>
    <col min="14104" max="14104" width="7.85546875" style="266" bestFit="1" customWidth="1"/>
    <col min="14105" max="14117" width="7.28515625" style="266" customWidth="1"/>
    <col min="14118" max="14118" width="11.5703125" style="266" bestFit="1" customWidth="1"/>
    <col min="14119" max="14338" width="11.42578125" style="266"/>
    <col min="14339" max="14339" width="13.7109375" style="266" customWidth="1"/>
    <col min="14340" max="14340" width="12.140625" style="266" customWidth="1"/>
    <col min="14341" max="14354" width="11" style="266" customWidth="1"/>
    <col min="14355" max="14357" width="10.42578125" style="266" customWidth="1"/>
    <col min="14358" max="14359" width="7.28515625" style="266" customWidth="1"/>
    <col min="14360" max="14360" width="7.85546875" style="266" bestFit="1" customWidth="1"/>
    <col min="14361" max="14373" width="7.28515625" style="266" customWidth="1"/>
    <col min="14374" max="14374" width="11.5703125" style="266" bestFit="1" customWidth="1"/>
    <col min="14375" max="14594" width="11.42578125" style="266"/>
    <col min="14595" max="14595" width="13.7109375" style="266" customWidth="1"/>
    <col min="14596" max="14596" width="12.140625" style="266" customWidth="1"/>
    <col min="14597" max="14610" width="11" style="266" customWidth="1"/>
    <col min="14611" max="14613" width="10.42578125" style="266" customWidth="1"/>
    <col min="14614" max="14615" width="7.28515625" style="266" customWidth="1"/>
    <col min="14616" max="14616" width="7.85546875" style="266" bestFit="1" customWidth="1"/>
    <col min="14617" max="14629" width="7.28515625" style="266" customWidth="1"/>
    <col min="14630" max="14630" width="11.5703125" style="266" bestFit="1" customWidth="1"/>
    <col min="14631" max="14850" width="11.42578125" style="266"/>
    <col min="14851" max="14851" width="13.7109375" style="266" customWidth="1"/>
    <col min="14852" max="14852" width="12.140625" style="266" customWidth="1"/>
    <col min="14853" max="14866" width="11" style="266" customWidth="1"/>
    <col min="14867" max="14869" width="10.42578125" style="266" customWidth="1"/>
    <col min="14870" max="14871" width="7.28515625" style="266" customWidth="1"/>
    <col min="14872" max="14872" width="7.85546875" style="266" bestFit="1" customWidth="1"/>
    <col min="14873" max="14885" width="7.28515625" style="266" customWidth="1"/>
    <col min="14886" max="14886" width="11.5703125" style="266" bestFit="1" customWidth="1"/>
    <col min="14887" max="15106" width="11.42578125" style="266"/>
    <col min="15107" max="15107" width="13.7109375" style="266" customWidth="1"/>
    <col min="15108" max="15108" width="12.140625" style="266" customWidth="1"/>
    <col min="15109" max="15122" width="11" style="266" customWidth="1"/>
    <col min="15123" max="15125" width="10.42578125" style="266" customWidth="1"/>
    <col min="15126" max="15127" width="7.28515625" style="266" customWidth="1"/>
    <col min="15128" max="15128" width="7.85546875" style="266" bestFit="1" customWidth="1"/>
    <col min="15129" max="15141" width="7.28515625" style="266" customWidth="1"/>
    <col min="15142" max="15142" width="11.5703125" style="266" bestFit="1" customWidth="1"/>
    <col min="15143" max="15362" width="11.42578125" style="266"/>
    <col min="15363" max="15363" width="13.7109375" style="266" customWidth="1"/>
    <col min="15364" max="15364" width="12.140625" style="266" customWidth="1"/>
    <col min="15365" max="15378" width="11" style="266" customWidth="1"/>
    <col min="15379" max="15381" width="10.42578125" style="266" customWidth="1"/>
    <col min="15382" max="15383" width="7.28515625" style="266" customWidth="1"/>
    <col min="15384" max="15384" width="7.85546875" style="266" bestFit="1" customWidth="1"/>
    <col min="15385" max="15397" width="7.28515625" style="266" customWidth="1"/>
    <col min="15398" max="15398" width="11.5703125" style="266" bestFit="1" customWidth="1"/>
    <col min="15399" max="15618" width="11.42578125" style="266"/>
    <col min="15619" max="15619" width="13.7109375" style="266" customWidth="1"/>
    <col min="15620" max="15620" width="12.140625" style="266" customWidth="1"/>
    <col min="15621" max="15634" width="11" style="266" customWidth="1"/>
    <col min="15635" max="15637" width="10.42578125" style="266" customWidth="1"/>
    <col min="15638" max="15639" width="7.28515625" style="266" customWidth="1"/>
    <col min="15640" max="15640" width="7.85546875" style="266" bestFit="1" customWidth="1"/>
    <col min="15641" max="15653" width="7.28515625" style="266" customWidth="1"/>
    <col min="15654" max="15654" width="11.5703125" style="266" bestFit="1" customWidth="1"/>
    <col min="15655" max="15874" width="11.42578125" style="266"/>
    <col min="15875" max="15875" width="13.7109375" style="266" customWidth="1"/>
    <col min="15876" max="15876" width="12.140625" style="266" customWidth="1"/>
    <col min="15877" max="15890" width="11" style="266" customWidth="1"/>
    <col min="15891" max="15893" width="10.42578125" style="266" customWidth="1"/>
    <col min="15894" max="15895" width="7.28515625" style="266" customWidth="1"/>
    <col min="15896" max="15896" width="7.85546875" style="266" bestFit="1" customWidth="1"/>
    <col min="15897" max="15909" width="7.28515625" style="266" customWidth="1"/>
    <col min="15910" max="15910" width="11.5703125" style="266" bestFit="1" customWidth="1"/>
    <col min="15911" max="16130" width="11.42578125" style="266"/>
    <col min="16131" max="16131" width="13.7109375" style="266" customWidth="1"/>
    <col min="16132" max="16132" width="12.140625" style="266" customWidth="1"/>
    <col min="16133" max="16146" width="11" style="266" customWidth="1"/>
    <col min="16147" max="16149" width="10.42578125" style="266" customWidth="1"/>
    <col min="16150" max="16151" width="7.28515625" style="266" customWidth="1"/>
    <col min="16152" max="16152" width="7.85546875" style="266" bestFit="1" customWidth="1"/>
    <col min="16153" max="16165" width="7.28515625" style="266" customWidth="1"/>
    <col min="16166" max="16166" width="11.5703125" style="266" bestFit="1" customWidth="1"/>
    <col min="16167" max="16384" width="11.42578125" style="266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67"/>
    </row>
    <row r="4" spans="2:12" ht="15" customHeight="1" x14ac:dyDescent="0.25">
      <c r="B4" s="267"/>
    </row>
    <row r="5" spans="2:12" ht="36" customHeight="1" x14ac:dyDescent="0.25">
      <c r="B5" s="387" t="s">
        <v>312</v>
      </c>
      <c r="C5" s="387"/>
      <c r="D5" s="387"/>
      <c r="E5" s="387"/>
      <c r="F5" s="387"/>
      <c r="H5" s="76" t="s">
        <v>98</v>
      </c>
    </row>
    <row r="6" spans="2:12" ht="45" customHeight="1" x14ac:dyDescent="0.25">
      <c r="B6" s="41"/>
      <c r="C6" s="250" t="s">
        <v>313</v>
      </c>
      <c r="D6" s="250" t="s">
        <v>251</v>
      </c>
      <c r="E6" s="251" t="s">
        <v>252</v>
      </c>
      <c r="F6" s="250" t="s">
        <v>253</v>
      </c>
    </row>
    <row r="7" spans="2:12" ht="15" customHeight="1" x14ac:dyDescent="0.2">
      <c r="B7" s="252" t="s">
        <v>260</v>
      </c>
      <c r="C7" s="341">
        <v>8.0665823185196892</v>
      </c>
      <c r="D7" s="342">
        <v>0.55658231851968942</v>
      </c>
      <c r="E7" s="343">
        <v>0.32170898808995663</v>
      </c>
      <c r="F7" s="344">
        <v>-6.3725612092511597E-2</v>
      </c>
      <c r="G7" s="23"/>
      <c r="H7" s="23"/>
      <c r="I7" s="23"/>
      <c r="J7" s="23"/>
      <c r="K7" s="23"/>
      <c r="L7" s="23"/>
    </row>
    <row r="8" spans="2:12" ht="15" customHeight="1" x14ac:dyDescent="0.2">
      <c r="B8" s="252" t="s">
        <v>261</v>
      </c>
      <c r="C8" s="341">
        <v>7.51</v>
      </c>
      <c r="D8" s="342">
        <v>8.9999999999999858E-2</v>
      </c>
      <c r="E8" s="343">
        <v>-0.12272260451769412</v>
      </c>
      <c r="F8" s="344">
        <v>-8.6817749850998993E-2</v>
      </c>
      <c r="G8" s="23"/>
      <c r="H8" s="23"/>
      <c r="I8" s="23"/>
      <c r="J8" s="23"/>
      <c r="K8" s="23"/>
      <c r="L8" s="23"/>
    </row>
    <row r="9" spans="2:12" ht="15" customHeight="1" x14ac:dyDescent="0.2">
      <c r="B9" s="252" t="s">
        <v>262</v>
      </c>
      <c r="C9" s="341">
        <v>7.42</v>
      </c>
      <c r="D9" s="342">
        <v>-0.80000000000000071</v>
      </c>
      <c r="E9" s="343">
        <v>-0.5904702075004753</v>
      </c>
      <c r="F9" s="344">
        <v>-0.10772342523675249</v>
      </c>
      <c r="G9" s="23"/>
      <c r="H9" s="23"/>
      <c r="I9" s="23"/>
      <c r="J9" s="23"/>
      <c r="K9" s="23"/>
      <c r="L9" s="23"/>
    </row>
    <row r="10" spans="2:12" ht="15" customHeight="1" x14ac:dyDescent="0.2">
      <c r="B10" s="252" t="s">
        <v>263</v>
      </c>
      <c r="C10" s="341">
        <v>8.2200000000000006</v>
      </c>
      <c r="D10" s="342">
        <v>-0.38999999999999879</v>
      </c>
      <c r="E10" s="343">
        <v>0.40527287706615489</v>
      </c>
      <c r="F10" s="344">
        <v>-4.3853311754007862E-2</v>
      </c>
      <c r="G10" s="23"/>
      <c r="I10" s="23"/>
      <c r="J10" s="23"/>
      <c r="K10" s="23"/>
      <c r="L10" s="23"/>
    </row>
    <row r="11" spans="2:12" ht="15" customHeight="1" x14ac:dyDescent="0.2">
      <c r="B11" s="252" t="s">
        <v>264</v>
      </c>
      <c r="C11" s="341">
        <v>8.61</v>
      </c>
      <c r="D11" s="342">
        <v>-0.83279249585775617</v>
      </c>
      <c r="E11" s="343">
        <v>-0.43223061884352276</v>
      </c>
      <c r="F11" s="344">
        <v>-0.11491669354641409</v>
      </c>
    </row>
    <row r="12" spans="2:12" ht="15" customHeight="1" x14ac:dyDescent="0.2">
      <c r="B12" s="252" t="s">
        <v>265</v>
      </c>
      <c r="C12" s="341">
        <v>9.4427924958577556</v>
      </c>
      <c r="D12" s="342">
        <v>1.1697410231645389</v>
      </c>
      <c r="E12" s="343">
        <v>-0.15292167165927495</v>
      </c>
      <c r="F12" s="344">
        <v>-0.11230228918034513</v>
      </c>
    </row>
    <row r="13" spans="2:12" ht="30" customHeight="1" x14ac:dyDescent="0.25">
      <c r="B13" s="183" t="s">
        <v>326</v>
      </c>
      <c r="C13" s="316">
        <v>8.1917350776135418</v>
      </c>
      <c r="D13" s="306"/>
      <c r="E13" s="316">
        <v>-9.4545897015354541E-2</v>
      </c>
      <c r="F13" s="345" t="s">
        <v>64</v>
      </c>
    </row>
    <row r="14" spans="2:12" ht="15" customHeight="1" outlineLevel="1" x14ac:dyDescent="0.2">
      <c r="B14" s="252" t="s">
        <v>254</v>
      </c>
      <c r="C14" s="341">
        <v>8.2730514726932167</v>
      </c>
      <c r="D14" s="342">
        <v>-1.6948527306782424E-2</v>
      </c>
      <c r="E14" s="343">
        <v>-0.41989606622022713</v>
      </c>
      <c r="F14" s="344">
        <v>-0.10421551020849762</v>
      </c>
    </row>
    <row r="15" spans="2:12" ht="15" customHeight="1" outlineLevel="1" x14ac:dyDescent="0.2">
      <c r="B15" s="252" t="s">
        <v>255</v>
      </c>
      <c r="C15" s="341">
        <v>8.2899999999999991</v>
      </c>
      <c r="D15" s="342">
        <v>0.13999999999999879</v>
      </c>
      <c r="E15" s="343">
        <v>-0.30844765879995606</v>
      </c>
      <c r="F15" s="344">
        <v>-7.7961695763162808E-2</v>
      </c>
    </row>
    <row r="16" spans="2:12" ht="15" customHeight="1" outlineLevel="1" x14ac:dyDescent="0.2">
      <c r="B16" s="252" t="s">
        <v>256</v>
      </c>
      <c r="C16" s="341">
        <v>8.15</v>
      </c>
      <c r="D16" s="342">
        <v>-0.37306446787166259</v>
      </c>
      <c r="E16" s="343">
        <v>0.19453376718665272</v>
      </c>
      <c r="F16" s="344">
        <v>-7.7387085963172453E-2</v>
      </c>
    </row>
    <row r="17" spans="2:12" ht="15" customHeight="1" outlineLevel="1" x14ac:dyDescent="0.2">
      <c r="B17" s="252" t="s">
        <v>257</v>
      </c>
      <c r="C17" s="341">
        <v>8.5230644678716629</v>
      </c>
      <c r="D17" s="342">
        <v>3.9206445932842726E-2</v>
      </c>
      <c r="E17" s="343">
        <v>0.17236818169759616</v>
      </c>
      <c r="F17" s="344">
        <v>-8.3976047160946976E-2</v>
      </c>
      <c r="H17" s="23"/>
    </row>
    <row r="18" spans="2:12" ht="15" customHeight="1" outlineLevel="1" x14ac:dyDescent="0.2">
      <c r="B18" s="252" t="s">
        <v>258</v>
      </c>
      <c r="C18" s="341">
        <v>8.4838580219388202</v>
      </c>
      <c r="D18" s="342">
        <v>-0.26636188280874507</v>
      </c>
      <c r="E18" s="343">
        <v>7.0643463375985149E-2</v>
      </c>
      <c r="F18" s="344">
        <v>-0.10132450885490663</v>
      </c>
      <c r="G18" s="23"/>
      <c r="H18" s="23"/>
      <c r="I18" s="23"/>
      <c r="J18" s="23"/>
      <c r="K18" s="23"/>
      <c r="L18" s="23"/>
    </row>
    <row r="19" spans="2:12" ht="15" customHeight="1" outlineLevel="1" x14ac:dyDescent="0.2">
      <c r="B19" s="252" t="s">
        <v>259</v>
      </c>
      <c r="C19" s="341">
        <v>8.7502199047475653</v>
      </c>
      <c r="D19" s="342">
        <v>1.0053465743178327</v>
      </c>
      <c r="E19" s="343">
        <v>9.7454205014662065E-2</v>
      </c>
      <c r="F19" s="344">
        <v>-0.11694358425600626</v>
      </c>
      <c r="G19" s="23"/>
      <c r="H19" s="23"/>
      <c r="I19" s="23"/>
      <c r="J19" s="23"/>
      <c r="K19" s="23"/>
      <c r="L19" s="23"/>
    </row>
    <row r="20" spans="2:12" ht="15" customHeight="1" outlineLevel="1" x14ac:dyDescent="0.2">
      <c r="B20" s="252" t="s">
        <v>260</v>
      </c>
      <c r="C20" s="341">
        <v>7.7448733304297326</v>
      </c>
      <c r="D20" s="342">
        <v>0.11215072591203867</v>
      </c>
      <c r="E20" s="343">
        <v>4.460333498809721E-2</v>
      </c>
      <c r="F20" s="344">
        <v>-7.5667626362818652E-2</v>
      </c>
      <c r="G20" s="23"/>
      <c r="H20" s="23"/>
      <c r="I20" s="23"/>
      <c r="J20" s="23"/>
      <c r="K20" s="23"/>
      <c r="L20" s="23"/>
    </row>
    <row r="21" spans="2:12" ht="15" customHeight="1" outlineLevel="1" x14ac:dyDescent="0.2">
      <c r="B21" s="252" t="s">
        <v>261</v>
      </c>
      <c r="C21" s="341">
        <v>7.6327226045176939</v>
      </c>
      <c r="D21" s="342">
        <v>-0.37774760298278132</v>
      </c>
      <c r="E21" s="343">
        <v>-0.37359070914670944</v>
      </c>
      <c r="F21" s="344">
        <v>-0.11269540465835703</v>
      </c>
      <c r="G21" s="23"/>
      <c r="H21" s="23"/>
      <c r="I21" s="23"/>
      <c r="J21" s="23"/>
      <c r="K21" s="23"/>
      <c r="L21" s="23"/>
    </row>
    <row r="22" spans="2:12" ht="15" customHeight="1" outlineLevel="1" x14ac:dyDescent="0.2">
      <c r="B22" s="252" t="s">
        <v>262</v>
      </c>
      <c r="C22" s="341">
        <v>8.0104702075004752</v>
      </c>
      <c r="D22" s="342">
        <v>0.19574308456662948</v>
      </c>
      <c r="E22" s="343">
        <v>0.1759711542924709</v>
      </c>
      <c r="F22" s="344">
        <v>-8.2083819762786447E-2</v>
      </c>
      <c r="G22" s="23"/>
      <c r="H22" s="23"/>
      <c r="I22" s="23"/>
      <c r="J22" s="23"/>
      <c r="K22" s="23"/>
      <c r="L22" s="23"/>
    </row>
    <row r="23" spans="2:12" ht="15" customHeight="1" outlineLevel="1" x14ac:dyDescent="0.2">
      <c r="B23" s="252" t="s">
        <v>263</v>
      </c>
      <c r="C23" s="341">
        <v>7.8147271229338457</v>
      </c>
      <c r="D23" s="342">
        <v>-1.2275034959096764</v>
      </c>
      <c r="E23" s="343">
        <v>-0.44748770444272523</v>
      </c>
      <c r="F23" s="344">
        <v>-7.5347964178392957E-2</v>
      </c>
      <c r="G23" s="23"/>
      <c r="I23" s="23"/>
      <c r="J23" s="23"/>
      <c r="K23" s="23"/>
      <c r="L23" s="23"/>
    </row>
    <row r="24" spans="2:12" ht="15" customHeight="1" outlineLevel="1" x14ac:dyDescent="0.2">
      <c r="B24" s="252" t="s">
        <v>264</v>
      </c>
      <c r="C24" s="341">
        <v>9.0422306188435222</v>
      </c>
      <c r="D24" s="342">
        <v>-0.55348354867350835</v>
      </c>
      <c r="E24" s="343">
        <v>-0.40085776645072535</v>
      </c>
      <c r="F24" s="344">
        <v>-8.548802843212755E-2</v>
      </c>
    </row>
    <row r="25" spans="2:12" ht="15" customHeight="1" outlineLevel="1" x14ac:dyDescent="0.2">
      <c r="B25" s="252" t="s">
        <v>265</v>
      </c>
      <c r="C25" s="341">
        <v>9.5957141675170305</v>
      </c>
      <c r="D25" s="342">
        <v>0.9027666286035867</v>
      </c>
      <c r="E25" s="343">
        <v>-5.5880323997092418E-2</v>
      </c>
      <c r="F25" s="344">
        <v>-3.2659182453379287E-2</v>
      </c>
    </row>
    <row r="26" spans="2:12" ht="15" customHeight="1" x14ac:dyDescent="0.2">
      <c r="B26" s="256">
        <v>2013</v>
      </c>
      <c r="C26" s="323">
        <v>8.3520781741893639</v>
      </c>
      <c r="D26" s="309"/>
      <c r="E26" s="346">
        <v>-0.10830859482461541</v>
      </c>
      <c r="F26" s="347"/>
    </row>
    <row r="27" spans="2:12" ht="15" hidden="1" customHeight="1" outlineLevel="1" x14ac:dyDescent="0.2">
      <c r="B27" s="252" t="s">
        <v>254</v>
      </c>
      <c r="C27" s="341">
        <v>8.6929475389134439</v>
      </c>
      <c r="D27" s="342">
        <v>9.4499880113488643E-2</v>
      </c>
      <c r="E27" s="343">
        <v>-0.10485029287622183</v>
      </c>
      <c r="F27" s="344">
        <v>-1.2869614494112724E-2</v>
      </c>
    </row>
    <row r="28" spans="2:12" ht="15" hidden="1" customHeight="1" outlineLevel="1" x14ac:dyDescent="0.2">
      <c r="B28" s="252" t="s">
        <v>255</v>
      </c>
      <c r="C28" s="341">
        <v>8.5984476587999552</v>
      </c>
      <c r="D28" s="342">
        <v>0.64298142598660757</v>
      </c>
      <c r="E28" s="343">
        <v>-0.30155234120004515</v>
      </c>
      <c r="F28" s="344">
        <v>3.9851062561378825E-2</v>
      </c>
    </row>
    <row r="29" spans="2:12" ht="15" hidden="1" customHeight="1" outlineLevel="1" x14ac:dyDescent="0.2">
      <c r="B29" s="252" t="s">
        <v>256</v>
      </c>
      <c r="C29" s="341">
        <v>7.9554662328133476</v>
      </c>
      <c r="D29" s="342">
        <v>-0.39523005336071915</v>
      </c>
      <c r="E29" s="343">
        <v>0.11546623281334778</v>
      </c>
      <c r="F29" s="344">
        <v>9.1647090994717573E-2</v>
      </c>
    </row>
    <row r="30" spans="2:12" ht="15" hidden="1" customHeight="1" outlineLevel="1" x14ac:dyDescent="0.2">
      <c r="B30" s="252" t="s">
        <v>257</v>
      </c>
      <c r="C30" s="341">
        <v>8.3506962861740668</v>
      </c>
      <c r="D30" s="342">
        <v>-6.2518272388768281E-2</v>
      </c>
      <c r="E30" s="343">
        <v>-3.5813358629944503E-2</v>
      </c>
      <c r="F30" s="344">
        <v>8.452490492693876E-2</v>
      </c>
      <c r="H30" s="23"/>
    </row>
    <row r="31" spans="2:12" ht="15" hidden="1" customHeight="1" outlineLevel="1" x14ac:dyDescent="0.2">
      <c r="B31" s="252" t="s">
        <v>258</v>
      </c>
      <c r="C31" s="341">
        <v>8.4132145585628351</v>
      </c>
      <c r="D31" s="342">
        <v>-0.23955114117006815</v>
      </c>
      <c r="E31" s="343">
        <v>-0.11678544143716429</v>
      </c>
      <c r="F31" s="344">
        <v>6.2896446010590523E-2</v>
      </c>
      <c r="G31" s="23"/>
      <c r="H31" s="23"/>
      <c r="I31" s="23"/>
      <c r="J31" s="23"/>
      <c r="K31" s="23"/>
      <c r="L31" s="23"/>
    </row>
    <row r="32" spans="2:12" ht="15" hidden="1" customHeight="1" outlineLevel="1" x14ac:dyDescent="0.2">
      <c r="B32" s="252" t="s">
        <v>259</v>
      </c>
      <c r="C32" s="341">
        <v>8.6527656997329032</v>
      </c>
      <c r="D32" s="342">
        <v>0.95249570429126784</v>
      </c>
      <c r="E32" s="343">
        <v>0.59276569973290272</v>
      </c>
      <c r="F32" s="344">
        <v>8.1853405943432378E-2</v>
      </c>
      <c r="G32" s="23"/>
      <c r="H32" s="23"/>
      <c r="I32" s="23"/>
      <c r="J32" s="23"/>
      <c r="K32" s="23"/>
      <c r="L32" s="23"/>
    </row>
    <row r="33" spans="2:12" ht="15" hidden="1" customHeight="1" outlineLevel="1" x14ac:dyDescent="0.2">
      <c r="B33" s="252" t="s">
        <v>260</v>
      </c>
      <c r="C33" s="341">
        <v>7.7002699954416354</v>
      </c>
      <c r="D33" s="342">
        <v>-0.30604331822276798</v>
      </c>
      <c r="E33" s="343">
        <v>-0.39973000455836427</v>
      </c>
      <c r="F33" s="344">
        <v>4.6648759504211768E-2</v>
      </c>
      <c r="G33" s="23"/>
      <c r="H33" s="23"/>
      <c r="I33" s="23"/>
      <c r="J33" s="23"/>
      <c r="K33" s="23"/>
      <c r="L33" s="23"/>
    </row>
    <row r="34" spans="2:12" ht="15" hidden="1" customHeight="1" outlineLevel="1" x14ac:dyDescent="0.2">
      <c r="B34" s="252" t="s">
        <v>261</v>
      </c>
      <c r="C34" s="341">
        <v>8.0063133136644034</v>
      </c>
      <c r="D34" s="342">
        <v>0.17181426045639903</v>
      </c>
      <c r="E34" s="343">
        <v>-6.251690399880161E-3</v>
      </c>
      <c r="F34" s="344">
        <v>0.10174067046472501</v>
      </c>
      <c r="G34" s="23"/>
      <c r="H34" s="23"/>
      <c r="I34" s="23"/>
      <c r="J34" s="23"/>
      <c r="K34" s="23"/>
      <c r="L34" s="23"/>
    </row>
    <row r="35" spans="2:12" ht="15" hidden="1" customHeight="1" outlineLevel="1" x14ac:dyDescent="0.2">
      <c r="B35" s="252" t="s">
        <v>262</v>
      </c>
      <c r="C35" s="341">
        <v>7.8344990532080043</v>
      </c>
      <c r="D35" s="342">
        <v>-0.42771577416856665</v>
      </c>
      <c r="E35" s="343">
        <v>0.25680142130520345</v>
      </c>
      <c r="F35" s="344">
        <v>0.14862997753353291</v>
      </c>
      <c r="G35" s="23"/>
      <c r="H35" s="23"/>
      <c r="I35" s="23"/>
      <c r="J35" s="23"/>
      <c r="K35" s="23"/>
      <c r="L35" s="23"/>
    </row>
    <row r="36" spans="2:12" ht="15" hidden="1" customHeight="1" outlineLevel="1" x14ac:dyDescent="0.2">
      <c r="B36" s="252" t="s">
        <v>263</v>
      </c>
      <c r="C36" s="341">
        <v>8.262214827376571</v>
      </c>
      <c r="D36" s="342">
        <v>-1.1808735579176766</v>
      </c>
      <c r="E36" s="343">
        <v>-0.5691684754875368</v>
      </c>
      <c r="F36" s="344">
        <v>0.21489027650095416</v>
      </c>
      <c r="G36" s="23"/>
      <c r="I36" s="23"/>
      <c r="J36" s="23"/>
      <c r="K36" s="23"/>
      <c r="L36" s="23"/>
    </row>
    <row r="37" spans="2:12" ht="15" hidden="1" customHeight="1" outlineLevel="1" x14ac:dyDescent="0.2">
      <c r="B37" s="252" t="s">
        <v>264</v>
      </c>
      <c r="C37" s="341">
        <v>9.4430883852942475</v>
      </c>
      <c r="D37" s="342">
        <v>-0.20850610621987542</v>
      </c>
      <c r="E37" s="343">
        <v>0.23308838529424669</v>
      </c>
      <c r="F37" s="344">
        <v>0.29487162883574847</v>
      </c>
    </row>
    <row r="38" spans="2:12" ht="15" hidden="1" customHeight="1" outlineLevel="1" x14ac:dyDescent="0.2">
      <c r="B38" s="252" t="s">
        <v>265</v>
      </c>
      <c r="C38" s="341">
        <v>9.651594491514123</v>
      </c>
      <c r="D38" s="342">
        <v>0.85379665972445729</v>
      </c>
      <c r="E38" s="343">
        <v>0.18159449151412232</v>
      </c>
      <c r="F38" s="344">
        <v>0.32628093006122683</v>
      </c>
    </row>
    <row r="39" spans="2:12" ht="15" customHeight="1" collapsed="1" x14ac:dyDescent="0.2">
      <c r="B39" s="257">
        <v>2012</v>
      </c>
      <c r="C39" s="324">
        <v>8.4603867690139793</v>
      </c>
      <c r="D39" s="311"/>
      <c r="E39" s="348">
        <v>2.2882844291238769E-4</v>
      </c>
      <c r="F39" s="349"/>
    </row>
    <row r="40" spans="2:12" ht="15" hidden="1" customHeight="1" outlineLevel="1" x14ac:dyDescent="0.2">
      <c r="B40" s="252" t="s">
        <v>254</v>
      </c>
      <c r="C40" s="341">
        <v>8.7977978317896657</v>
      </c>
      <c r="D40" s="342">
        <v>-0.10220216821033468</v>
      </c>
      <c r="E40" s="343">
        <v>0.52779783178966611</v>
      </c>
      <c r="F40" s="344">
        <v>0.37448138910171735</v>
      </c>
    </row>
    <row r="41" spans="2:12" ht="15" hidden="1" customHeight="1" outlineLevel="1" x14ac:dyDescent="0.2">
      <c r="B41" s="252" t="s">
        <v>255</v>
      </c>
      <c r="C41" s="341">
        <v>8.9</v>
      </c>
      <c r="D41" s="342">
        <v>1.0600000000000005</v>
      </c>
      <c r="E41" s="343">
        <v>0.32000000000000028</v>
      </c>
      <c r="F41" s="344">
        <v>0.32907555237279418</v>
      </c>
    </row>
    <row r="42" spans="2:12" ht="15" hidden="1" customHeight="1" outlineLevel="1" x14ac:dyDescent="0.2">
      <c r="B42" s="252" t="s">
        <v>256</v>
      </c>
      <c r="C42" s="341">
        <v>7.84</v>
      </c>
      <c r="D42" s="342">
        <v>-0.54650964480401143</v>
      </c>
      <c r="E42" s="343">
        <v>3.0000000000000249E-2</v>
      </c>
      <c r="F42" s="344">
        <v>0.31829076394821243</v>
      </c>
    </row>
    <row r="43" spans="2:12" ht="15" hidden="1" customHeight="1" outlineLevel="1" x14ac:dyDescent="0.2">
      <c r="B43" s="252" t="s">
        <v>257</v>
      </c>
      <c r="C43" s="341">
        <v>8.3865096448040113</v>
      </c>
      <c r="D43" s="342">
        <v>-0.14349035519598807</v>
      </c>
      <c r="E43" s="343">
        <v>-0.2953548656261038</v>
      </c>
      <c r="F43" s="344">
        <v>0.32677820499241506</v>
      </c>
      <c r="H43" s="23"/>
    </row>
    <row r="44" spans="2:12" ht="15" hidden="1" customHeight="1" outlineLevel="1" x14ac:dyDescent="0.2">
      <c r="B44" s="252" t="s">
        <v>258</v>
      </c>
      <c r="C44" s="341">
        <v>8.5299999999999994</v>
      </c>
      <c r="D44" s="342">
        <v>0.46999999999999886</v>
      </c>
      <c r="E44" s="343">
        <v>0.11069807775690066</v>
      </c>
      <c r="F44" s="344">
        <v>0.40237981966376957</v>
      </c>
      <c r="G44" s="23"/>
      <c r="H44" s="23"/>
      <c r="I44" s="23"/>
      <c r="J44" s="23"/>
      <c r="K44" s="23"/>
      <c r="L44" s="23"/>
    </row>
    <row r="45" spans="2:12" ht="15" hidden="1" customHeight="1" outlineLevel="1" x14ac:dyDescent="0.2">
      <c r="B45" s="252" t="s">
        <v>259</v>
      </c>
      <c r="C45" s="341">
        <v>8.06</v>
      </c>
      <c r="D45" s="342">
        <v>-3.9999999999999147E-2</v>
      </c>
      <c r="E45" s="343">
        <v>0.17030994246226427</v>
      </c>
      <c r="F45" s="344">
        <v>0.41809680670428229</v>
      </c>
      <c r="G45" s="23"/>
      <c r="H45" s="23"/>
      <c r="I45" s="23"/>
      <c r="J45" s="23"/>
      <c r="K45" s="23"/>
      <c r="L45" s="23"/>
    </row>
    <row r="46" spans="2:12" ht="15" hidden="1" customHeight="1" outlineLevel="1" x14ac:dyDescent="0.2">
      <c r="B46" s="252" t="s">
        <v>260</v>
      </c>
      <c r="C46" s="341">
        <v>8.1</v>
      </c>
      <c r="D46" s="342">
        <v>8.7434995935716131E-2</v>
      </c>
      <c r="E46" s="343">
        <v>0.26137292696780889</v>
      </c>
      <c r="F46" s="344">
        <v>0.40221181629390657</v>
      </c>
      <c r="G46" s="23"/>
      <c r="H46" s="23"/>
      <c r="I46" s="23"/>
      <c r="J46" s="23"/>
      <c r="K46" s="23"/>
      <c r="L46" s="23"/>
    </row>
    <row r="47" spans="2:12" ht="15" hidden="1" customHeight="1" outlineLevel="1" x14ac:dyDescent="0.2">
      <c r="B47" s="252" t="s">
        <v>261</v>
      </c>
      <c r="C47" s="341">
        <v>8.0125650040642835</v>
      </c>
      <c r="D47" s="342">
        <v>0.43486737216148263</v>
      </c>
      <c r="E47" s="343">
        <v>0.55641999442582435</v>
      </c>
      <c r="F47" s="344">
        <v>0.36681907312982354</v>
      </c>
      <c r="G47" s="23"/>
      <c r="H47" s="23"/>
      <c r="I47" s="23"/>
      <c r="J47" s="23"/>
      <c r="K47" s="23"/>
      <c r="L47" s="23"/>
    </row>
    <row r="48" spans="2:12" ht="15" hidden="1" customHeight="1" outlineLevel="1" x14ac:dyDescent="0.2">
      <c r="B48" s="252" t="s">
        <v>262</v>
      </c>
      <c r="C48" s="341">
        <v>7.5776976319028009</v>
      </c>
      <c r="D48" s="342">
        <v>-1.2536856709613069</v>
      </c>
      <c r="E48" s="343">
        <v>1.0519250089142407</v>
      </c>
      <c r="F48" s="344">
        <v>0.32179615773087633</v>
      </c>
      <c r="G48" s="23"/>
      <c r="H48" s="23"/>
      <c r="I48" s="23"/>
      <c r="J48" s="23"/>
      <c r="K48" s="23"/>
      <c r="L48" s="23"/>
    </row>
    <row r="49" spans="2:12" ht="15" hidden="1" customHeight="1" outlineLevel="1" x14ac:dyDescent="0.2">
      <c r="B49" s="252" t="s">
        <v>263</v>
      </c>
      <c r="C49" s="341">
        <v>8.8313833028641078</v>
      </c>
      <c r="D49" s="342">
        <v>-0.37861669713589308</v>
      </c>
      <c r="E49" s="343">
        <v>0.39060775252999136</v>
      </c>
      <c r="F49" s="344">
        <v>0.17295012557040401</v>
      </c>
      <c r="G49" s="23"/>
      <c r="I49" s="23"/>
      <c r="J49" s="23"/>
      <c r="K49" s="23"/>
      <c r="L49" s="23"/>
    </row>
    <row r="50" spans="2:12" ht="15" hidden="1" customHeight="1" outlineLevel="1" x14ac:dyDescent="0.2">
      <c r="B50" s="252" t="s">
        <v>264</v>
      </c>
      <c r="C50" s="341">
        <v>9.2100000000000009</v>
      </c>
      <c r="D50" s="342">
        <v>-0.25999999999999979</v>
      </c>
      <c r="E50" s="343">
        <v>0.61000000000000121</v>
      </c>
      <c r="F50" s="344">
        <v>0.15463077538741388</v>
      </c>
    </row>
    <row r="51" spans="2:12" ht="15" hidden="1" customHeight="1" outlineLevel="1" x14ac:dyDescent="0.2">
      <c r="B51" s="252" t="s">
        <v>265</v>
      </c>
      <c r="C51" s="341">
        <v>9.4700000000000006</v>
      </c>
      <c r="D51" s="342">
        <v>1.2000000000000011</v>
      </c>
      <c r="E51" s="343">
        <v>0.75999999999999979</v>
      </c>
      <c r="F51" s="344">
        <v>9.3797442054080804E-2</v>
      </c>
    </row>
    <row r="52" spans="2:12" ht="15" customHeight="1" collapsed="1" x14ac:dyDescent="0.2">
      <c r="B52" s="257">
        <v>2011</v>
      </c>
      <c r="C52" s="324">
        <v>8.460157940571067</v>
      </c>
      <c r="D52" s="311"/>
      <c r="E52" s="348">
        <v>0.36623045217325867</v>
      </c>
      <c r="F52" s="349"/>
    </row>
    <row r="53" spans="2:12" ht="15" hidden="1" customHeight="1" outlineLevel="1" x14ac:dyDescent="0.2">
      <c r="B53" s="252" t="s">
        <v>254</v>
      </c>
      <c r="C53" s="341">
        <v>8.27</v>
      </c>
      <c r="D53" s="342">
        <v>-0.3100000000000005</v>
      </c>
      <c r="E53" s="343">
        <v>-1.7072208957383594E-2</v>
      </c>
      <c r="F53" s="344">
        <v>-3.0369224612584844E-2</v>
      </c>
    </row>
    <row r="54" spans="2:12" ht="15" hidden="1" customHeight="1" outlineLevel="1" x14ac:dyDescent="0.2">
      <c r="B54" s="252" t="s">
        <v>255</v>
      </c>
      <c r="C54" s="341">
        <v>8.58</v>
      </c>
      <c r="D54" s="342">
        <v>0.77000000000000046</v>
      </c>
      <c r="E54" s="343">
        <v>0.19058253890500865</v>
      </c>
      <c r="F54" s="344">
        <v>-7.0857189786353914E-2</v>
      </c>
    </row>
    <row r="55" spans="2:12" ht="15" hidden="1" customHeight="1" outlineLevel="1" x14ac:dyDescent="0.2">
      <c r="B55" s="252" t="s">
        <v>256</v>
      </c>
      <c r="C55" s="341">
        <v>7.81</v>
      </c>
      <c r="D55" s="342">
        <v>-0.87186451043011548</v>
      </c>
      <c r="E55" s="343">
        <v>0.13184929253043709</v>
      </c>
      <c r="F55" s="344">
        <v>-6.4287612937190985E-2</v>
      </c>
    </row>
    <row r="56" spans="2:12" ht="15" hidden="1" customHeight="1" outlineLevel="1" x14ac:dyDescent="0.2">
      <c r="B56" s="252" t="s">
        <v>257</v>
      </c>
      <c r="C56" s="341">
        <v>8.6818645104301151</v>
      </c>
      <c r="D56" s="342">
        <v>0.26256258818701639</v>
      </c>
      <c r="E56" s="343">
        <v>0.61186451043011481</v>
      </c>
      <c r="F56" s="344">
        <v>-9.2929161692262952E-2</v>
      </c>
      <c r="H56" s="23"/>
    </row>
    <row r="57" spans="2:12" ht="15" hidden="1" customHeight="1" outlineLevel="1" x14ac:dyDescent="0.2">
      <c r="B57" s="252" t="s">
        <v>258</v>
      </c>
      <c r="C57" s="341">
        <v>8.4193019222430987</v>
      </c>
      <c r="D57" s="342">
        <v>0.52961186470536248</v>
      </c>
      <c r="E57" s="343">
        <v>0.29930192224309948</v>
      </c>
      <c r="F57" s="344">
        <v>-0.18975120422810932</v>
      </c>
      <c r="G57" s="23"/>
      <c r="H57" s="23"/>
      <c r="I57" s="23"/>
      <c r="J57" s="23"/>
      <c r="K57" s="23"/>
      <c r="L57" s="23"/>
    </row>
    <row r="58" spans="2:12" ht="15" hidden="1" customHeight="1" outlineLevel="1" x14ac:dyDescent="0.2">
      <c r="B58" s="252" t="s">
        <v>259</v>
      </c>
      <c r="C58" s="341">
        <v>7.8896900575377362</v>
      </c>
      <c r="D58" s="342">
        <v>5.1062984505545472E-2</v>
      </c>
      <c r="E58" s="343">
        <v>-2.0309942462263919E-2</v>
      </c>
      <c r="F58" s="344">
        <v>-0.24635969774836397</v>
      </c>
      <c r="G58" s="23"/>
      <c r="H58" s="23"/>
      <c r="I58" s="23"/>
      <c r="J58" s="23"/>
      <c r="K58" s="23"/>
      <c r="L58" s="23"/>
    </row>
    <row r="59" spans="2:12" ht="15" hidden="1" customHeight="1" outlineLevel="1" x14ac:dyDescent="0.2">
      <c r="B59" s="252" t="s">
        <v>260</v>
      </c>
      <c r="C59" s="341">
        <v>7.8386270730321908</v>
      </c>
      <c r="D59" s="342">
        <v>0.38248206339373159</v>
      </c>
      <c r="E59" s="343">
        <v>-0.16333999100118035</v>
      </c>
      <c r="F59" s="344">
        <v>-0.32133386920984286</v>
      </c>
      <c r="G59" s="23"/>
      <c r="H59" s="23"/>
      <c r="I59" s="23"/>
      <c r="J59" s="23"/>
      <c r="K59" s="23"/>
      <c r="L59" s="23"/>
    </row>
    <row r="60" spans="2:12" ht="15" hidden="1" customHeight="1" outlineLevel="1" x14ac:dyDescent="0.2">
      <c r="B60" s="252" t="s">
        <v>261</v>
      </c>
      <c r="C60" s="341">
        <v>7.4561450096384592</v>
      </c>
      <c r="D60" s="342">
        <v>0.93037238664989896</v>
      </c>
      <c r="E60" s="343">
        <v>1.6145009638458774E-2</v>
      </c>
      <c r="F60" s="344">
        <v>-0.32255828129029673</v>
      </c>
      <c r="G60" s="23"/>
      <c r="H60" s="23"/>
      <c r="I60" s="23"/>
      <c r="J60" s="23"/>
      <c r="K60" s="23"/>
      <c r="L60" s="23"/>
    </row>
    <row r="61" spans="2:12" ht="15" hidden="1" customHeight="1" outlineLevel="1" x14ac:dyDescent="0.2">
      <c r="B61" s="252" t="s">
        <v>262</v>
      </c>
      <c r="C61" s="341">
        <v>6.5257726229885602</v>
      </c>
      <c r="D61" s="342">
        <v>-1.9150029273455562</v>
      </c>
      <c r="E61" s="343">
        <v>-0.73422737701143959</v>
      </c>
      <c r="F61" s="344">
        <v>-0.34890369876016791</v>
      </c>
      <c r="G61" s="23"/>
      <c r="H61" s="23"/>
      <c r="I61" s="23"/>
      <c r="J61" s="23"/>
      <c r="K61" s="23"/>
      <c r="L61" s="23"/>
    </row>
    <row r="62" spans="2:12" ht="15" hidden="1" customHeight="1" outlineLevel="1" x14ac:dyDescent="0.2">
      <c r="B62" s="252" t="s">
        <v>263</v>
      </c>
      <c r="C62" s="341">
        <v>8.4407755503341164</v>
      </c>
      <c r="D62" s="342">
        <v>-0.15922444966588323</v>
      </c>
      <c r="E62" s="343">
        <v>0.17077555033411684</v>
      </c>
      <c r="F62" s="344">
        <v>-0.3702180840092133</v>
      </c>
      <c r="G62" s="23"/>
      <c r="I62" s="23"/>
      <c r="J62" s="23"/>
      <c r="K62" s="23"/>
      <c r="L62" s="23"/>
    </row>
    <row r="63" spans="2:12" ht="15" hidden="1" customHeight="1" outlineLevel="1" x14ac:dyDescent="0.2">
      <c r="B63" s="252" t="s">
        <v>264</v>
      </c>
      <c r="C63" s="341">
        <v>8.6</v>
      </c>
      <c r="D63" s="342">
        <v>-0.11000000000000121</v>
      </c>
      <c r="E63" s="343">
        <v>-0.12000000000000099</v>
      </c>
      <c r="F63" s="344">
        <v>-0.39444937987039097</v>
      </c>
    </row>
    <row r="64" spans="2:12" ht="15" hidden="1" customHeight="1" outlineLevel="1" x14ac:dyDescent="0.2">
      <c r="B64" s="252" t="s">
        <v>265</v>
      </c>
      <c r="C64" s="341">
        <v>8.7100000000000009</v>
      </c>
      <c r="D64" s="342">
        <v>0.42292779104261768</v>
      </c>
      <c r="E64" s="343">
        <v>-0.72999999999999865</v>
      </c>
      <c r="F64" s="344">
        <v>-0.38778271320372504</v>
      </c>
    </row>
    <row r="65" spans="2:6" ht="15" customHeight="1" collapsed="1" x14ac:dyDescent="0.2">
      <c r="B65" s="257">
        <v>2010</v>
      </c>
      <c r="C65" s="324">
        <v>8.0939274883978083</v>
      </c>
      <c r="D65" s="311"/>
      <c r="E65" s="348">
        <v>-3.5557489616776294E-2</v>
      </c>
      <c r="F65" s="349"/>
    </row>
    <row r="66" spans="2:6" ht="15" hidden="1" customHeight="1" outlineLevel="1" x14ac:dyDescent="0.2">
      <c r="B66" s="252" t="s">
        <v>254</v>
      </c>
      <c r="C66" s="341">
        <v>8.2870722089573832</v>
      </c>
      <c r="D66" s="342">
        <v>-0.10234525213760826</v>
      </c>
      <c r="E66" s="343">
        <v>-0.50292779104261598</v>
      </c>
      <c r="F66" s="344">
        <v>-0.34194937987039253</v>
      </c>
    </row>
    <row r="67" spans="2:6" ht="15" hidden="1" customHeight="1" outlineLevel="1" x14ac:dyDescent="0.2">
      <c r="B67" s="252" t="s">
        <v>255</v>
      </c>
      <c r="C67" s="341">
        <v>8.3894174610949914</v>
      </c>
      <c r="D67" s="342">
        <v>0.7112667536254289</v>
      </c>
      <c r="E67" s="343">
        <v>0.26941746109499221</v>
      </c>
      <c r="F67" s="344">
        <v>-0.29253873061684033</v>
      </c>
    </row>
    <row r="68" spans="2:6" ht="15" hidden="1" customHeight="1" outlineLevel="1" x14ac:dyDescent="0.2">
      <c r="B68" s="252" t="s">
        <v>256</v>
      </c>
      <c r="C68" s="341">
        <v>7.6781507074695625</v>
      </c>
      <c r="D68" s="342">
        <v>-0.39184929253043776</v>
      </c>
      <c r="E68" s="343">
        <v>-0.21184929253043716</v>
      </c>
      <c r="F68" s="344">
        <v>-0.35249018570809021</v>
      </c>
    </row>
    <row r="69" spans="2:6" ht="15" hidden="1" customHeight="1" outlineLevel="1" x14ac:dyDescent="0.2">
      <c r="B69" s="252" t="s">
        <v>257</v>
      </c>
      <c r="C69" s="341">
        <v>8.07</v>
      </c>
      <c r="D69" s="342">
        <v>-4.9999999999998934E-2</v>
      </c>
      <c r="E69" s="343">
        <v>-0.54999999999999893</v>
      </c>
      <c r="F69" s="344">
        <v>-0.32733607799721831</v>
      </c>
    </row>
    <row r="70" spans="2:6" ht="15" hidden="1" customHeight="1" outlineLevel="1" x14ac:dyDescent="0.2">
      <c r="B70" s="252" t="s">
        <v>258</v>
      </c>
      <c r="C70" s="341">
        <v>8.1199999999999992</v>
      </c>
      <c r="D70" s="342">
        <v>0.20999999999999908</v>
      </c>
      <c r="E70" s="343">
        <v>-0.38000000000000078</v>
      </c>
      <c r="F70" s="344">
        <v>-0.28150274466388403</v>
      </c>
    </row>
    <row r="71" spans="2:6" ht="15" hidden="1" customHeight="1" outlineLevel="1" x14ac:dyDescent="0.2">
      <c r="B71" s="252" t="s">
        <v>259</v>
      </c>
      <c r="C71" s="341">
        <v>7.91</v>
      </c>
      <c r="D71" s="342">
        <v>-9.196706403337096E-2</v>
      </c>
      <c r="E71" s="343">
        <v>-0.91999999999999993</v>
      </c>
      <c r="F71" s="344">
        <v>-0.27233607799721682</v>
      </c>
    </row>
    <row r="72" spans="2:6" ht="15" hidden="1" customHeight="1" outlineLevel="1" x14ac:dyDescent="0.2">
      <c r="B72" s="252" t="s">
        <v>260</v>
      </c>
      <c r="C72" s="341">
        <v>8.0019670640333711</v>
      </c>
      <c r="D72" s="342">
        <v>0.56196706403337071</v>
      </c>
      <c r="E72" s="343">
        <v>-0.17803293596662861</v>
      </c>
      <c r="F72" s="344">
        <v>-0.19733607799721931</v>
      </c>
    </row>
    <row r="73" spans="2:6" ht="15" hidden="1" customHeight="1" outlineLevel="1" x14ac:dyDescent="0.2">
      <c r="B73" s="252" t="s">
        <v>261</v>
      </c>
      <c r="C73" s="341">
        <v>7.44</v>
      </c>
      <c r="D73" s="342">
        <v>0.1800000000000006</v>
      </c>
      <c r="E73" s="343">
        <v>-0.29999999999999982</v>
      </c>
      <c r="F73" s="344">
        <v>-0.15166666666666728</v>
      </c>
    </row>
    <row r="74" spans="2:6" ht="15" hidden="1" customHeight="1" outlineLevel="1" x14ac:dyDescent="0.2">
      <c r="B74" s="252" t="s">
        <v>262</v>
      </c>
      <c r="C74" s="341">
        <v>7.26</v>
      </c>
      <c r="D74" s="342">
        <v>-1.0099999999999998</v>
      </c>
      <c r="E74" s="343">
        <v>-0.99000000000000021</v>
      </c>
      <c r="F74" s="344">
        <v>-0.20333333333333137</v>
      </c>
    </row>
    <row r="75" spans="2:6" ht="15" hidden="1" customHeight="1" outlineLevel="1" x14ac:dyDescent="0.2">
      <c r="B75" s="252" t="s">
        <v>263</v>
      </c>
      <c r="C75" s="341">
        <v>8.27</v>
      </c>
      <c r="D75" s="342">
        <v>-0.45000000000000107</v>
      </c>
      <c r="E75" s="343">
        <v>-0.12000000000000099</v>
      </c>
      <c r="F75" s="344">
        <v>-0.10750000000000171</v>
      </c>
    </row>
    <row r="76" spans="2:6" ht="15" hidden="1" customHeight="1" outlineLevel="1" x14ac:dyDescent="0.2">
      <c r="B76" s="252" t="s">
        <v>264</v>
      </c>
      <c r="C76" s="341">
        <v>8.7200000000000006</v>
      </c>
      <c r="D76" s="342">
        <v>-0.71999999999999886</v>
      </c>
      <c r="E76" s="343">
        <v>-3.9999999999999147E-2</v>
      </c>
      <c r="F76" s="344">
        <v>-9.8333333333332718E-2</v>
      </c>
    </row>
    <row r="77" spans="2:6" ht="15" hidden="1" customHeight="1" outlineLevel="1" x14ac:dyDescent="0.2">
      <c r="B77" s="252" t="s">
        <v>265</v>
      </c>
      <c r="C77" s="341">
        <v>9.44</v>
      </c>
      <c r="D77" s="342">
        <v>0.65000000000000036</v>
      </c>
      <c r="E77" s="343">
        <v>-0.17999999999999972</v>
      </c>
      <c r="F77" s="344">
        <v>-9.1666666666666785E-2</v>
      </c>
    </row>
    <row r="78" spans="2:6" ht="15" customHeight="1" collapsed="1" x14ac:dyDescent="0.2">
      <c r="B78" s="257">
        <v>2009</v>
      </c>
      <c r="C78" s="324">
        <v>8.1294849780145846</v>
      </c>
      <c r="D78" s="311"/>
      <c r="E78" s="348">
        <v>-0.34935057569446926</v>
      </c>
      <c r="F78" s="349"/>
    </row>
    <row r="79" spans="2:6" ht="15" hidden="1" customHeight="1" outlineLevel="1" x14ac:dyDescent="0.2">
      <c r="B79" s="252" t="s">
        <v>254</v>
      </c>
      <c r="C79" s="341">
        <v>8.7899999999999991</v>
      </c>
      <c r="D79" s="342">
        <v>0.66999999999999993</v>
      </c>
      <c r="E79" s="343">
        <v>8.9999999999999858E-2</v>
      </c>
      <c r="F79" s="344">
        <v>-5.7500000000000995E-2</v>
      </c>
    </row>
    <row r="80" spans="2:6" ht="15" hidden="1" customHeight="1" outlineLevel="1" x14ac:dyDescent="0.2">
      <c r="B80" s="252" t="s">
        <v>255</v>
      </c>
      <c r="C80" s="341">
        <v>8.1199999999999992</v>
      </c>
      <c r="D80" s="342">
        <v>0.22999999999999954</v>
      </c>
      <c r="E80" s="343">
        <v>-0.45000000000000107</v>
      </c>
      <c r="F80" s="344">
        <v>-4.2500000000000426E-2</v>
      </c>
    </row>
    <row r="81" spans="2:6" ht="15" hidden="1" customHeight="1" outlineLevel="1" x14ac:dyDescent="0.2">
      <c r="B81" s="252" t="s">
        <v>256</v>
      </c>
      <c r="C81" s="341">
        <v>7.89</v>
      </c>
      <c r="D81" s="342">
        <v>-0.72999999999999954</v>
      </c>
      <c r="E81" s="343">
        <v>8.9999999999999858E-2</v>
      </c>
      <c r="F81" s="344">
        <v>-3.3333333333333215E-2</v>
      </c>
    </row>
    <row r="82" spans="2:6" ht="15" hidden="1" customHeight="1" outlineLevel="1" x14ac:dyDescent="0.2">
      <c r="B82" s="252" t="s">
        <v>257</v>
      </c>
      <c r="C82" s="341">
        <v>8.6199999999999992</v>
      </c>
      <c r="D82" s="342">
        <v>0.11999999999999922</v>
      </c>
      <c r="E82" s="343">
        <v>0</v>
      </c>
      <c r="F82" s="344">
        <v>-5.6666666666666643E-2</v>
      </c>
    </row>
    <row r="83" spans="2:6" ht="15" hidden="1" customHeight="1" outlineLevel="1" x14ac:dyDescent="0.2">
      <c r="B83" s="252" t="s">
        <v>258</v>
      </c>
      <c r="C83" s="341">
        <v>8.5</v>
      </c>
      <c r="D83" s="342">
        <v>-0.33000000000000007</v>
      </c>
      <c r="E83" s="343">
        <v>-0.26999999999999957</v>
      </c>
      <c r="F83" s="344">
        <v>-2.833333333333421E-2</v>
      </c>
    </row>
    <row r="84" spans="2:6" ht="15" hidden="1" customHeight="1" outlineLevel="1" x14ac:dyDescent="0.2">
      <c r="B84" s="252" t="s">
        <v>259</v>
      </c>
      <c r="C84" s="341">
        <v>8.83</v>
      </c>
      <c r="D84" s="342">
        <v>0.65000000000000036</v>
      </c>
      <c r="E84" s="343">
        <v>-1.9999999999999574E-2</v>
      </c>
      <c r="F84" s="344">
        <v>-5.5833333333334068E-2</v>
      </c>
    </row>
    <row r="85" spans="2:6" ht="15" hidden="1" customHeight="1" outlineLevel="1" x14ac:dyDescent="0.2">
      <c r="B85" s="252" t="s">
        <v>260</v>
      </c>
      <c r="C85" s="341">
        <v>8.18</v>
      </c>
      <c r="D85" s="342">
        <v>0.4399999999999995</v>
      </c>
      <c r="E85" s="343">
        <v>0.37000000000000011</v>
      </c>
      <c r="F85" s="344">
        <v>-0.10333333333333172</v>
      </c>
    </row>
    <row r="86" spans="2:6" ht="15" hidden="1" customHeight="1" outlineLevel="1" x14ac:dyDescent="0.2">
      <c r="B86" s="252" t="s">
        <v>261</v>
      </c>
      <c r="C86" s="341">
        <v>7.74</v>
      </c>
      <c r="D86" s="342">
        <v>-0.50999999999999979</v>
      </c>
      <c r="E86" s="343">
        <v>-0.91999999999999993</v>
      </c>
      <c r="F86" s="344">
        <v>-0.18416666666666615</v>
      </c>
    </row>
    <row r="87" spans="2:6" ht="15" hidden="1" customHeight="1" outlineLevel="1" x14ac:dyDescent="0.2">
      <c r="B87" s="252" t="s">
        <v>262</v>
      </c>
      <c r="C87" s="341">
        <v>8.25</v>
      </c>
      <c r="D87" s="342">
        <v>-0.14000000000000057</v>
      </c>
      <c r="E87" s="343">
        <v>0.16000000000000014</v>
      </c>
      <c r="F87" s="344">
        <v>-0.10916666666666686</v>
      </c>
    </row>
    <row r="88" spans="2:6" ht="15" hidden="1" customHeight="1" outlineLevel="1" x14ac:dyDescent="0.2">
      <c r="B88" s="252" t="s">
        <v>263</v>
      </c>
      <c r="C88" s="341">
        <v>8.39</v>
      </c>
      <c r="D88" s="342">
        <v>-0.36999999999999922</v>
      </c>
      <c r="E88" s="343">
        <v>-9.9999999999997868E-3</v>
      </c>
      <c r="F88" s="344">
        <v>-0.10999999999999943</v>
      </c>
    </row>
    <row r="89" spans="2:6" ht="15" hidden="1" customHeight="1" outlineLevel="1" x14ac:dyDescent="0.2">
      <c r="B89" s="252" t="s">
        <v>264</v>
      </c>
      <c r="C89" s="341">
        <v>8.76</v>
      </c>
      <c r="D89" s="342">
        <v>-0.85999999999999943</v>
      </c>
      <c r="E89" s="343">
        <v>3.9999999999999147E-2</v>
      </c>
      <c r="F89" s="344">
        <v>-0.13416666666666899</v>
      </c>
    </row>
    <row r="90" spans="2:6" ht="15" hidden="1" customHeight="1" outlineLevel="1" x14ac:dyDescent="0.2">
      <c r="B90" s="252" t="s">
        <v>265</v>
      </c>
      <c r="C90" s="341">
        <v>9.6199999999999992</v>
      </c>
      <c r="D90" s="342">
        <v>0.91999999999999993</v>
      </c>
      <c r="E90" s="343">
        <v>0.22999999999999865</v>
      </c>
      <c r="F90" s="344">
        <v>-0.17416666666666636</v>
      </c>
    </row>
    <row r="91" spans="2:6" ht="15" customHeight="1" collapsed="1" x14ac:dyDescent="0.2">
      <c r="B91" s="257">
        <v>2008</v>
      </c>
      <c r="C91" s="324">
        <v>8.4788355537090538</v>
      </c>
      <c r="D91" s="311"/>
      <c r="E91" s="348">
        <v>-5.5505329127216285E-2</v>
      </c>
      <c r="F91" s="349"/>
    </row>
    <row r="92" spans="2:6" ht="15" hidden="1" customHeight="1" outlineLevel="1" x14ac:dyDescent="0.2">
      <c r="B92" s="252" t="s">
        <v>254</v>
      </c>
      <c r="C92" s="341">
        <v>8.6999999999999993</v>
      </c>
      <c r="D92" s="342">
        <v>0.12999999999999901</v>
      </c>
      <c r="E92" s="343">
        <v>0.26999999999999957</v>
      </c>
      <c r="F92" s="344">
        <v>-0.15333333333333066</v>
      </c>
    </row>
    <row r="93" spans="2:6" ht="15" hidden="1" customHeight="1" outlineLevel="1" x14ac:dyDescent="0.2">
      <c r="B93" s="252" t="s">
        <v>255</v>
      </c>
      <c r="C93" s="341">
        <v>8.57</v>
      </c>
      <c r="D93" s="342">
        <v>0.77000000000000046</v>
      </c>
      <c r="E93" s="343">
        <v>-0.33999999999999986</v>
      </c>
      <c r="F93" s="344" t="s">
        <v>64</v>
      </c>
    </row>
    <row r="94" spans="2:6" ht="15" hidden="1" customHeight="1" outlineLevel="1" x14ac:dyDescent="0.2">
      <c r="B94" s="252" t="s">
        <v>256</v>
      </c>
      <c r="C94" s="341">
        <v>7.8</v>
      </c>
      <c r="D94" s="342">
        <v>-0.8199999999999994</v>
      </c>
      <c r="E94" s="343">
        <v>-0.19000000000000039</v>
      </c>
      <c r="F94" s="344" t="s">
        <v>64</v>
      </c>
    </row>
    <row r="95" spans="2:6" ht="15" hidden="1" customHeight="1" outlineLevel="1" x14ac:dyDescent="0.2">
      <c r="B95" s="252" t="s">
        <v>257</v>
      </c>
      <c r="C95" s="341">
        <v>8.6199999999999992</v>
      </c>
      <c r="D95" s="342">
        <v>-0.15000000000000036</v>
      </c>
      <c r="E95" s="343">
        <v>0.33999999999999986</v>
      </c>
      <c r="F95" s="344" t="s">
        <v>64</v>
      </c>
    </row>
    <row r="96" spans="2:6" ht="15" hidden="1" customHeight="1" outlineLevel="1" x14ac:dyDescent="0.2">
      <c r="B96" s="252" t="s">
        <v>258</v>
      </c>
      <c r="C96" s="341">
        <v>8.77</v>
      </c>
      <c r="D96" s="342">
        <v>-8.0000000000000071E-2</v>
      </c>
      <c r="E96" s="343">
        <v>-0.59999999999999964</v>
      </c>
      <c r="F96" s="344" t="s">
        <v>64</v>
      </c>
    </row>
    <row r="97" spans="2:6" ht="15" hidden="1" customHeight="1" outlineLevel="1" x14ac:dyDescent="0.2">
      <c r="B97" s="252" t="s">
        <v>259</v>
      </c>
      <c r="C97" s="341">
        <v>8.85</v>
      </c>
      <c r="D97" s="342">
        <v>1.04</v>
      </c>
      <c r="E97" s="343">
        <v>-0.58999999999999986</v>
      </c>
      <c r="F97" s="344" t="s">
        <v>64</v>
      </c>
    </row>
    <row r="98" spans="2:6" ht="15" hidden="1" customHeight="1" outlineLevel="1" x14ac:dyDescent="0.2">
      <c r="B98" s="252" t="s">
        <v>260</v>
      </c>
      <c r="C98" s="341">
        <v>7.81</v>
      </c>
      <c r="D98" s="342">
        <v>-0.85000000000000053</v>
      </c>
      <c r="E98" s="343">
        <v>-0.60000000000000053</v>
      </c>
      <c r="F98" s="344" t="s">
        <v>64</v>
      </c>
    </row>
    <row r="99" spans="2:6" ht="15" hidden="1" customHeight="1" outlineLevel="1" x14ac:dyDescent="0.2">
      <c r="B99" s="252" t="s">
        <v>261</v>
      </c>
      <c r="C99" s="341">
        <v>8.66</v>
      </c>
      <c r="D99" s="342">
        <v>0.57000000000000028</v>
      </c>
      <c r="E99" s="343">
        <v>-1.9999999999999574E-2</v>
      </c>
      <c r="F99" s="344" t="s">
        <v>64</v>
      </c>
    </row>
    <row r="100" spans="2:6" ht="15" hidden="1" customHeight="1" outlineLevel="1" x14ac:dyDescent="0.2">
      <c r="B100" s="252" t="s">
        <v>262</v>
      </c>
      <c r="C100" s="341">
        <v>8.09</v>
      </c>
      <c r="D100" s="342">
        <v>-0.3100000000000005</v>
      </c>
      <c r="E100" s="343">
        <v>0.14999999999999947</v>
      </c>
      <c r="F100" s="344" t="s">
        <v>64</v>
      </c>
    </row>
    <row r="101" spans="2:6" ht="15" hidden="1" customHeight="1" outlineLevel="1" x14ac:dyDescent="0.2">
      <c r="B101" s="252" t="s">
        <v>263</v>
      </c>
      <c r="C101" s="341">
        <v>8.4</v>
      </c>
      <c r="D101" s="342">
        <v>-0.32000000000000028</v>
      </c>
      <c r="E101" s="343">
        <v>-0.29999999999999893</v>
      </c>
      <c r="F101" s="344" t="s">
        <v>64</v>
      </c>
    </row>
    <row r="102" spans="2:6" ht="15" hidden="1" customHeight="1" outlineLevel="1" x14ac:dyDescent="0.2">
      <c r="B102" s="252" t="s">
        <v>264</v>
      </c>
      <c r="C102" s="341">
        <v>8.7200000000000006</v>
      </c>
      <c r="D102" s="342">
        <v>-0.66999999999999993</v>
      </c>
      <c r="E102" s="343">
        <v>-0.4399999999999995</v>
      </c>
      <c r="F102" s="344" t="s">
        <v>64</v>
      </c>
    </row>
    <row r="103" spans="2:6" ht="15" hidden="1" customHeight="1" outlineLevel="1" x14ac:dyDescent="0.2">
      <c r="B103" s="252" t="s">
        <v>265</v>
      </c>
      <c r="C103" s="341">
        <v>9.39</v>
      </c>
      <c r="D103" s="342">
        <v>0.96000000000000085</v>
      </c>
      <c r="E103" s="343">
        <v>0.48000000000000043</v>
      </c>
      <c r="F103" s="344" t="s">
        <v>64</v>
      </c>
    </row>
    <row r="104" spans="2:6" ht="15" customHeight="1" collapsed="1" x14ac:dyDescent="0.2">
      <c r="B104" s="257">
        <v>2007</v>
      </c>
      <c r="C104" s="324">
        <v>8.5343408828362701</v>
      </c>
      <c r="D104" s="311"/>
      <c r="E104" s="348">
        <v>-0.14722058882153455</v>
      </c>
      <c r="F104" s="349"/>
    </row>
    <row r="105" spans="2:6" ht="15" hidden="1" customHeight="1" outlineLevel="1" x14ac:dyDescent="0.2">
      <c r="B105" s="252" t="s">
        <v>254</v>
      </c>
      <c r="C105" s="341">
        <v>8.43</v>
      </c>
      <c r="D105" s="342">
        <v>-0.48000000000000043</v>
      </c>
      <c r="E105" s="343" t="s">
        <v>64</v>
      </c>
      <c r="F105" s="344" t="s">
        <v>64</v>
      </c>
    </row>
    <row r="106" spans="2:6" ht="15" hidden="1" customHeight="1" outlineLevel="1" x14ac:dyDescent="0.2">
      <c r="B106" s="252" t="s">
        <v>255</v>
      </c>
      <c r="C106" s="341">
        <v>8.91</v>
      </c>
      <c r="D106" s="342">
        <v>0.91999999999999993</v>
      </c>
      <c r="E106" s="343" t="s">
        <v>64</v>
      </c>
      <c r="F106" s="344" t="s">
        <v>64</v>
      </c>
    </row>
    <row r="107" spans="2:6" ht="15" hidden="1" customHeight="1" outlineLevel="1" x14ac:dyDescent="0.2">
      <c r="B107" s="252" t="s">
        <v>256</v>
      </c>
      <c r="C107" s="341">
        <v>7.99</v>
      </c>
      <c r="D107" s="342">
        <v>-0.28999999999999915</v>
      </c>
      <c r="E107" s="343" t="s">
        <v>64</v>
      </c>
      <c r="F107" s="344" t="s">
        <v>64</v>
      </c>
    </row>
    <row r="108" spans="2:6" ht="15" hidden="1" customHeight="1" outlineLevel="1" x14ac:dyDescent="0.2">
      <c r="B108" s="252" t="s">
        <v>257</v>
      </c>
      <c r="C108" s="341">
        <v>8.2799999999999994</v>
      </c>
      <c r="D108" s="342">
        <v>-1.0899999999999999</v>
      </c>
      <c r="E108" s="343" t="s">
        <v>64</v>
      </c>
      <c r="F108" s="344" t="s">
        <v>64</v>
      </c>
    </row>
    <row r="109" spans="2:6" ht="15" hidden="1" customHeight="1" outlineLevel="1" x14ac:dyDescent="0.2">
      <c r="B109" s="252" t="s">
        <v>258</v>
      </c>
      <c r="C109" s="341">
        <v>9.3699999999999992</v>
      </c>
      <c r="D109" s="342">
        <v>-7.0000000000000284E-2</v>
      </c>
      <c r="E109" s="343" t="s">
        <v>64</v>
      </c>
      <c r="F109" s="344" t="s">
        <v>64</v>
      </c>
    </row>
    <row r="110" spans="2:6" ht="15" hidden="1" customHeight="1" outlineLevel="1" x14ac:dyDescent="0.2">
      <c r="B110" s="252" t="s">
        <v>259</v>
      </c>
      <c r="C110" s="341">
        <v>9.44</v>
      </c>
      <c r="D110" s="342">
        <v>1.0299999999999994</v>
      </c>
      <c r="E110" s="343" t="s">
        <v>64</v>
      </c>
      <c r="F110" s="344" t="s">
        <v>64</v>
      </c>
    </row>
    <row r="111" spans="2:6" ht="15" hidden="1" customHeight="1" outlineLevel="1" x14ac:dyDescent="0.2">
      <c r="B111" s="252" t="s">
        <v>260</v>
      </c>
      <c r="C111" s="341">
        <v>8.41</v>
      </c>
      <c r="D111" s="342">
        <v>-0.26999999999999957</v>
      </c>
      <c r="E111" s="343" t="s">
        <v>64</v>
      </c>
      <c r="F111" s="344" t="s">
        <v>64</v>
      </c>
    </row>
    <row r="112" spans="2:6" ht="15" hidden="1" customHeight="1" outlineLevel="1" x14ac:dyDescent="0.2">
      <c r="B112" s="252" t="s">
        <v>261</v>
      </c>
      <c r="C112" s="341">
        <v>8.68</v>
      </c>
      <c r="D112" s="342">
        <v>0.73999999999999932</v>
      </c>
      <c r="E112" s="343" t="s">
        <v>64</v>
      </c>
      <c r="F112" s="344" t="s">
        <v>64</v>
      </c>
    </row>
    <row r="113" spans="2:6" ht="15" hidden="1" customHeight="1" outlineLevel="1" x14ac:dyDescent="0.2">
      <c r="B113" s="252" t="s">
        <v>262</v>
      </c>
      <c r="C113" s="341">
        <v>7.94</v>
      </c>
      <c r="D113" s="342">
        <v>-0.7599999999999989</v>
      </c>
      <c r="E113" s="343" t="s">
        <v>64</v>
      </c>
      <c r="F113" s="344" t="s">
        <v>64</v>
      </c>
    </row>
    <row r="114" spans="2:6" ht="15" hidden="1" customHeight="1" outlineLevel="1" x14ac:dyDescent="0.2">
      <c r="B114" s="252" t="s">
        <v>263</v>
      </c>
      <c r="C114" s="341">
        <v>8.6999999999999993</v>
      </c>
      <c r="D114" s="342">
        <v>-0.46000000000000085</v>
      </c>
      <c r="E114" s="343" t="s">
        <v>64</v>
      </c>
      <c r="F114" s="344" t="s">
        <v>64</v>
      </c>
    </row>
    <row r="115" spans="2:6" ht="15" hidden="1" customHeight="1" outlineLevel="1" x14ac:dyDescent="0.2">
      <c r="B115" s="252" t="s">
        <v>264</v>
      </c>
      <c r="C115" s="341">
        <v>9.16</v>
      </c>
      <c r="D115" s="342">
        <v>0.25</v>
      </c>
      <c r="E115" s="343" t="s">
        <v>64</v>
      </c>
      <c r="F115" s="344" t="s">
        <v>64</v>
      </c>
    </row>
    <row r="116" spans="2:6" ht="15" hidden="1" customHeight="1" outlineLevel="1" x14ac:dyDescent="0.2">
      <c r="B116" s="252" t="s">
        <v>265</v>
      </c>
      <c r="C116" s="341">
        <v>8.91</v>
      </c>
      <c r="D116" s="342" t="s">
        <v>64</v>
      </c>
      <c r="E116" s="343" t="s">
        <v>64</v>
      </c>
      <c r="F116" s="344" t="s">
        <v>64</v>
      </c>
    </row>
    <row r="117" spans="2:6" ht="15" customHeight="1" collapsed="1" x14ac:dyDescent="0.2">
      <c r="B117" s="257">
        <v>2006</v>
      </c>
      <c r="C117" s="324">
        <v>8.6815614716578047</v>
      </c>
      <c r="D117" s="311"/>
      <c r="E117" s="348" t="s">
        <v>64</v>
      </c>
      <c r="F117" s="349" t="s">
        <v>64</v>
      </c>
    </row>
    <row r="118" spans="2:6" ht="21" customHeight="1" x14ac:dyDescent="0.25">
      <c r="B118" s="395" t="s">
        <v>266</v>
      </c>
      <c r="C118" s="395"/>
      <c r="D118" s="395"/>
      <c r="E118" s="395"/>
      <c r="F118" s="395"/>
    </row>
  </sheetData>
  <mergeCells count="2">
    <mergeCell ref="B5:F5"/>
    <mergeCell ref="B118:F118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1" ht="20.25" customHeight="1" x14ac:dyDescent="0.25"/>
    <row r="28" spans="2:11" ht="15" customHeight="1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</row>
    <row r="29" spans="2:11" ht="30" customHeight="1" x14ac:dyDescent="0.25">
      <c r="I29" s="76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2" x14ac:dyDescent="0.2">
      <c r="A1" s="406" t="s">
        <v>47</v>
      </c>
      <c r="B1" s="350" t="s">
        <v>83</v>
      </c>
    </row>
    <row r="2" spans="1:2" x14ac:dyDescent="0.2">
      <c r="A2" s="407"/>
      <c r="B2" s="351" t="s">
        <v>163</v>
      </c>
    </row>
    <row r="3" spans="1:2" x14ac:dyDescent="0.2">
      <c r="A3" s="409"/>
      <c r="B3" s="352" t="s">
        <v>168</v>
      </c>
    </row>
    <row r="4" spans="1:2" x14ac:dyDescent="0.2">
      <c r="A4" s="406" t="s">
        <v>69</v>
      </c>
      <c r="B4" s="350" t="s">
        <v>83</v>
      </c>
    </row>
    <row r="5" spans="1:2" x14ac:dyDescent="0.2">
      <c r="A5" s="407"/>
      <c r="B5" s="351" t="s">
        <v>163</v>
      </c>
    </row>
    <row r="6" spans="1:2" x14ac:dyDescent="0.2">
      <c r="A6" s="409"/>
      <c r="B6" s="352" t="s">
        <v>168</v>
      </c>
    </row>
    <row r="7" spans="1:2" x14ac:dyDescent="0.2">
      <c r="A7" s="406" t="s">
        <v>71</v>
      </c>
      <c r="B7" s="350" t="s">
        <v>83</v>
      </c>
    </row>
    <row r="8" spans="1:2" x14ac:dyDescent="0.2">
      <c r="A8" s="407"/>
      <c r="B8" s="351" t="s">
        <v>163</v>
      </c>
    </row>
    <row r="9" spans="1:2" x14ac:dyDescent="0.2">
      <c r="A9" s="409"/>
      <c r="B9" s="352" t="s">
        <v>168</v>
      </c>
    </row>
    <row r="10" spans="1:2" x14ac:dyDescent="0.2">
      <c r="A10" s="406" t="s">
        <v>314</v>
      </c>
      <c r="B10" s="350" t="s">
        <v>83</v>
      </c>
    </row>
    <row r="11" spans="1:2" x14ac:dyDescent="0.2">
      <c r="A11" s="407"/>
      <c r="B11" s="351" t="s">
        <v>163</v>
      </c>
    </row>
    <row r="12" spans="1:2" x14ac:dyDescent="0.2">
      <c r="A12" s="409"/>
      <c r="B12" s="352" t="s">
        <v>168</v>
      </c>
    </row>
    <row r="13" spans="1:2" x14ac:dyDescent="0.2">
      <c r="A13" s="406" t="s">
        <v>315</v>
      </c>
      <c r="B13" s="350" t="s">
        <v>83</v>
      </c>
    </row>
    <row r="14" spans="1:2" x14ac:dyDescent="0.2">
      <c r="A14" s="407"/>
      <c r="B14" s="351" t="s">
        <v>163</v>
      </c>
    </row>
    <row r="15" spans="1:2" x14ac:dyDescent="0.2">
      <c r="A15" s="407"/>
      <c r="B15" s="352" t="s">
        <v>168</v>
      </c>
    </row>
    <row r="18" spans="1:21" x14ac:dyDescent="0.25">
      <c r="A18" s="410" t="s">
        <v>316</v>
      </c>
      <c r="B18" s="353" t="s">
        <v>317</v>
      </c>
    </row>
    <row r="19" spans="1:21" x14ac:dyDescent="0.25">
      <c r="A19" s="411"/>
      <c r="B19" s="354" t="s">
        <v>318</v>
      </c>
    </row>
    <row r="20" spans="1:21" x14ac:dyDescent="0.25">
      <c r="A20" s="410" t="s">
        <v>319</v>
      </c>
      <c r="B20" s="353" t="s">
        <v>317</v>
      </c>
    </row>
    <row r="21" spans="1:21" x14ac:dyDescent="0.25">
      <c r="A21" s="411"/>
      <c r="B21" s="354" t="s">
        <v>318</v>
      </c>
    </row>
    <row r="22" spans="1:21" x14ac:dyDescent="0.25">
      <c r="A22" s="410" t="s">
        <v>320</v>
      </c>
      <c r="B22" s="353" t="s">
        <v>317</v>
      </c>
    </row>
    <row r="23" spans="1:21" x14ac:dyDescent="0.25">
      <c r="A23" s="411"/>
      <c r="B23" s="354" t="s">
        <v>318</v>
      </c>
    </row>
    <row r="25" spans="1:21" x14ac:dyDescent="0.2">
      <c r="A25" s="406" t="s">
        <v>47</v>
      </c>
      <c r="B25" s="350" t="s">
        <v>83</v>
      </c>
      <c r="D25" s="406" t="s">
        <v>47</v>
      </c>
      <c r="E25" s="350" t="s">
        <v>83</v>
      </c>
    </row>
    <row r="26" spans="1:21" x14ac:dyDescent="0.2">
      <c r="A26" s="407"/>
      <c r="B26" s="351" t="s">
        <v>163</v>
      </c>
      <c r="D26" s="407"/>
      <c r="E26" s="351" t="s">
        <v>163</v>
      </c>
    </row>
    <row r="27" spans="1:21" x14ac:dyDescent="0.2">
      <c r="A27" s="409"/>
      <c r="B27" s="352" t="s">
        <v>168</v>
      </c>
      <c r="D27" s="409"/>
      <c r="E27" s="352" t="s">
        <v>168</v>
      </c>
    </row>
    <row r="28" spans="1:21" x14ac:dyDescent="0.2">
      <c r="A28" s="406" t="s">
        <v>321</v>
      </c>
      <c r="B28" s="350" t="s">
        <v>83</v>
      </c>
      <c r="D28" s="406" t="s">
        <v>317</v>
      </c>
      <c r="E28" s="350" t="s">
        <v>83</v>
      </c>
    </row>
    <row r="29" spans="1:21" x14ac:dyDescent="0.2">
      <c r="A29" s="407"/>
      <c r="B29" s="351" t="s">
        <v>163</v>
      </c>
      <c r="D29" s="407"/>
      <c r="E29" s="351" t="s">
        <v>163</v>
      </c>
    </row>
    <row r="30" spans="1:21" x14ac:dyDescent="0.2">
      <c r="A30" s="409"/>
      <c r="B30" s="352" t="s">
        <v>168</v>
      </c>
      <c r="D30" s="409"/>
      <c r="E30" s="352" t="s">
        <v>168</v>
      </c>
    </row>
    <row r="31" spans="1:21" x14ac:dyDescent="0.2">
      <c r="A31" s="406" t="s">
        <v>322</v>
      </c>
      <c r="B31" s="350" t="s">
        <v>83</v>
      </c>
      <c r="D31" s="406" t="s">
        <v>71</v>
      </c>
      <c r="E31" s="350" t="s">
        <v>83</v>
      </c>
      <c r="G31" s="408" t="s">
        <v>47</v>
      </c>
      <c r="H31" s="408"/>
      <c r="I31" s="408"/>
      <c r="J31" s="408" t="s">
        <v>321</v>
      </c>
      <c r="K31" s="408"/>
      <c r="L31" s="408"/>
      <c r="M31" s="408" t="s">
        <v>322</v>
      </c>
      <c r="N31" s="408"/>
      <c r="O31" s="408"/>
      <c r="P31" s="408" t="s">
        <v>314</v>
      </c>
      <c r="Q31" s="408"/>
      <c r="R31" s="408"/>
      <c r="S31" s="408" t="s">
        <v>315</v>
      </c>
      <c r="T31" s="408"/>
      <c r="U31" s="408"/>
    </row>
    <row r="32" spans="1:21" x14ac:dyDescent="0.2">
      <c r="A32" s="407"/>
      <c r="B32" s="351" t="s">
        <v>163</v>
      </c>
      <c r="D32" s="407"/>
      <c r="E32" s="351" t="s">
        <v>163</v>
      </c>
      <c r="G32" s="2" t="s">
        <v>83</v>
      </c>
      <c r="H32" s="2" t="s">
        <v>163</v>
      </c>
      <c r="I32" s="2" t="s">
        <v>168</v>
      </c>
      <c r="J32" s="2" t="s">
        <v>83</v>
      </c>
      <c r="K32" s="2" t="s">
        <v>163</v>
      </c>
      <c r="L32" s="2" t="s">
        <v>168</v>
      </c>
      <c r="M32" s="2" t="s">
        <v>83</v>
      </c>
      <c r="N32" s="2" t="s">
        <v>163</v>
      </c>
      <c r="O32" s="2" t="s">
        <v>168</v>
      </c>
      <c r="P32" s="2" t="s">
        <v>83</v>
      </c>
      <c r="Q32" s="2" t="s">
        <v>163</v>
      </c>
      <c r="R32" s="2" t="s">
        <v>168</v>
      </c>
      <c r="S32" s="2" t="s">
        <v>83</v>
      </c>
      <c r="T32" s="2" t="s">
        <v>163</v>
      </c>
      <c r="U32" s="2" t="s">
        <v>168</v>
      </c>
    </row>
    <row r="33" spans="1:5" x14ac:dyDescent="0.2">
      <c r="A33" s="409"/>
      <c r="B33" s="352" t="s">
        <v>168</v>
      </c>
      <c r="D33" s="407"/>
      <c r="E33" s="352" t="s">
        <v>168</v>
      </c>
    </row>
    <row r="34" spans="1:5" x14ac:dyDescent="0.2">
      <c r="A34" s="406" t="s">
        <v>314</v>
      </c>
      <c r="B34" s="350" t="s">
        <v>83</v>
      </c>
      <c r="D34" s="406" t="s">
        <v>323</v>
      </c>
      <c r="E34" s="350" t="s">
        <v>83</v>
      </c>
    </row>
    <row r="35" spans="1:5" x14ac:dyDescent="0.2">
      <c r="A35" s="407"/>
      <c r="B35" s="351" t="s">
        <v>163</v>
      </c>
      <c r="D35" s="407"/>
      <c r="E35" s="351" t="s">
        <v>163</v>
      </c>
    </row>
    <row r="36" spans="1:5" x14ac:dyDescent="0.2">
      <c r="A36" s="409"/>
      <c r="B36" s="352" t="s">
        <v>168</v>
      </c>
      <c r="D36" s="407"/>
      <c r="E36" s="352" t="s">
        <v>168</v>
      </c>
    </row>
    <row r="37" spans="1:5" x14ac:dyDescent="0.2">
      <c r="A37" s="406" t="s">
        <v>323</v>
      </c>
      <c r="B37" s="350" t="s">
        <v>83</v>
      </c>
      <c r="D37" s="406" t="s">
        <v>324</v>
      </c>
      <c r="E37" s="350" t="s">
        <v>83</v>
      </c>
    </row>
    <row r="38" spans="1:5" x14ac:dyDescent="0.2">
      <c r="A38" s="407"/>
      <c r="B38" s="351" t="s">
        <v>163</v>
      </c>
      <c r="D38" s="407"/>
      <c r="E38" s="351" t="s">
        <v>163</v>
      </c>
    </row>
    <row r="39" spans="1:5" x14ac:dyDescent="0.2">
      <c r="A39" s="407"/>
      <c r="B39" s="352" t="s">
        <v>168</v>
      </c>
      <c r="D39" s="409"/>
      <c r="E39" s="352" t="s">
        <v>168</v>
      </c>
    </row>
    <row r="40" spans="1:5" x14ac:dyDescent="0.2">
      <c r="A40" s="406" t="s">
        <v>315</v>
      </c>
      <c r="B40" s="350" t="s">
        <v>83</v>
      </c>
    </row>
    <row r="41" spans="1:5" x14ac:dyDescent="0.2">
      <c r="A41" s="407"/>
      <c r="B41" s="351" t="s">
        <v>163</v>
      </c>
    </row>
    <row r="42" spans="1:5" x14ac:dyDescent="0.2">
      <c r="A42" s="407"/>
      <c r="B42" s="352" t="s">
        <v>168</v>
      </c>
    </row>
    <row r="43" spans="1:5" x14ac:dyDescent="0.2">
      <c r="A43" s="406" t="s">
        <v>317</v>
      </c>
      <c r="B43" s="350" t="s">
        <v>83</v>
      </c>
    </row>
    <row r="44" spans="1:5" x14ac:dyDescent="0.2">
      <c r="A44" s="407"/>
      <c r="B44" s="351" t="s">
        <v>163</v>
      </c>
    </row>
    <row r="45" spans="1:5" x14ac:dyDescent="0.2">
      <c r="A45" s="407"/>
      <c r="B45" s="352" t="s">
        <v>168</v>
      </c>
    </row>
    <row r="46" spans="1:5" x14ac:dyDescent="0.2">
      <c r="A46" s="406" t="s">
        <v>71</v>
      </c>
      <c r="B46" s="350" t="s">
        <v>83</v>
      </c>
    </row>
    <row r="47" spans="1:5" x14ac:dyDescent="0.2">
      <c r="A47" s="407"/>
      <c r="B47" s="351" t="s">
        <v>163</v>
      </c>
    </row>
    <row r="48" spans="1:5" x14ac:dyDescent="0.2">
      <c r="A48" s="407"/>
      <c r="B48" s="352" t="s">
        <v>168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style="77" customWidth="1"/>
    <col min="2" max="2" width="11.42578125" style="77"/>
    <col min="3" max="3" width="10.7109375" style="77" customWidth="1"/>
    <col min="4" max="4" width="13.85546875" style="77" customWidth="1"/>
    <col min="5" max="5" width="10.7109375" style="77" customWidth="1"/>
    <col min="6" max="16384" width="11.42578125" style="77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64" t="s">
        <v>105</v>
      </c>
      <c r="C5" s="364"/>
      <c r="D5" s="364"/>
      <c r="E5" s="364"/>
    </row>
    <row r="6" spans="2:5" ht="18" customHeight="1" x14ac:dyDescent="0.25">
      <c r="B6" s="370">
        <v>2013</v>
      </c>
      <c r="C6" s="370"/>
      <c r="D6" s="370"/>
      <c r="E6" s="370"/>
    </row>
    <row r="7" spans="2:5" ht="15" customHeight="1" x14ac:dyDescent="0.25">
      <c r="B7" s="84"/>
      <c r="C7" s="85" t="s">
        <v>81</v>
      </c>
      <c r="D7" s="85" t="s">
        <v>82</v>
      </c>
      <c r="E7" s="85" t="s">
        <v>83</v>
      </c>
    </row>
    <row r="8" spans="2:5" ht="15" customHeight="1" x14ac:dyDescent="0.25">
      <c r="B8" s="86" t="s">
        <v>106</v>
      </c>
      <c r="C8" s="87">
        <v>53538</v>
      </c>
      <c r="D8" s="87">
        <v>55239</v>
      </c>
      <c r="E8" s="87">
        <v>108777</v>
      </c>
    </row>
    <row r="9" spans="2:5" ht="15" customHeight="1" x14ac:dyDescent="0.25">
      <c r="B9" s="86" t="s">
        <v>107</v>
      </c>
      <c r="C9" s="87">
        <v>50851</v>
      </c>
      <c r="D9" s="87">
        <v>55541</v>
      </c>
      <c r="E9" s="87">
        <v>106392</v>
      </c>
    </row>
    <row r="10" spans="2:5" ht="15" customHeight="1" x14ac:dyDescent="0.25">
      <c r="B10" s="86" t="s">
        <v>108</v>
      </c>
      <c r="C10" s="87">
        <v>64726</v>
      </c>
      <c r="D10" s="87">
        <v>70005</v>
      </c>
      <c r="E10" s="87">
        <v>134731</v>
      </c>
    </row>
    <row r="11" spans="2:5" ht="15" customHeight="1" x14ac:dyDescent="0.25">
      <c r="B11" s="86" t="s">
        <v>109</v>
      </c>
      <c r="C11" s="87">
        <v>55456</v>
      </c>
      <c r="D11" s="87">
        <v>54857</v>
      </c>
      <c r="E11" s="87">
        <v>110313</v>
      </c>
    </row>
    <row r="12" spans="2:5" ht="15" customHeight="1" x14ac:dyDescent="0.25">
      <c r="B12" s="86" t="s">
        <v>110</v>
      </c>
      <c r="C12" s="87">
        <v>55143</v>
      </c>
      <c r="D12" s="87">
        <v>50796</v>
      </c>
      <c r="E12" s="87">
        <v>105939</v>
      </c>
    </row>
    <row r="13" spans="2:5" ht="15" customHeight="1" x14ac:dyDescent="0.25">
      <c r="B13" s="86" t="s">
        <v>111</v>
      </c>
      <c r="C13" s="87">
        <v>56074</v>
      </c>
      <c r="D13" s="87">
        <v>54134</v>
      </c>
      <c r="E13" s="87">
        <v>110208</v>
      </c>
    </row>
    <row r="14" spans="2:5" ht="15" customHeight="1" x14ac:dyDescent="0.25">
      <c r="B14" s="86" t="s">
        <v>112</v>
      </c>
      <c r="C14" s="87">
        <v>62995</v>
      </c>
      <c r="D14" s="87">
        <v>63196</v>
      </c>
      <c r="E14" s="87">
        <v>126191</v>
      </c>
    </row>
    <row r="15" spans="2:5" ht="15" customHeight="1" x14ac:dyDescent="0.25">
      <c r="B15" s="86" t="s">
        <v>113</v>
      </c>
      <c r="C15" s="87">
        <v>64821</v>
      </c>
      <c r="D15" s="87">
        <v>69735</v>
      </c>
      <c r="E15" s="87">
        <v>134556</v>
      </c>
    </row>
    <row r="16" spans="2:5" ht="15" customHeight="1" x14ac:dyDescent="0.25">
      <c r="B16" s="86" t="s">
        <v>114</v>
      </c>
      <c r="C16" s="87">
        <v>55372</v>
      </c>
      <c r="D16" s="87">
        <v>58266</v>
      </c>
      <c r="E16" s="87">
        <v>113638</v>
      </c>
    </row>
    <row r="17" spans="2:5" ht="15" customHeight="1" x14ac:dyDescent="0.25">
      <c r="B17" s="86" t="s">
        <v>115</v>
      </c>
      <c r="C17" s="87">
        <v>60116</v>
      </c>
      <c r="D17" s="87">
        <v>63232</v>
      </c>
      <c r="E17" s="87">
        <v>123348</v>
      </c>
    </row>
    <row r="18" spans="2:5" ht="15" customHeight="1" x14ac:dyDescent="0.25">
      <c r="B18" s="86" t="s">
        <v>116</v>
      </c>
      <c r="C18" s="87">
        <v>61028</v>
      </c>
      <c r="D18" s="87">
        <v>62833</v>
      </c>
      <c r="E18" s="87">
        <v>123861</v>
      </c>
    </row>
    <row r="19" spans="2:5" ht="15" customHeight="1" x14ac:dyDescent="0.25">
      <c r="B19" s="86" t="s">
        <v>117</v>
      </c>
      <c r="C19" s="87">
        <v>56474</v>
      </c>
      <c r="D19" s="87">
        <v>65785</v>
      </c>
      <c r="E19" s="87">
        <v>122259</v>
      </c>
    </row>
    <row r="20" spans="2:5" ht="15" customHeight="1" x14ac:dyDescent="0.25">
      <c r="B20" s="88" t="s">
        <v>118</v>
      </c>
      <c r="C20" s="89">
        <v>696594</v>
      </c>
      <c r="D20" s="89">
        <v>723619</v>
      </c>
      <c r="E20" s="89">
        <v>1420213</v>
      </c>
    </row>
    <row r="21" spans="2:5" ht="30" customHeight="1" x14ac:dyDescent="0.25">
      <c r="B21" s="367" t="s">
        <v>119</v>
      </c>
      <c r="C21" s="367"/>
      <c r="D21" s="367"/>
      <c r="E21" s="367"/>
    </row>
    <row r="22" spans="2:5" x14ac:dyDescent="0.25">
      <c r="B22" s="90"/>
      <c r="C22" s="90"/>
      <c r="D22" s="90"/>
      <c r="E22" s="90"/>
    </row>
    <row r="23" spans="2:5" x14ac:dyDescent="0.25">
      <c r="B23" s="90"/>
      <c r="C23" s="90"/>
      <c r="D23" s="90"/>
      <c r="E23" s="90"/>
    </row>
    <row r="24" spans="2:5" ht="36" customHeight="1" x14ac:dyDescent="0.25">
      <c r="B24" s="364" t="s">
        <v>105</v>
      </c>
      <c r="C24" s="364"/>
      <c r="D24" s="364"/>
      <c r="E24" s="364"/>
    </row>
    <row r="25" spans="2:5" ht="18" customHeight="1" x14ac:dyDescent="0.25">
      <c r="B25" s="370">
        <v>2014</v>
      </c>
      <c r="C25" s="370"/>
      <c r="D25" s="370"/>
      <c r="E25" s="370"/>
    </row>
    <row r="26" spans="2:5" ht="15" customHeight="1" x14ac:dyDescent="0.25">
      <c r="B26" s="84"/>
      <c r="C26" s="85" t="s">
        <v>81</v>
      </c>
      <c r="D26" s="85" t="s">
        <v>82</v>
      </c>
      <c r="E26" s="85" t="s">
        <v>83</v>
      </c>
    </row>
    <row r="27" spans="2:5" x14ac:dyDescent="0.25">
      <c r="B27" s="86" t="s">
        <v>106</v>
      </c>
      <c r="C27" s="87">
        <v>54322</v>
      </c>
      <c r="D27" s="87">
        <v>57936</v>
      </c>
      <c r="E27" s="87">
        <v>112258</v>
      </c>
    </row>
    <row r="28" spans="2:5" x14ac:dyDescent="0.25">
      <c r="B28" s="86" t="s">
        <v>107</v>
      </c>
      <c r="C28" s="87">
        <v>57147</v>
      </c>
      <c r="D28" s="87">
        <v>57826</v>
      </c>
      <c r="E28" s="87">
        <v>114973</v>
      </c>
    </row>
    <row r="29" spans="2:5" x14ac:dyDescent="0.25">
      <c r="B29" s="86" t="s">
        <v>108</v>
      </c>
      <c r="C29" s="87">
        <v>63391</v>
      </c>
      <c r="D29" s="87">
        <v>64894</v>
      </c>
      <c r="E29" s="87">
        <v>128285</v>
      </c>
    </row>
    <row r="30" spans="2:5" x14ac:dyDescent="0.25">
      <c r="B30" s="86" t="s">
        <v>109</v>
      </c>
      <c r="C30" s="87">
        <v>67434</v>
      </c>
      <c r="D30" s="87">
        <v>63956</v>
      </c>
      <c r="E30" s="87">
        <v>131390</v>
      </c>
    </row>
    <row r="31" spans="2:5" x14ac:dyDescent="0.25">
      <c r="B31" s="86" t="s">
        <v>110</v>
      </c>
      <c r="C31" s="87">
        <v>58262</v>
      </c>
      <c r="D31" s="87">
        <v>53136</v>
      </c>
      <c r="E31" s="87">
        <v>111398</v>
      </c>
    </row>
    <row r="32" spans="2:5" x14ac:dyDescent="0.25">
      <c r="B32" s="86" t="s">
        <v>111</v>
      </c>
      <c r="C32" s="87">
        <v>58949</v>
      </c>
      <c r="D32" s="87">
        <v>54865</v>
      </c>
      <c r="E32" s="87">
        <v>113814</v>
      </c>
    </row>
    <row r="33" spans="2:5" x14ac:dyDescent="0.25">
      <c r="B33" s="86" t="s">
        <v>112</v>
      </c>
      <c r="C33" s="87"/>
      <c r="D33" s="87"/>
      <c r="E33" s="87"/>
    </row>
    <row r="34" spans="2:5" x14ac:dyDescent="0.25">
      <c r="B34" s="86" t="s">
        <v>113</v>
      </c>
      <c r="C34" s="87"/>
      <c r="D34" s="87"/>
      <c r="E34" s="87"/>
    </row>
    <row r="35" spans="2:5" x14ac:dyDescent="0.25">
      <c r="B35" s="86" t="s">
        <v>114</v>
      </c>
      <c r="C35" s="87"/>
      <c r="D35" s="87"/>
      <c r="E35" s="87"/>
    </row>
    <row r="36" spans="2:5" x14ac:dyDescent="0.25">
      <c r="B36" s="86" t="s">
        <v>115</v>
      </c>
      <c r="C36" s="87"/>
      <c r="D36" s="87"/>
      <c r="E36" s="87"/>
    </row>
    <row r="37" spans="2:5" x14ac:dyDescent="0.25">
      <c r="B37" s="86" t="s">
        <v>116</v>
      </c>
      <c r="C37" s="87"/>
      <c r="D37" s="87"/>
      <c r="E37" s="87"/>
    </row>
    <row r="38" spans="2:5" x14ac:dyDescent="0.25">
      <c r="B38" s="86" t="s">
        <v>117</v>
      </c>
      <c r="C38" s="87"/>
      <c r="D38" s="87"/>
      <c r="E38" s="87"/>
    </row>
    <row r="39" spans="2:5" x14ac:dyDescent="0.25">
      <c r="B39" s="88" t="s">
        <v>118</v>
      </c>
      <c r="C39" s="89">
        <v>359505</v>
      </c>
      <c r="D39" s="89">
        <v>352613</v>
      </c>
      <c r="E39" s="89">
        <v>712118</v>
      </c>
    </row>
    <row r="40" spans="2:5" ht="30" customHeight="1" x14ac:dyDescent="0.25">
      <c r="B40" s="367" t="s">
        <v>119</v>
      </c>
      <c r="C40" s="367"/>
      <c r="D40" s="367"/>
      <c r="E40" s="367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1:B7"/>
  <sheetViews>
    <sheetView zoomScaleNormal="100" workbookViewId="0">
      <selection activeCell="I6" sqref="I6"/>
    </sheetView>
  </sheetViews>
  <sheetFormatPr baseColWidth="10" defaultRowHeight="12.75" x14ac:dyDescent="0.2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2" x14ac:dyDescent="0.25">
      <c r="B1" s="355" t="s">
        <v>325</v>
      </c>
    </row>
    <row r="2" spans="1:2" x14ac:dyDescent="0.25">
      <c r="A2" s="110" t="s">
        <v>326</v>
      </c>
      <c r="B2" s="355">
        <v>6</v>
      </c>
    </row>
    <row r="3" spans="1:2" x14ac:dyDescent="0.25">
      <c r="A3" s="110" t="s">
        <v>327</v>
      </c>
    </row>
    <row r="4" spans="1:2" x14ac:dyDescent="0.25">
      <c r="A4" s="14" t="s">
        <v>327</v>
      </c>
      <c r="B4" s="14" t="s">
        <v>328</v>
      </c>
    </row>
    <row r="5" spans="1:2" x14ac:dyDescent="0.25">
      <c r="A5" s="14" t="s">
        <v>329</v>
      </c>
      <c r="B5" s="14" t="s">
        <v>330</v>
      </c>
    </row>
    <row r="7" spans="1:2" x14ac:dyDescent="0.25">
      <c r="A7" s="2" t="s">
        <v>331</v>
      </c>
      <c r="B7" s="2">
        <v>2014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68" t="s">
        <v>120</v>
      </c>
      <c r="C5" s="368"/>
      <c r="D5" s="368"/>
      <c r="E5" s="368"/>
      <c r="F5" s="368"/>
      <c r="G5" s="368"/>
      <c r="H5" s="368"/>
      <c r="I5" s="368"/>
      <c r="J5" s="368"/>
    </row>
    <row r="6" spans="2:10" x14ac:dyDescent="0.25">
      <c r="B6" s="91"/>
      <c r="C6" s="92" t="s">
        <v>121</v>
      </c>
      <c r="D6" s="92" t="s">
        <v>122</v>
      </c>
      <c r="E6" s="93" t="s">
        <v>123</v>
      </c>
      <c r="F6" s="93" t="s">
        <v>124</v>
      </c>
      <c r="G6" s="93" t="s">
        <v>125</v>
      </c>
      <c r="H6" s="93" t="s">
        <v>126</v>
      </c>
      <c r="I6" s="93" t="s">
        <v>127</v>
      </c>
      <c r="J6" s="93" t="s">
        <v>128</v>
      </c>
    </row>
    <row r="7" spans="2:10" x14ac:dyDescent="0.25">
      <c r="B7" s="94" t="s">
        <v>115</v>
      </c>
      <c r="C7" s="59">
        <v>145366</v>
      </c>
      <c r="D7" s="59">
        <v>132946</v>
      </c>
      <c r="E7" s="59">
        <v>130594</v>
      </c>
      <c r="F7" s="59">
        <v>121560</v>
      </c>
      <c r="G7" s="59">
        <v>134586</v>
      </c>
      <c r="H7" s="59">
        <v>137339</v>
      </c>
      <c r="I7" s="59">
        <v>125388</v>
      </c>
      <c r="J7" s="59">
        <v>123348</v>
      </c>
    </row>
    <row r="8" spans="2:10" x14ac:dyDescent="0.25">
      <c r="B8" s="94" t="s">
        <v>116</v>
      </c>
      <c r="C8" s="59">
        <v>122871</v>
      </c>
      <c r="D8" s="59">
        <v>131730</v>
      </c>
      <c r="E8" s="59">
        <v>130980</v>
      </c>
      <c r="F8" s="59">
        <v>106156</v>
      </c>
      <c r="G8" s="59">
        <v>120562</v>
      </c>
      <c r="H8" s="59">
        <v>123611</v>
      </c>
      <c r="I8" s="59">
        <v>114279</v>
      </c>
      <c r="J8" s="59">
        <v>123861</v>
      </c>
    </row>
    <row r="9" spans="2:10" x14ac:dyDescent="0.25">
      <c r="B9" s="94" t="s">
        <v>117</v>
      </c>
      <c r="C9" s="59">
        <v>132682</v>
      </c>
      <c r="D9" s="59">
        <v>129734</v>
      </c>
      <c r="E9" s="59">
        <v>118469</v>
      </c>
      <c r="F9" s="59">
        <v>110568</v>
      </c>
      <c r="G9" s="59">
        <v>117512</v>
      </c>
      <c r="H9" s="59">
        <v>117793</v>
      </c>
      <c r="I9" s="59">
        <v>109281</v>
      </c>
      <c r="J9" s="59">
        <v>122259</v>
      </c>
    </row>
    <row r="10" spans="2:10" x14ac:dyDescent="0.25">
      <c r="B10" s="94" t="s">
        <v>106</v>
      </c>
      <c r="C10" s="59">
        <v>120990</v>
      </c>
      <c r="D10" s="59">
        <v>125609</v>
      </c>
      <c r="E10" s="59">
        <v>114748</v>
      </c>
      <c r="F10" s="59">
        <v>117383</v>
      </c>
      <c r="G10" s="59">
        <v>117890</v>
      </c>
      <c r="H10" s="59">
        <v>112481</v>
      </c>
      <c r="I10" s="59">
        <v>108777</v>
      </c>
      <c r="J10" s="95">
        <v>112258</v>
      </c>
    </row>
    <row r="11" spans="2:10" x14ac:dyDescent="0.25">
      <c r="B11" s="94" t="s">
        <v>107</v>
      </c>
      <c r="C11" s="59">
        <v>124670</v>
      </c>
      <c r="D11" s="59">
        <v>137012</v>
      </c>
      <c r="E11" s="59">
        <v>114778</v>
      </c>
      <c r="F11" s="59">
        <v>109388</v>
      </c>
      <c r="G11" s="59">
        <v>121950</v>
      </c>
      <c r="H11" s="59">
        <v>112745</v>
      </c>
      <c r="I11" s="59">
        <v>106392</v>
      </c>
      <c r="J11" s="95">
        <v>114973</v>
      </c>
    </row>
    <row r="12" spans="2:10" x14ac:dyDescent="0.25">
      <c r="B12" s="94" t="s">
        <v>108</v>
      </c>
      <c r="C12" s="59">
        <v>138239</v>
      </c>
      <c r="D12" s="59">
        <v>147299</v>
      </c>
      <c r="E12" s="59">
        <v>125201</v>
      </c>
      <c r="F12" s="59">
        <v>120018</v>
      </c>
      <c r="G12" s="59">
        <v>131280</v>
      </c>
      <c r="H12" s="59">
        <v>125012</v>
      </c>
      <c r="I12" s="59">
        <v>134731</v>
      </c>
      <c r="J12" s="95">
        <v>128285</v>
      </c>
    </row>
    <row r="13" spans="2:10" x14ac:dyDescent="0.25">
      <c r="B13" s="94" t="s">
        <v>109</v>
      </c>
      <c r="C13" s="59">
        <v>113906</v>
      </c>
      <c r="D13" s="59">
        <v>118862</v>
      </c>
      <c r="E13" s="59">
        <v>123673</v>
      </c>
      <c r="F13" s="59">
        <v>125967</v>
      </c>
      <c r="G13" s="59">
        <v>140577</v>
      </c>
      <c r="H13" s="59">
        <v>117238</v>
      </c>
      <c r="I13" s="59">
        <v>110313</v>
      </c>
      <c r="J13" s="95">
        <v>131390</v>
      </c>
    </row>
    <row r="14" spans="2:10" x14ac:dyDescent="0.25">
      <c r="B14" s="96" t="s">
        <v>129</v>
      </c>
      <c r="C14" s="70">
        <v>898724</v>
      </c>
      <c r="D14" s="70">
        <v>923192</v>
      </c>
      <c r="E14" s="70">
        <v>858443</v>
      </c>
      <c r="F14" s="70">
        <v>811040</v>
      </c>
      <c r="G14" s="70">
        <v>884357</v>
      </c>
      <c r="H14" s="70">
        <v>846219</v>
      </c>
      <c r="I14" s="70">
        <v>809161</v>
      </c>
      <c r="J14" s="70">
        <v>856374</v>
      </c>
    </row>
    <row r="15" spans="2:10" x14ac:dyDescent="0.25">
      <c r="B15" s="97" t="s">
        <v>5</v>
      </c>
      <c r="C15" s="98"/>
      <c r="D15" s="74">
        <v>2.7225266043857665E-2</v>
      </c>
      <c r="E15" s="74">
        <v>-7.013600637787154E-2</v>
      </c>
      <c r="F15" s="74">
        <v>-5.5219740856411015E-2</v>
      </c>
      <c r="G15" s="74">
        <v>3.018721103206623E-2</v>
      </c>
      <c r="H15" s="74">
        <v>4.337517261787327E-2</v>
      </c>
      <c r="I15" s="74">
        <v>-8.5029009777725539E-2</v>
      </c>
      <c r="J15" s="74">
        <v>1.2000439602514179E-2</v>
      </c>
    </row>
    <row r="16" spans="2:10" ht="15" customHeight="1" x14ac:dyDescent="0.25">
      <c r="B16" s="371" t="s">
        <v>130</v>
      </c>
      <c r="C16" s="371"/>
      <c r="D16" s="371"/>
      <c r="E16" s="371"/>
      <c r="F16" s="371"/>
      <c r="G16" s="371"/>
      <c r="H16" s="371"/>
      <c r="I16" s="371"/>
      <c r="J16" s="371"/>
    </row>
    <row r="17" spans="2:9" x14ac:dyDescent="0.25">
      <c r="B17" s="99"/>
      <c r="C17" s="99"/>
      <c r="D17" s="99"/>
      <c r="E17" s="99"/>
      <c r="F17" s="99"/>
    </row>
    <row r="18" spans="2:9" x14ac:dyDescent="0.25">
      <c r="B18" s="99"/>
      <c r="C18" s="99"/>
      <c r="D18" s="99"/>
      <c r="E18" s="99"/>
      <c r="F18" s="99"/>
    </row>
    <row r="19" spans="2:9" ht="36" customHeight="1" x14ac:dyDescent="0.25">
      <c r="B19" s="368" t="s">
        <v>131</v>
      </c>
      <c r="C19" s="368"/>
      <c r="D19" s="368"/>
      <c r="E19" s="368"/>
      <c r="F19" s="368"/>
      <c r="G19" s="368"/>
      <c r="H19" s="368"/>
      <c r="I19" s="368"/>
    </row>
    <row r="20" spans="2:9" x14ac:dyDescent="0.25">
      <c r="B20" s="91"/>
      <c r="C20" s="93">
        <v>2008</v>
      </c>
      <c r="D20" s="92">
        <v>2009</v>
      </c>
      <c r="E20" s="92">
        <v>2010</v>
      </c>
      <c r="F20" s="92">
        <v>2011</v>
      </c>
      <c r="G20" s="92">
        <v>2012</v>
      </c>
      <c r="H20" s="92">
        <v>2013</v>
      </c>
      <c r="I20" s="92">
        <v>2014</v>
      </c>
    </row>
    <row r="21" spans="2:9" ht="15" hidden="1" customHeight="1" x14ac:dyDescent="0.25">
      <c r="B21" s="100" t="s">
        <v>110</v>
      </c>
      <c r="C21" s="59" t="e">
        <v>#REF!</v>
      </c>
      <c r="D21" s="59" t="e">
        <v>#REF!</v>
      </c>
      <c r="E21" s="59" t="e">
        <v>#REF!</v>
      </c>
      <c r="F21" s="59" t="e">
        <v>#REF!</v>
      </c>
      <c r="G21" s="59" t="e">
        <v>#REF!</v>
      </c>
      <c r="H21" s="59" t="e">
        <v>#REF!</v>
      </c>
      <c r="I21" s="59" t="e">
        <v>#REF!</v>
      </c>
    </row>
    <row r="22" spans="2:9" x14ac:dyDescent="0.25">
      <c r="B22" s="94" t="s">
        <v>111</v>
      </c>
      <c r="C22" s="59">
        <v>120859</v>
      </c>
      <c r="D22" s="59">
        <v>101166</v>
      </c>
      <c r="E22" s="59">
        <v>107391</v>
      </c>
      <c r="F22" s="59">
        <v>116545</v>
      </c>
      <c r="G22" s="59">
        <v>114076</v>
      </c>
      <c r="H22" s="59">
        <v>110208</v>
      </c>
      <c r="I22" s="59">
        <v>113814</v>
      </c>
    </row>
    <row r="23" spans="2:9" x14ac:dyDescent="0.25">
      <c r="B23" s="94" t="s">
        <v>112</v>
      </c>
      <c r="C23" s="59">
        <v>132846</v>
      </c>
      <c r="D23" s="59">
        <v>128599</v>
      </c>
      <c r="E23" s="59">
        <v>136606</v>
      </c>
      <c r="F23" s="59">
        <v>142281</v>
      </c>
      <c r="G23" s="59">
        <v>128792</v>
      </c>
      <c r="H23" s="59">
        <v>126191</v>
      </c>
      <c r="I23" s="59"/>
    </row>
    <row r="24" spans="2:9" x14ac:dyDescent="0.25">
      <c r="B24" s="94" t="s">
        <v>113</v>
      </c>
      <c r="C24" s="59">
        <v>145365</v>
      </c>
      <c r="D24" s="59">
        <v>134600</v>
      </c>
      <c r="E24" s="59">
        <v>138380</v>
      </c>
      <c r="F24" s="59">
        <v>143128</v>
      </c>
      <c r="G24" s="59">
        <v>134821</v>
      </c>
      <c r="H24" s="59">
        <v>134556</v>
      </c>
      <c r="I24" s="59"/>
    </row>
    <row r="25" spans="2:9" x14ac:dyDescent="0.25">
      <c r="B25" s="94" t="s">
        <v>114</v>
      </c>
      <c r="C25" s="59">
        <v>109237</v>
      </c>
      <c r="D25" s="59">
        <v>105034</v>
      </c>
      <c r="E25" s="59">
        <v>103019</v>
      </c>
      <c r="F25" s="59">
        <v>121257</v>
      </c>
      <c r="G25" s="59">
        <v>111233</v>
      </c>
      <c r="H25" s="59">
        <v>113638</v>
      </c>
      <c r="I25" s="59"/>
    </row>
    <row r="26" spans="2:9" x14ac:dyDescent="0.25">
      <c r="B26" s="96" t="s">
        <v>132</v>
      </c>
      <c r="C26" s="70">
        <v>508307</v>
      </c>
      <c r="D26" s="70">
        <v>469399</v>
      </c>
      <c r="E26" s="70">
        <v>485396</v>
      </c>
      <c r="F26" s="70">
        <v>523211</v>
      </c>
      <c r="G26" s="70">
        <v>488922</v>
      </c>
      <c r="H26" s="70">
        <v>484593</v>
      </c>
      <c r="I26" s="70">
        <v>113814</v>
      </c>
    </row>
    <row r="27" spans="2:9" x14ac:dyDescent="0.25">
      <c r="B27" s="97" t="s">
        <v>5</v>
      </c>
      <c r="C27" s="101"/>
      <c r="D27" s="74">
        <v>-7.6544293114200634E-2</v>
      </c>
      <c r="E27" s="74">
        <v>3.4079748785148745E-2</v>
      </c>
      <c r="F27" s="74">
        <v>7.7905462756182597E-2</v>
      </c>
      <c r="G27" s="74">
        <v>-6.553570165764866E-2</v>
      </c>
      <c r="H27" s="74">
        <v>-8.85417305827918E-3</v>
      </c>
      <c r="I27" s="74"/>
    </row>
    <row r="28" spans="2:9" ht="15" customHeight="1" x14ac:dyDescent="0.25">
      <c r="B28" s="367" t="s">
        <v>130</v>
      </c>
      <c r="C28" s="367"/>
      <c r="D28" s="367"/>
      <c r="E28" s="367"/>
      <c r="F28" s="367"/>
      <c r="G28" s="367"/>
      <c r="H28" s="367"/>
      <c r="I28" s="367"/>
    </row>
  </sheetData>
  <mergeCells count="4">
    <mergeCell ref="B5:J5"/>
    <mergeCell ref="B16:J16"/>
    <mergeCell ref="B19:I19"/>
    <mergeCell ref="B28:I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33.7109375" style="14" customWidth="1"/>
    <col min="3" max="3" width="12.140625" style="14" customWidth="1"/>
    <col min="4" max="4" width="10.7109375" style="14" customWidth="1"/>
    <col min="5" max="5" width="12.140625" style="14" customWidth="1"/>
    <col min="6" max="7" width="10.7109375" style="14" customWidth="1"/>
    <col min="8" max="14" width="11.42578125" style="14"/>
    <col min="15" max="15" width="13.28515625" style="14" customWidth="1"/>
    <col min="16" max="257" width="11.42578125" style="14"/>
    <col min="258" max="258" width="36.7109375" style="14" customWidth="1"/>
    <col min="259" max="259" width="12.7109375" style="14" customWidth="1"/>
    <col min="260" max="260" width="10.7109375" style="14" customWidth="1"/>
    <col min="261" max="261" width="12.7109375" style="14" customWidth="1"/>
    <col min="262" max="263" width="10.7109375" style="14" customWidth="1"/>
    <col min="264" max="270" width="11.42578125" style="14"/>
    <col min="271" max="271" width="13.28515625" style="14" customWidth="1"/>
    <col min="272" max="513" width="11.42578125" style="14"/>
    <col min="514" max="514" width="36.7109375" style="14" customWidth="1"/>
    <col min="515" max="515" width="12.7109375" style="14" customWidth="1"/>
    <col min="516" max="516" width="10.7109375" style="14" customWidth="1"/>
    <col min="517" max="517" width="12.7109375" style="14" customWidth="1"/>
    <col min="518" max="519" width="10.7109375" style="14" customWidth="1"/>
    <col min="520" max="526" width="11.42578125" style="14"/>
    <col min="527" max="527" width="13.28515625" style="14" customWidth="1"/>
    <col min="528" max="769" width="11.42578125" style="14"/>
    <col min="770" max="770" width="36.7109375" style="14" customWidth="1"/>
    <col min="771" max="771" width="12.7109375" style="14" customWidth="1"/>
    <col min="772" max="772" width="10.7109375" style="14" customWidth="1"/>
    <col min="773" max="773" width="12.7109375" style="14" customWidth="1"/>
    <col min="774" max="775" width="10.7109375" style="14" customWidth="1"/>
    <col min="776" max="782" width="11.42578125" style="14"/>
    <col min="783" max="783" width="13.28515625" style="14" customWidth="1"/>
    <col min="784" max="1025" width="11.42578125" style="14"/>
    <col min="1026" max="1026" width="36.7109375" style="14" customWidth="1"/>
    <col min="1027" max="1027" width="12.7109375" style="14" customWidth="1"/>
    <col min="1028" max="1028" width="10.7109375" style="14" customWidth="1"/>
    <col min="1029" max="1029" width="12.7109375" style="14" customWidth="1"/>
    <col min="1030" max="1031" width="10.7109375" style="14" customWidth="1"/>
    <col min="1032" max="1038" width="11.42578125" style="14"/>
    <col min="1039" max="1039" width="13.28515625" style="14" customWidth="1"/>
    <col min="1040" max="1281" width="11.42578125" style="14"/>
    <col min="1282" max="1282" width="36.7109375" style="14" customWidth="1"/>
    <col min="1283" max="1283" width="12.7109375" style="14" customWidth="1"/>
    <col min="1284" max="1284" width="10.7109375" style="14" customWidth="1"/>
    <col min="1285" max="1285" width="12.7109375" style="14" customWidth="1"/>
    <col min="1286" max="1287" width="10.7109375" style="14" customWidth="1"/>
    <col min="1288" max="1294" width="11.42578125" style="14"/>
    <col min="1295" max="1295" width="13.28515625" style="14" customWidth="1"/>
    <col min="1296" max="1537" width="11.42578125" style="14"/>
    <col min="1538" max="1538" width="36.7109375" style="14" customWidth="1"/>
    <col min="1539" max="1539" width="12.7109375" style="14" customWidth="1"/>
    <col min="1540" max="1540" width="10.7109375" style="14" customWidth="1"/>
    <col min="1541" max="1541" width="12.7109375" style="14" customWidth="1"/>
    <col min="1542" max="1543" width="10.7109375" style="14" customWidth="1"/>
    <col min="1544" max="1550" width="11.42578125" style="14"/>
    <col min="1551" max="1551" width="13.28515625" style="14" customWidth="1"/>
    <col min="1552" max="1793" width="11.42578125" style="14"/>
    <col min="1794" max="1794" width="36.7109375" style="14" customWidth="1"/>
    <col min="1795" max="1795" width="12.7109375" style="14" customWidth="1"/>
    <col min="1796" max="1796" width="10.7109375" style="14" customWidth="1"/>
    <col min="1797" max="1797" width="12.7109375" style="14" customWidth="1"/>
    <col min="1798" max="1799" width="10.7109375" style="14" customWidth="1"/>
    <col min="1800" max="1806" width="11.42578125" style="14"/>
    <col min="1807" max="1807" width="13.28515625" style="14" customWidth="1"/>
    <col min="1808" max="2049" width="11.42578125" style="14"/>
    <col min="2050" max="2050" width="36.7109375" style="14" customWidth="1"/>
    <col min="2051" max="2051" width="12.7109375" style="14" customWidth="1"/>
    <col min="2052" max="2052" width="10.7109375" style="14" customWidth="1"/>
    <col min="2053" max="2053" width="12.7109375" style="14" customWidth="1"/>
    <col min="2054" max="2055" width="10.7109375" style="14" customWidth="1"/>
    <col min="2056" max="2062" width="11.42578125" style="14"/>
    <col min="2063" max="2063" width="13.28515625" style="14" customWidth="1"/>
    <col min="2064" max="2305" width="11.42578125" style="14"/>
    <col min="2306" max="2306" width="36.7109375" style="14" customWidth="1"/>
    <col min="2307" max="2307" width="12.7109375" style="14" customWidth="1"/>
    <col min="2308" max="2308" width="10.7109375" style="14" customWidth="1"/>
    <col min="2309" max="2309" width="12.7109375" style="14" customWidth="1"/>
    <col min="2310" max="2311" width="10.7109375" style="14" customWidth="1"/>
    <col min="2312" max="2318" width="11.42578125" style="14"/>
    <col min="2319" max="2319" width="13.28515625" style="14" customWidth="1"/>
    <col min="2320" max="2561" width="11.42578125" style="14"/>
    <col min="2562" max="2562" width="36.7109375" style="14" customWidth="1"/>
    <col min="2563" max="2563" width="12.7109375" style="14" customWidth="1"/>
    <col min="2564" max="2564" width="10.7109375" style="14" customWidth="1"/>
    <col min="2565" max="2565" width="12.7109375" style="14" customWidth="1"/>
    <col min="2566" max="2567" width="10.7109375" style="14" customWidth="1"/>
    <col min="2568" max="2574" width="11.42578125" style="14"/>
    <col min="2575" max="2575" width="13.28515625" style="14" customWidth="1"/>
    <col min="2576" max="2817" width="11.42578125" style="14"/>
    <col min="2818" max="2818" width="36.7109375" style="14" customWidth="1"/>
    <col min="2819" max="2819" width="12.7109375" style="14" customWidth="1"/>
    <col min="2820" max="2820" width="10.7109375" style="14" customWidth="1"/>
    <col min="2821" max="2821" width="12.7109375" style="14" customWidth="1"/>
    <col min="2822" max="2823" width="10.7109375" style="14" customWidth="1"/>
    <col min="2824" max="2830" width="11.42578125" style="14"/>
    <col min="2831" max="2831" width="13.28515625" style="14" customWidth="1"/>
    <col min="2832" max="3073" width="11.42578125" style="14"/>
    <col min="3074" max="3074" width="36.7109375" style="14" customWidth="1"/>
    <col min="3075" max="3075" width="12.7109375" style="14" customWidth="1"/>
    <col min="3076" max="3076" width="10.7109375" style="14" customWidth="1"/>
    <col min="3077" max="3077" width="12.7109375" style="14" customWidth="1"/>
    <col min="3078" max="3079" width="10.7109375" style="14" customWidth="1"/>
    <col min="3080" max="3086" width="11.42578125" style="14"/>
    <col min="3087" max="3087" width="13.28515625" style="14" customWidth="1"/>
    <col min="3088" max="3329" width="11.42578125" style="14"/>
    <col min="3330" max="3330" width="36.7109375" style="14" customWidth="1"/>
    <col min="3331" max="3331" width="12.7109375" style="14" customWidth="1"/>
    <col min="3332" max="3332" width="10.7109375" style="14" customWidth="1"/>
    <col min="3333" max="3333" width="12.7109375" style="14" customWidth="1"/>
    <col min="3334" max="3335" width="10.7109375" style="14" customWidth="1"/>
    <col min="3336" max="3342" width="11.42578125" style="14"/>
    <col min="3343" max="3343" width="13.28515625" style="14" customWidth="1"/>
    <col min="3344" max="3585" width="11.42578125" style="14"/>
    <col min="3586" max="3586" width="36.7109375" style="14" customWidth="1"/>
    <col min="3587" max="3587" width="12.7109375" style="14" customWidth="1"/>
    <col min="3588" max="3588" width="10.7109375" style="14" customWidth="1"/>
    <col min="3589" max="3589" width="12.7109375" style="14" customWidth="1"/>
    <col min="3590" max="3591" width="10.7109375" style="14" customWidth="1"/>
    <col min="3592" max="3598" width="11.42578125" style="14"/>
    <col min="3599" max="3599" width="13.28515625" style="14" customWidth="1"/>
    <col min="3600" max="3841" width="11.42578125" style="14"/>
    <col min="3842" max="3842" width="36.7109375" style="14" customWidth="1"/>
    <col min="3843" max="3843" width="12.7109375" style="14" customWidth="1"/>
    <col min="3844" max="3844" width="10.7109375" style="14" customWidth="1"/>
    <col min="3845" max="3845" width="12.7109375" style="14" customWidth="1"/>
    <col min="3846" max="3847" width="10.7109375" style="14" customWidth="1"/>
    <col min="3848" max="3854" width="11.42578125" style="14"/>
    <col min="3855" max="3855" width="13.28515625" style="14" customWidth="1"/>
    <col min="3856" max="4097" width="11.42578125" style="14"/>
    <col min="4098" max="4098" width="36.7109375" style="14" customWidth="1"/>
    <col min="4099" max="4099" width="12.7109375" style="14" customWidth="1"/>
    <col min="4100" max="4100" width="10.7109375" style="14" customWidth="1"/>
    <col min="4101" max="4101" width="12.7109375" style="14" customWidth="1"/>
    <col min="4102" max="4103" width="10.7109375" style="14" customWidth="1"/>
    <col min="4104" max="4110" width="11.42578125" style="14"/>
    <col min="4111" max="4111" width="13.28515625" style="14" customWidth="1"/>
    <col min="4112" max="4353" width="11.42578125" style="14"/>
    <col min="4354" max="4354" width="36.7109375" style="14" customWidth="1"/>
    <col min="4355" max="4355" width="12.7109375" style="14" customWidth="1"/>
    <col min="4356" max="4356" width="10.7109375" style="14" customWidth="1"/>
    <col min="4357" max="4357" width="12.7109375" style="14" customWidth="1"/>
    <col min="4358" max="4359" width="10.7109375" style="14" customWidth="1"/>
    <col min="4360" max="4366" width="11.42578125" style="14"/>
    <col min="4367" max="4367" width="13.28515625" style="14" customWidth="1"/>
    <col min="4368" max="4609" width="11.42578125" style="14"/>
    <col min="4610" max="4610" width="36.7109375" style="14" customWidth="1"/>
    <col min="4611" max="4611" width="12.7109375" style="14" customWidth="1"/>
    <col min="4612" max="4612" width="10.7109375" style="14" customWidth="1"/>
    <col min="4613" max="4613" width="12.7109375" style="14" customWidth="1"/>
    <col min="4614" max="4615" width="10.7109375" style="14" customWidth="1"/>
    <col min="4616" max="4622" width="11.42578125" style="14"/>
    <col min="4623" max="4623" width="13.28515625" style="14" customWidth="1"/>
    <col min="4624" max="4865" width="11.42578125" style="14"/>
    <col min="4866" max="4866" width="36.7109375" style="14" customWidth="1"/>
    <col min="4867" max="4867" width="12.7109375" style="14" customWidth="1"/>
    <col min="4868" max="4868" width="10.7109375" style="14" customWidth="1"/>
    <col min="4869" max="4869" width="12.7109375" style="14" customWidth="1"/>
    <col min="4870" max="4871" width="10.7109375" style="14" customWidth="1"/>
    <col min="4872" max="4878" width="11.42578125" style="14"/>
    <col min="4879" max="4879" width="13.28515625" style="14" customWidth="1"/>
    <col min="4880" max="5121" width="11.42578125" style="14"/>
    <col min="5122" max="5122" width="36.7109375" style="14" customWidth="1"/>
    <col min="5123" max="5123" width="12.7109375" style="14" customWidth="1"/>
    <col min="5124" max="5124" width="10.7109375" style="14" customWidth="1"/>
    <col min="5125" max="5125" width="12.7109375" style="14" customWidth="1"/>
    <col min="5126" max="5127" width="10.7109375" style="14" customWidth="1"/>
    <col min="5128" max="5134" width="11.42578125" style="14"/>
    <col min="5135" max="5135" width="13.28515625" style="14" customWidth="1"/>
    <col min="5136" max="5377" width="11.42578125" style="14"/>
    <col min="5378" max="5378" width="36.7109375" style="14" customWidth="1"/>
    <col min="5379" max="5379" width="12.7109375" style="14" customWidth="1"/>
    <col min="5380" max="5380" width="10.7109375" style="14" customWidth="1"/>
    <col min="5381" max="5381" width="12.7109375" style="14" customWidth="1"/>
    <col min="5382" max="5383" width="10.7109375" style="14" customWidth="1"/>
    <col min="5384" max="5390" width="11.42578125" style="14"/>
    <col min="5391" max="5391" width="13.28515625" style="14" customWidth="1"/>
    <col min="5392" max="5633" width="11.42578125" style="14"/>
    <col min="5634" max="5634" width="36.7109375" style="14" customWidth="1"/>
    <col min="5635" max="5635" width="12.7109375" style="14" customWidth="1"/>
    <col min="5636" max="5636" width="10.7109375" style="14" customWidth="1"/>
    <col min="5637" max="5637" width="12.7109375" style="14" customWidth="1"/>
    <col min="5638" max="5639" width="10.7109375" style="14" customWidth="1"/>
    <col min="5640" max="5646" width="11.42578125" style="14"/>
    <col min="5647" max="5647" width="13.28515625" style="14" customWidth="1"/>
    <col min="5648" max="5889" width="11.42578125" style="14"/>
    <col min="5890" max="5890" width="36.7109375" style="14" customWidth="1"/>
    <col min="5891" max="5891" width="12.7109375" style="14" customWidth="1"/>
    <col min="5892" max="5892" width="10.7109375" style="14" customWidth="1"/>
    <col min="5893" max="5893" width="12.7109375" style="14" customWidth="1"/>
    <col min="5894" max="5895" width="10.7109375" style="14" customWidth="1"/>
    <col min="5896" max="5902" width="11.42578125" style="14"/>
    <col min="5903" max="5903" width="13.28515625" style="14" customWidth="1"/>
    <col min="5904" max="6145" width="11.42578125" style="14"/>
    <col min="6146" max="6146" width="36.7109375" style="14" customWidth="1"/>
    <col min="6147" max="6147" width="12.7109375" style="14" customWidth="1"/>
    <col min="6148" max="6148" width="10.7109375" style="14" customWidth="1"/>
    <col min="6149" max="6149" width="12.7109375" style="14" customWidth="1"/>
    <col min="6150" max="6151" width="10.7109375" style="14" customWidth="1"/>
    <col min="6152" max="6158" width="11.42578125" style="14"/>
    <col min="6159" max="6159" width="13.28515625" style="14" customWidth="1"/>
    <col min="6160" max="6401" width="11.42578125" style="14"/>
    <col min="6402" max="6402" width="36.7109375" style="14" customWidth="1"/>
    <col min="6403" max="6403" width="12.7109375" style="14" customWidth="1"/>
    <col min="6404" max="6404" width="10.7109375" style="14" customWidth="1"/>
    <col min="6405" max="6405" width="12.7109375" style="14" customWidth="1"/>
    <col min="6406" max="6407" width="10.7109375" style="14" customWidth="1"/>
    <col min="6408" max="6414" width="11.42578125" style="14"/>
    <col min="6415" max="6415" width="13.28515625" style="14" customWidth="1"/>
    <col min="6416" max="6657" width="11.42578125" style="14"/>
    <col min="6658" max="6658" width="36.7109375" style="14" customWidth="1"/>
    <col min="6659" max="6659" width="12.7109375" style="14" customWidth="1"/>
    <col min="6660" max="6660" width="10.7109375" style="14" customWidth="1"/>
    <col min="6661" max="6661" width="12.7109375" style="14" customWidth="1"/>
    <col min="6662" max="6663" width="10.7109375" style="14" customWidth="1"/>
    <col min="6664" max="6670" width="11.42578125" style="14"/>
    <col min="6671" max="6671" width="13.28515625" style="14" customWidth="1"/>
    <col min="6672" max="6913" width="11.42578125" style="14"/>
    <col min="6914" max="6914" width="36.7109375" style="14" customWidth="1"/>
    <col min="6915" max="6915" width="12.7109375" style="14" customWidth="1"/>
    <col min="6916" max="6916" width="10.7109375" style="14" customWidth="1"/>
    <col min="6917" max="6917" width="12.7109375" style="14" customWidth="1"/>
    <col min="6918" max="6919" width="10.7109375" style="14" customWidth="1"/>
    <col min="6920" max="6926" width="11.42578125" style="14"/>
    <col min="6927" max="6927" width="13.28515625" style="14" customWidth="1"/>
    <col min="6928" max="7169" width="11.42578125" style="14"/>
    <col min="7170" max="7170" width="36.7109375" style="14" customWidth="1"/>
    <col min="7171" max="7171" width="12.7109375" style="14" customWidth="1"/>
    <col min="7172" max="7172" width="10.7109375" style="14" customWidth="1"/>
    <col min="7173" max="7173" width="12.7109375" style="14" customWidth="1"/>
    <col min="7174" max="7175" width="10.7109375" style="14" customWidth="1"/>
    <col min="7176" max="7182" width="11.42578125" style="14"/>
    <col min="7183" max="7183" width="13.28515625" style="14" customWidth="1"/>
    <col min="7184" max="7425" width="11.42578125" style="14"/>
    <col min="7426" max="7426" width="36.7109375" style="14" customWidth="1"/>
    <col min="7427" max="7427" width="12.7109375" style="14" customWidth="1"/>
    <col min="7428" max="7428" width="10.7109375" style="14" customWidth="1"/>
    <col min="7429" max="7429" width="12.7109375" style="14" customWidth="1"/>
    <col min="7430" max="7431" width="10.7109375" style="14" customWidth="1"/>
    <col min="7432" max="7438" width="11.42578125" style="14"/>
    <col min="7439" max="7439" width="13.28515625" style="14" customWidth="1"/>
    <col min="7440" max="7681" width="11.42578125" style="14"/>
    <col min="7682" max="7682" width="36.7109375" style="14" customWidth="1"/>
    <col min="7683" max="7683" width="12.7109375" style="14" customWidth="1"/>
    <col min="7684" max="7684" width="10.7109375" style="14" customWidth="1"/>
    <col min="7685" max="7685" width="12.7109375" style="14" customWidth="1"/>
    <col min="7686" max="7687" width="10.7109375" style="14" customWidth="1"/>
    <col min="7688" max="7694" width="11.42578125" style="14"/>
    <col min="7695" max="7695" width="13.28515625" style="14" customWidth="1"/>
    <col min="7696" max="7937" width="11.42578125" style="14"/>
    <col min="7938" max="7938" width="36.7109375" style="14" customWidth="1"/>
    <col min="7939" max="7939" width="12.7109375" style="14" customWidth="1"/>
    <col min="7940" max="7940" width="10.7109375" style="14" customWidth="1"/>
    <col min="7941" max="7941" width="12.7109375" style="14" customWidth="1"/>
    <col min="7942" max="7943" width="10.7109375" style="14" customWidth="1"/>
    <col min="7944" max="7950" width="11.42578125" style="14"/>
    <col min="7951" max="7951" width="13.28515625" style="14" customWidth="1"/>
    <col min="7952" max="8193" width="11.42578125" style="14"/>
    <col min="8194" max="8194" width="36.7109375" style="14" customWidth="1"/>
    <col min="8195" max="8195" width="12.7109375" style="14" customWidth="1"/>
    <col min="8196" max="8196" width="10.7109375" style="14" customWidth="1"/>
    <col min="8197" max="8197" width="12.7109375" style="14" customWidth="1"/>
    <col min="8198" max="8199" width="10.7109375" style="14" customWidth="1"/>
    <col min="8200" max="8206" width="11.42578125" style="14"/>
    <col min="8207" max="8207" width="13.28515625" style="14" customWidth="1"/>
    <col min="8208" max="8449" width="11.42578125" style="14"/>
    <col min="8450" max="8450" width="36.7109375" style="14" customWidth="1"/>
    <col min="8451" max="8451" width="12.7109375" style="14" customWidth="1"/>
    <col min="8452" max="8452" width="10.7109375" style="14" customWidth="1"/>
    <col min="8453" max="8453" width="12.7109375" style="14" customWidth="1"/>
    <col min="8454" max="8455" width="10.7109375" style="14" customWidth="1"/>
    <col min="8456" max="8462" width="11.42578125" style="14"/>
    <col min="8463" max="8463" width="13.28515625" style="14" customWidth="1"/>
    <col min="8464" max="8705" width="11.42578125" style="14"/>
    <col min="8706" max="8706" width="36.7109375" style="14" customWidth="1"/>
    <col min="8707" max="8707" width="12.7109375" style="14" customWidth="1"/>
    <col min="8708" max="8708" width="10.7109375" style="14" customWidth="1"/>
    <col min="8709" max="8709" width="12.7109375" style="14" customWidth="1"/>
    <col min="8710" max="8711" width="10.7109375" style="14" customWidth="1"/>
    <col min="8712" max="8718" width="11.42578125" style="14"/>
    <col min="8719" max="8719" width="13.28515625" style="14" customWidth="1"/>
    <col min="8720" max="8961" width="11.42578125" style="14"/>
    <col min="8962" max="8962" width="36.7109375" style="14" customWidth="1"/>
    <col min="8963" max="8963" width="12.7109375" style="14" customWidth="1"/>
    <col min="8964" max="8964" width="10.7109375" style="14" customWidth="1"/>
    <col min="8965" max="8965" width="12.7109375" style="14" customWidth="1"/>
    <col min="8966" max="8967" width="10.7109375" style="14" customWidth="1"/>
    <col min="8968" max="8974" width="11.42578125" style="14"/>
    <col min="8975" max="8975" width="13.28515625" style="14" customWidth="1"/>
    <col min="8976" max="9217" width="11.42578125" style="14"/>
    <col min="9218" max="9218" width="36.7109375" style="14" customWidth="1"/>
    <col min="9219" max="9219" width="12.7109375" style="14" customWidth="1"/>
    <col min="9220" max="9220" width="10.7109375" style="14" customWidth="1"/>
    <col min="9221" max="9221" width="12.7109375" style="14" customWidth="1"/>
    <col min="9222" max="9223" width="10.7109375" style="14" customWidth="1"/>
    <col min="9224" max="9230" width="11.42578125" style="14"/>
    <col min="9231" max="9231" width="13.28515625" style="14" customWidth="1"/>
    <col min="9232" max="9473" width="11.42578125" style="14"/>
    <col min="9474" max="9474" width="36.7109375" style="14" customWidth="1"/>
    <col min="9475" max="9475" width="12.7109375" style="14" customWidth="1"/>
    <col min="9476" max="9476" width="10.7109375" style="14" customWidth="1"/>
    <col min="9477" max="9477" width="12.7109375" style="14" customWidth="1"/>
    <col min="9478" max="9479" width="10.7109375" style="14" customWidth="1"/>
    <col min="9480" max="9486" width="11.42578125" style="14"/>
    <col min="9487" max="9487" width="13.28515625" style="14" customWidth="1"/>
    <col min="9488" max="9729" width="11.42578125" style="14"/>
    <col min="9730" max="9730" width="36.7109375" style="14" customWidth="1"/>
    <col min="9731" max="9731" width="12.7109375" style="14" customWidth="1"/>
    <col min="9732" max="9732" width="10.7109375" style="14" customWidth="1"/>
    <col min="9733" max="9733" width="12.7109375" style="14" customWidth="1"/>
    <col min="9734" max="9735" width="10.7109375" style="14" customWidth="1"/>
    <col min="9736" max="9742" width="11.42578125" style="14"/>
    <col min="9743" max="9743" width="13.28515625" style="14" customWidth="1"/>
    <col min="9744" max="9985" width="11.42578125" style="14"/>
    <col min="9986" max="9986" width="36.7109375" style="14" customWidth="1"/>
    <col min="9987" max="9987" width="12.7109375" style="14" customWidth="1"/>
    <col min="9988" max="9988" width="10.7109375" style="14" customWidth="1"/>
    <col min="9989" max="9989" width="12.7109375" style="14" customWidth="1"/>
    <col min="9990" max="9991" width="10.7109375" style="14" customWidth="1"/>
    <col min="9992" max="9998" width="11.42578125" style="14"/>
    <col min="9999" max="9999" width="13.28515625" style="14" customWidth="1"/>
    <col min="10000" max="10241" width="11.42578125" style="14"/>
    <col min="10242" max="10242" width="36.7109375" style="14" customWidth="1"/>
    <col min="10243" max="10243" width="12.7109375" style="14" customWidth="1"/>
    <col min="10244" max="10244" width="10.7109375" style="14" customWidth="1"/>
    <col min="10245" max="10245" width="12.7109375" style="14" customWidth="1"/>
    <col min="10246" max="10247" width="10.7109375" style="14" customWidth="1"/>
    <col min="10248" max="10254" width="11.42578125" style="14"/>
    <col min="10255" max="10255" width="13.28515625" style="14" customWidth="1"/>
    <col min="10256" max="10497" width="11.42578125" style="14"/>
    <col min="10498" max="10498" width="36.7109375" style="14" customWidth="1"/>
    <col min="10499" max="10499" width="12.7109375" style="14" customWidth="1"/>
    <col min="10500" max="10500" width="10.7109375" style="14" customWidth="1"/>
    <col min="10501" max="10501" width="12.7109375" style="14" customWidth="1"/>
    <col min="10502" max="10503" width="10.7109375" style="14" customWidth="1"/>
    <col min="10504" max="10510" width="11.42578125" style="14"/>
    <col min="10511" max="10511" width="13.28515625" style="14" customWidth="1"/>
    <col min="10512" max="10753" width="11.42578125" style="14"/>
    <col min="10754" max="10754" width="36.7109375" style="14" customWidth="1"/>
    <col min="10755" max="10755" width="12.7109375" style="14" customWidth="1"/>
    <col min="10756" max="10756" width="10.7109375" style="14" customWidth="1"/>
    <col min="10757" max="10757" width="12.7109375" style="14" customWidth="1"/>
    <col min="10758" max="10759" width="10.7109375" style="14" customWidth="1"/>
    <col min="10760" max="10766" width="11.42578125" style="14"/>
    <col min="10767" max="10767" width="13.28515625" style="14" customWidth="1"/>
    <col min="10768" max="11009" width="11.42578125" style="14"/>
    <col min="11010" max="11010" width="36.7109375" style="14" customWidth="1"/>
    <col min="11011" max="11011" width="12.7109375" style="14" customWidth="1"/>
    <col min="11012" max="11012" width="10.7109375" style="14" customWidth="1"/>
    <col min="11013" max="11013" width="12.7109375" style="14" customWidth="1"/>
    <col min="11014" max="11015" width="10.7109375" style="14" customWidth="1"/>
    <col min="11016" max="11022" width="11.42578125" style="14"/>
    <col min="11023" max="11023" width="13.28515625" style="14" customWidth="1"/>
    <col min="11024" max="11265" width="11.42578125" style="14"/>
    <col min="11266" max="11266" width="36.7109375" style="14" customWidth="1"/>
    <col min="11267" max="11267" width="12.7109375" style="14" customWidth="1"/>
    <col min="11268" max="11268" width="10.7109375" style="14" customWidth="1"/>
    <col min="11269" max="11269" width="12.7109375" style="14" customWidth="1"/>
    <col min="11270" max="11271" width="10.7109375" style="14" customWidth="1"/>
    <col min="11272" max="11278" width="11.42578125" style="14"/>
    <col min="11279" max="11279" width="13.28515625" style="14" customWidth="1"/>
    <col min="11280" max="11521" width="11.42578125" style="14"/>
    <col min="11522" max="11522" width="36.7109375" style="14" customWidth="1"/>
    <col min="11523" max="11523" width="12.7109375" style="14" customWidth="1"/>
    <col min="11524" max="11524" width="10.7109375" style="14" customWidth="1"/>
    <col min="11525" max="11525" width="12.7109375" style="14" customWidth="1"/>
    <col min="11526" max="11527" width="10.7109375" style="14" customWidth="1"/>
    <col min="11528" max="11534" width="11.42578125" style="14"/>
    <col min="11535" max="11535" width="13.28515625" style="14" customWidth="1"/>
    <col min="11536" max="11777" width="11.42578125" style="14"/>
    <col min="11778" max="11778" width="36.7109375" style="14" customWidth="1"/>
    <col min="11779" max="11779" width="12.7109375" style="14" customWidth="1"/>
    <col min="11780" max="11780" width="10.7109375" style="14" customWidth="1"/>
    <col min="11781" max="11781" width="12.7109375" style="14" customWidth="1"/>
    <col min="11782" max="11783" width="10.7109375" style="14" customWidth="1"/>
    <col min="11784" max="11790" width="11.42578125" style="14"/>
    <col min="11791" max="11791" width="13.28515625" style="14" customWidth="1"/>
    <col min="11792" max="12033" width="11.42578125" style="14"/>
    <col min="12034" max="12034" width="36.7109375" style="14" customWidth="1"/>
    <col min="12035" max="12035" width="12.7109375" style="14" customWidth="1"/>
    <col min="12036" max="12036" width="10.7109375" style="14" customWidth="1"/>
    <col min="12037" max="12037" width="12.7109375" style="14" customWidth="1"/>
    <col min="12038" max="12039" width="10.7109375" style="14" customWidth="1"/>
    <col min="12040" max="12046" width="11.42578125" style="14"/>
    <col min="12047" max="12047" width="13.28515625" style="14" customWidth="1"/>
    <col min="12048" max="12289" width="11.42578125" style="14"/>
    <col min="12290" max="12290" width="36.7109375" style="14" customWidth="1"/>
    <col min="12291" max="12291" width="12.7109375" style="14" customWidth="1"/>
    <col min="12292" max="12292" width="10.7109375" style="14" customWidth="1"/>
    <col min="12293" max="12293" width="12.7109375" style="14" customWidth="1"/>
    <col min="12294" max="12295" width="10.7109375" style="14" customWidth="1"/>
    <col min="12296" max="12302" width="11.42578125" style="14"/>
    <col min="12303" max="12303" width="13.28515625" style="14" customWidth="1"/>
    <col min="12304" max="12545" width="11.42578125" style="14"/>
    <col min="12546" max="12546" width="36.7109375" style="14" customWidth="1"/>
    <col min="12547" max="12547" width="12.7109375" style="14" customWidth="1"/>
    <col min="12548" max="12548" width="10.7109375" style="14" customWidth="1"/>
    <col min="12549" max="12549" width="12.7109375" style="14" customWidth="1"/>
    <col min="12550" max="12551" width="10.7109375" style="14" customWidth="1"/>
    <col min="12552" max="12558" width="11.42578125" style="14"/>
    <col min="12559" max="12559" width="13.28515625" style="14" customWidth="1"/>
    <col min="12560" max="12801" width="11.42578125" style="14"/>
    <col min="12802" max="12802" width="36.7109375" style="14" customWidth="1"/>
    <col min="12803" max="12803" width="12.7109375" style="14" customWidth="1"/>
    <col min="12804" max="12804" width="10.7109375" style="14" customWidth="1"/>
    <col min="12805" max="12805" width="12.7109375" style="14" customWidth="1"/>
    <col min="12806" max="12807" width="10.7109375" style="14" customWidth="1"/>
    <col min="12808" max="12814" width="11.42578125" style="14"/>
    <col min="12815" max="12815" width="13.28515625" style="14" customWidth="1"/>
    <col min="12816" max="13057" width="11.42578125" style="14"/>
    <col min="13058" max="13058" width="36.7109375" style="14" customWidth="1"/>
    <col min="13059" max="13059" width="12.7109375" style="14" customWidth="1"/>
    <col min="13060" max="13060" width="10.7109375" style="14" customWidth="1"/>
    <col min="13061" max="13061" width="12.7109375" style="14" customWidth="1"/>
    <col min="13062" max="13063" width="10.7109375" style="14" customWidth="1"/>
    <col min="13064" max="13070" width="11.42578125" style="14"/>
    <col min="13071" max="13071" width="13.28515625" style="14" customWidth="1"/>
    <col min="13072" max="13313" width="11.42578125" style="14"/>
    <col min="13314" max="13314" width="36.7109375" style="14" customWidth="1"/>
    <col min="13315" max="13315" width="12.7109375" style="14" customWidth="1"/>
    <col min="13316" max="13316" width="10.7109375" style="14" customWidth="1"/>
    <col min="13317" max="13317" width="12.7109375" style="14" customWidth="1"/>
    <col min="13318" max="13319" width="10.7109375" style="14" customWidth="1"/>
    <col min="13320" max="13326" width="11.42578125" style="14"/>
    <col min="13327" max="13327" width="13.28515625" style="14" customWidth="1"/>
    <col min="13328" max="13569" width="11.42578125" style="14"/>
    <col min="13570" max="13570" width="36.7109375" style="14" customWidth="1"/>
    <col min="13571" max="13571" width="12.7109375" style="14" customWidth="1"/>
    <col min="13572" max="13572" width="10.7109375" style="14" customWidth="1"/>
    <col min="13573" max="13573" width="12.7109375" style="14" customWidth="1"/>
    <col min="13574" max="13575" width="10.7109375" style="14" customWidth="1"/>
    <col min="13576" max="13582" width="11.42578125" style="14"/>
    <col min="13583" max="13583" width="13.28515625" style="14" customWidth="1"/>
    <col min="13584" max="13825" width="11.42578125" style="14"/>
    <col min="13826" max="13826" width="36.7109375" style="14" customWidth="1"/>
    <col min="13827" max="13827" width="12.7109375" style="14" customWidth="1"/>
    <col min="13828" max="13828" width="10.7109375" style="14" customWidth="1"/>
    <col min="13829" max="13829" width="12.7109375" style="14" customWidth="1"/>
    <col min="13830" max="13831" width="10.7109375" style="14" customWidth="1"/>
    <col min="13832" max="13838" width="11.42578125" style="14"/>
    <col min="13839" max="13839" width="13.28515625" style="14" customWidth="1"/>
    <col min="13840" max="14081" width="11.42578125" style="14"/>
    <col min="14082" max="14082" width="36.7109375" style="14" customWidth="1"/>
    <col min="14083" max="14083" width="12.7109375" style="14" customWidth="1"/>
    <col min="14084" max="14084" width="10.7109375" style="14" customWidth="1"/>
    <col min="14085" max="14085" width="12.7109375" style="14" customWidth="1"/>
    <col min="14086" max="14087" width="10.7109375" style="14" customWidth="1"/>
    <col min="14088" max="14094" width="11.42578125" style="14"/>
    <col min="14095" max="14095" width="13.28515625" style="14" customWidth="1"/>
    <col min="14096" max="14337" width="11.42578125" style="14"/>
    <col min="14338" max="14338" width="36.7109375" style="14" customWidth="1"/>
    <col min="14339" max="14339" width="12.7109375" style="14" customWidth="1"/>
    <col min="14340" max="14340" width="10.7109375" style="14" customWidth="1"/>
    <col min="14341" max="14341" width="12.7109375" style="14" customWidth="1"/>
    <col min="14342" max="14343" width="10.7109375" style="14" customWidth="1"/>
    <col min="14344" max="14350" width="11.42578125" style="14"/>
    <col min="14351" max="14351" width="13.28515625" style="14" customWidth="1"/>
    <col min="14352" max="14593" width="11.42578125" style="14"/>
    <col min="14594" max="14594" width="36.7109375" style="14" customWidth="1"/>
    <col min="14595" max="14595" width="12.7109375" style="14" customWidth="1"/>
    <col min="14596" max="14596" width="10.7109375" style="14" customWidth="1"/>
    <col min="14597" max="14597" width="12.7109375" style="14" customWidth="1"/>
    <col min="14598" max="14599" width="10.7109375" style="14" customWidth="1"/>
    <col min="14600" max="14606" width="11.42578125" style="14"/>
    <col min="14607" max="14607" width="13.28515625" style="14" customWidth="1"/>
    <col min="14608" max="14849" width="11.42578125" style="14"/>
    <col min="14850" max="14850" width="36.7109375" style="14" customWidth="1"/>
    <col min="14851" max="14851" width="12.7109375" style="14" customWidth="1"/>
    <col min="14852" max="14852" width="10.7109375" style="14" customWidth="1"/>
    <col min="14853" max="14853" width="12.7109375" style="14" customWidth="1"/>
    <col min="14854" max="14855" width="10.7109375" style="14" customWidth="1"/>
    <col min="14856" max="14862" width="11.42578125" style="14"/>
    <col min="14863" max="14863" width="13.28515625" style="14" customWidth="1"/>
    <col min="14864" max="15105" width="11.42578125" style="14"/>
    <col min="15106" max="15106" width="36.7109375" style="14" customWidth="1"/>
    <col min="15107" max="15107" width="12.7109375" style="14" customWidth="1"/>
    <col min="15108" max="15108" width="10.7109375" style="14" customWidth="1"/>
    <col min="15109" max="15109" width="12.7109375" style="14" customWidth="1"/>
    <col min="15110" max="15111" width="10.7109375" style="14" customWidth="1"/>
    <col min="15112" max="15118" width="11.42578125" style="14"/>
    <col min="15119" max="15119" width="13.28515625" style="14" customWidth="1"/>
    <col min="15120" max="15361" width="11.42578125" style="14"/>
    <col min="15362" max="15362" width="36.7109375" style="14" customWidth="1"/>
    <col min="15363" max="15363" width="12.7109375" style="14" customWidth="1"/>
    <col min="15364" max="15364" width="10.7109375" style="14" customWidth="1"/>
    <col min="15365" max="15365" width="12.7109375" style="14" customWidth="1"/>
    <col min="15366" max="15367" width="10.7109375" style="14" customWidth="1"/>
    <col min="15368" max="15374" width="11.42578125" style="14"/>
    <col min="15375" max="15375" width="13.28515625" style="14" customWidth="1"/>
    <col min="15376" max="15617" width="11.42578125" style="14"/>
    <col min="15618" max="15618" width="36.7109375" style="14" customWidth="1"/>
    <col min="15619" max="15619" width="12.7109375" style="14" customWidth="1"/>
    <col min="15620" max="15620" width="10.7109375" style="14" customWidth="1"/>
    <col min="15621" max="15621" width="12.7109375" style="14" customWidth="1"/>
    <col min="15622" max="15623" width="10.7109375" style="14" customWidth="1"/>
    <col min="15624" max="15630" width="11.42578125" style="14"/>
    <col min="15631" max="15631" width="13.28515625" style="14" customWidth="1"/>
    <col min="15632" max="15873" width="11.42578125" style="14"/>
    <col min="15874" max="15874" width="36.7109375" style="14" customWidth="1"/>
    <col min="15875" max="15875" width="12.7109375" style="14" customWidth="1"/>
    <col min="15876" max="15876" width="10.7109375" style="14" customWidth="1"/>
    <col min="15877" max="15877" width="12.7109375" style="14" customWidth="1"/>
    <col min="15878" max="15879" width="10.7109375" style="14" customWidth="1"/>
    <col min="15880" max="15886" width="11.42578125" style="14"/>
    <col min="15887" max="15887" width="13.28515625" style="14" customWidth="1"/>
    <col min="15888" max="16129" width="11.42578125" style="14"/>
    <col min="16130" max="16130" width="36.7109375" style="14" customWidth="1"/>
    <col min="16131" max="16131" width="12.7109375" style="14" customWidth="1"/>
    <col min="16132" max="16132" width="10.7109375" style="14" customWidth="1"/>
    <col min="16133" max="16133" width="12.7109375" style="14" customWidth="1"/>
    <col min="16134" max="16135" width="10.7109375" style="14" customWidth="1"/>
    <col min="16136" max="16142" width="11.42578125" style="14"/>
    <col min="16143" max="16143" width="13.28515625" style="14" customWidth="1"/>
    <col min="16144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23.25" customHeight="1" x14ac:dyDescent="0.25">
      <c r="B5" s="362" t="s">
        <v>133</v>
      </c>
      <c r="C5" s="362"/>
      <c r="D5" s="362"/>
      <c r="E5" s="362"/>
      <c r="F5" s="362"/>
      <c r="G5" s="362"/>
    </row>
    <row r="6" spans="2:7" ht="30" customHeight="1" x14ac:dyDescent="0.25">
      <c r="B6" s="41" t="s">
        <v>134</v>
      </c>
      <c r="C6" s="42" t="str">
        <f>actualizaciones!A3</f>
        <v>I semestre 2013</v>
      </c>
      <c r="D6" s="43" t="s">
        <v>74</v>
      </c>
      <c r="E6" s="42" t="str">
        <f>actualizaciones!A2</f>
        <v xml:space="preserve">I semestre 2014 </v>
      </c>
      <c r="F6" s="43" t="s">
        <v>74</v>
      </c>
      <c r="G6" s="44" t="s">
        <v>75</v>
      </c>
    </row>
    <row r="7" spans="2:7" ht="15" customHeight="1" x14ac:dyDescent="0.25">
      <c r="B7" s="102" t="s">
        <v>135</v>
      </c>
      <c r="C7" s="103"/>
      <c r="D7" s="103"/>
      <c r="E7" s="103"/>
      <c r="F7" s="103"/>
      <c r="G7" s="103"/>
    </row>
    <row r="8" spans="2:7" ht="15" customHeight="1" x14ac:dyDescent="0.2">
      <c r="B8" s="104" t="s">
        <v>76</v>
      </c>
      <c r="C8" s="105">
        <v>2379787</v>
      </c>
      <c r="D8" s="106">
        <f>C8/C8</f>
        <v>1</v>
      </c>
      <c r="E8" s="105">
        <v>2482139</v>
      </c>
      <c r="F8" s="106">
        <f>E8/E8</f>
        <v>1</v>
      </c>
      <c r="G8" s="106">
        <f>(E8-C8)/C8</f>
        <v>4.3008891131853397E-2</v>
      </c>
    </row>
    <row r="9" spans="2:7" ht="15" customHeight="1" x14ac:dyDescent="0.2">
      <c r="B9" s="104" t="s">
        <v>77</v>
      </c>
      <c r="C9" s="105">
        <v>1547099</v>
      </c>
      <c r="D9" s="106">
        <f>C9/C8</f>
        <v>0.65009977783726025</v>
      </c>
      <c r="E9" s="105">
        <v>1644300</v>
      </c>
      <c r="F9" s="106">
        <f>E9/E8</f>
        <v>0.66245282798425065</v>
      </c>
      <c r="G9" s="106">
        <f>(E9-C9)/C9</f>
        <v>6.2827912111636033E-2</v>
      </c>
    </row>
    <row r="10" spans="2:7" ht="15" customHeight="1" x14ac:dyDescent="0.2">
      <c r="B10" s="104" t="s">
        <v>78</v>
      </c>
      <c r="C10" s="105">
        <v>832688</v>
      </c>
      <c r="D10" s="106">
        <f>C10/C8</f>
        <v>0.34990022216273975</v>
      </c>
      <c r="E10" s="105">
        <v>837839</v>
      </c>
      <c r="F10" s="106">
        <f>E10/E8</f>
        <v>0.3375471720157493</v>
      </c>
      <c r="G10" s="106">
        <f>(E10-C10)/C10</f>
        <v>6.1859904309897584E-3</v>
      </c>
    </row>
    <row r="11" spans="2:7" ht="15" customHeight="1" x14ac:dyDescent="0.25">
      <c r="B11" s="102" t="s">
        <v>69</v>
      </c>
      <c r="C11" s="103"/>
      <c r="D11" s="103"/>
      <c r="E11" s="103"/>
      <c r="F11" s="103"/>
      <c r="G11" s="103"/>
    </row>
    <row r="12" spans="2:7" ht="15" customHeight="1" x14ac:dyDescent="0.2">
      <c r="B12" s="107" t="s">
        <v>76</v>
      </c>
      <c r="C12" s="49">
        <v>1894654</v>
      </c>
      <c r="D12" s="50">
        <f>C12/C12</f>
        <v>1</v>
      </c>
      <c r="E12" s="49">
        <v>1962816</v>
      </c>
      <c r="F12" s="50">
        <f>E12/E12</f>
        <v>1</v>
      </c>
      <c r="G12" s="51">
        <f>(E12-C12)/C12</f>
        <v>3.5975961837887024E-2</v>
      </c>
    </row>
    <row r="13" spans="2:7" ht="15" customHeight="1" x14ac:dyDescent="0.2">
      <c r="B13" s="107" t="s">
        <v>77</v>
      </c>
      <c r="C13" s="49">
        <v>1157928</v>
      </c>
      <c r="D13" s="50">
        <f>C13/C12</f>
        <v>0.61115538773834166</v>
      </c>
      <c r="E13" s="49">
        <v>1227839</v>
      </c>
      <c r="F13" s="50">
        <f>E13/E12</f>
        <v>0.62554972040170853</v>
      </c>
      <c r="G13" s="51">
        <f>(E13-C13)/C13</f>
        <v>6.0375947381875211E-2</v>
      </c>
    </row>
    <row r="14" spans="2:7" ht="15" customHeight="1" x14ac:dyDescent="0.2">
      <c r="B14" s="107" t="s">
        <v>78</v>
      </c>
      <c r="C14" s="49">
        <v>736726</v>
      </c>
      <c r="D14" s="50">
        <f>C14/C12</f>
        <v>0.38884461226165834</v>
      </c>
      <c r="E14" s="49">
        <v>734977</v>
      </c>
      <c r="F14" s="50">
        <f>E14/E12</f>
        <v>0.37445027959829141</v>
      </c>
      <c r="G14" s="51">
        <f>(E14-C14)/C14</f>
        <v>-2.3740169343826607E-3</v>
      </c>
    </row>
    <row r="15" spans="2:7" ht="15" customHeight="1" x14ac:dyDescent="0.25">
      <c r="B15" s="102" t="s">
        <v>71</v>
      </c>
      <c r="C15" s="103"/>
      <c r="D15" s="103"/>
      <c r="E15" s="103"/>
      <c r="F15" s="103"/>
      <c r="G15" s="103"/>
    </row>
    <row r="16" spans="2:7" ht="15" customHeight="1" x14ac:dyDescent="0.2">
      <c r="B16" s="107" t="s">
        <v>76</v>
      </c>
      <c r="C16" s="49">
        <v>676360</v>
      </c>
      <c r="D16" s="50">
        <f>C16/C16</f>
        <v>1</v>
      </c>
      <c r="E16" s="49">
        <v>712118</v>
      </c>
      <c r="F16" s="50">
        <f>E16/E16</f>
        <v>1</v>
      </c>
      <c r="G16" s="51">
        <f>(E16-C16)/C16</f>
        <v>5.2868294990833287E-2</v>
      </c>
    </row>
    <row r="17" spans="2:11" ht="15" customHeight="1" x14ac:dyDescent="0.2">
      <c r="B17" s="107" t="s">
        <v>77</v>
      </c>
      <c r="C17" s="49">
        <v>335788</v>
      </c>
      <c r="D17" s="50">
        <f>C17/C16</f>
        <v>0.496463421846354</v>
      </c>
      <c r="E17" s="49">
        <v>359505</v>
      </c>
      <c r="F17" s="50">
        <f>E17/E16</f>
        <v>0.5048390856571523</v>
      </c>
      <c r="G17" s="51">
        <f>(E17-C17)/C17</f>
        <v>7.063087424208131E-2</v>
      </c>
    </row>
    <row r="18" spans="2:11" ht="15" customHeight="1" x14ac:dyDescent="0.2">
      <c r="B18" s="107" t="s">
        <v>78</v>
      </c>
      <c r="C18" s="49">
        <v>340572</v>
      </c>
      <c r="D18" s="50">
        <f>C18/C16</f>
        <v>0.50353657815364594</v>
      </c>
      <c r="E18" s="49">
        <v>352613</v>
      </c>
      <c r="F18" s="50">
        <f>E18/E16</f>
        <v>0.49516091434284765</v>
      </c>
      <c r="G18" s="51">
        <f>(E18-C18)/C18</f>
        <v>3.5355225914050478E-2</v>
      </c>
    </row>
    <row r="19" spans="2:11" ht="15" customHeight="1" x14ac:dyDescent="0.25">
      <c r="B19" s="372" t="s">
        <v>67</v>
      </c>
      <c r="C19" s="372"/>
      <c r="D19" s="372"/>
      <c r="E19" s="372"/>
      <c r="F19" s="372"/>
      <c r="G19" s="372"/>
    </row>
    <row r="20" spans="2:11" ht="15" customHeight="1" x14ac:dyDescent="0.25">
      <c r="B20" s="108"/>
      <c r="C20" s="108"/>
      <c r="D20" s="108"/>
      <c r="E20" s="108"/>
      <c r="F20" s="108"/>
      <c r="G20" s="108"/>
    </row>
    <row r="21" spans="2:11" ht="30" customHeight="1" x14ac:dyDescent="0.25">
      <c r="B21" s="108"/>
      <c r="C21" s="108"/>
      <c r="D21" s="108"/>
      <c r="E21" s="108"/>
      <c r="F21" s="108"/>
      <c r="G21" s="76" t="s">
        <v>98</v>
      </c>
    </row>
    <row r="22" spans="2:11" ht="24.95" customHeight="1" x14ac:dyDescent="0.25">
      <c r="B22" s="109"/>
      <c r="C22" s="53"/>
      <c r="D22" s="53"/>
      <c r="E22" s="53"/>
      <c r="F22" s="53"/>
      <c r="G22" s="53"/>
      <c r="H22" s="53"/>
      <c r="I22" s="53"/>
      <c r="J22" s="53"/>
      <c r="K22" s="53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2014-08-07T10:17:28+00:00</PublishingStartDate>
    <_dlc_DocId xmlns="8b099203-c902-4a5b-992f-1f849b15ff82">Q5F7QW3RQ55V-2054-435</_dlc_DocId>
    <_dlc_DocIdUrl xmlns="8b099203-c902-4a5b-992f-1f849b15ff82">
      <Url>http://cd102671/es/investigacion/Situacion-turistica/zonas-turisticas-tenerife/_layouts/DocIdRedir.aspx?ID=Q5F7QW3RQ55V-2054-435</Url>
      <Description>Q5F7QW3RQ55V-2054-435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BC479A-9F4D-4807-8F97-9310D17453D6}"/>
</file>

<file path=customXml/itemProps2.xml><?xml version="1.0" encoding="utf-8"?>
<ds:datastoreItem xmlns:ds="http://schemas.openxmlformats.org/officeDocument/2006/customXml" ds:itemID="{D5C9351A-CC74-4ECC-8FC8-261750169547}"/>
</file>

<file path=customXml/itemProps3.xml><?xml version="1.0" encoding="utf-8"?>
<ds:datastoreItem xmlns:ds="http://schemas.openxmlformats.org/officeDocument/2006/customXml" ds:itemID="{6540331C-0CDB-4E59-BB11-A3330A45461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(junio 2014)</dc:title>
  <dc:creator>Manuela Rabaneda</dc:creator>
  <cp:lastModifiedBy>Manuela Rabaneda</cp:lastModifiedBy>
  <dcterms:created xsi:type="dcterms:W3CDTF">2014-08-07T10:19:45Z</dcterms:created>
  <dcterms:modified xsi:type="dcterms:W3CDTF">2014-08-07T10:24:31Z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5acc37c6-b3ed-4925-8a4c-0212bcafd221</vt:lpwstr>
  </property>
</Properties>
</file>