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drawings/drawing94.xml" ContentType="application/vnd.openxmlformats-officedocument.drawing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16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52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7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8.xml" ContentType="application/vnd.openxmlformats-officedocument.drawing+xml"/>
  <Override PartName="/xl/drawings/drawing61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2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5.xml" ContentType="application/vnd.openxmlformats-officedocument.drawing+xml"/>
  <Override PartName="/xl/charts/chart28.xml" ContentType="application/vnd.openxmlformats-officedocument.drawingml.chart+xml"/>
  <Override PartName="/xl/drawings/drawing53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worksheets/sheet25.xml" ContentType="application/vnd.openxmlformats-officedocument.spreadsheetml.worksheet+xml"/>
  <Override PartName="/xl/drawings/drawing59.xml" ContentType="application/vnd.openxmlformats-officedocument.drawing+xml"/>
  <Override PartName="/xl/comments1.xml" ContentType="application/vnd.openxmlformats-officedocument.spreadsheetml.comment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4735" windowHeight="1093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  <externalReference r:id="rId74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mensual'!$B$5:$F$77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mensual'!$B$5:$F$77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CAT'!$B$5:$I$64</definedName>
    <definedName name="_xlnm.Print_Area" localSheetId="58">'evolución EM zona'!$B$5:$K$65</definedName>
    <definedName name="_xlnm.Print_Area" localSheetId="49">'evolución IO CAT '!$B$5:$I$64</definedName>
    <definedName name="_xlnm.Print_Area" localSheetId="47">'evolución IO zona'!$B$5:$K$65</definedName>
    <definedName name="_xlnm.Print_Area" localSheetId="31">'EVOLUCIÓN NACIO CATEGORIA '!$B$5:$I$32</definedName>
    <definedName name="_xlnm.Print_Area" localSheetId="40">'evolución pernocta cat ev anual'!$B$5:$I$64</definedName>
    <definedName name="_xlnm.Print_Area" localSheetId="38">'evoución PERNOCTA zona'!$B$5:$K$65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mensual'!$B$5:$F$77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mensu'!$B$5:$AV$76</definedName>
    <definedName name="_xlnm.Print_Area" localSheetId="32">'nacionalidades distribucion alo'!$B$5:$I$32</definedName>
    <definedName name="_xlnm.Print_Area" localSheetId="34">'Nacionalidad-evolución cuota'!$B$5:$Y$76</definedName>
    <definedName name="_xlnm.Print_Area" localSheetId="44">'Pernoctacion mensual'!$B$5:$F$77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tip'!$B$5:$H$78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CAT'!$B$5:$P$77</definedName>
    <definedName name="_xlnm.Print_Area" localSheetId="57">'Tablas evol EM zona'!$B$5:$T$78</definedName>
    <definedName name="_xlnm.Print_Area" localSheetId="48">'tablas evol IO CAT '!$B$5:$P$77</definedName>
    <definedName name="_xlnm.Print_Area" localSheetId="46">'Tablas evol IO zona'!$B$5:$T$78</definedName>
    <definedName name="_xlnm.Print_Area" localSheetId="39">'tablas pernocta cat ev anual'!$B$5:$P$77</definedName>
    <definedName name="_xlnm.Print_Area" localSheetId="37">'Tablas PERNOCTA zona'!$B$5:$T$78</definedName>
    <definedName name="_xlnm.Print_Area" localSheetId="17">'tablas turistas por categorías '!$B$5:$P$77</definedName>
    <definedName name="_xlnm.Print_Area" localSheetId="7">'tablas turistas por Temporada'!$B$5:$G$28</definedName>
    <definedName name="_xlnm.Print_Area" localSheetId="10">'Tablas turistas zona y tip.'!$B$5:$T$78</definedName>
    <definedName name="_xlnm.Print_Area" localSheetId="12">'tablas Zonas mensual '!$B$5:$I$57</definedName>
    <definedName name="_xlnm.Print_Area" localSheetId="5">'var evolu x tipolo'!$B$5:$E$64</definedName>
    <definedName name="_xlnm.Print_Area" localSheetId="21">'VARIACIÓN EVOL POR CATEGORIA'!$B$5:$I$64</definedName>
    <definedName name="_xlnm.Print_Area" localSheetId="11">'variación x zonas tipo '!$B$5:$K$65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[4]ACTUALIZACIONES!$V$9:$AI$24</definedName>
    <definedName name="españafuerteventura0">[4]ACTUALIZACIONES!$U$223:$AI$246</definedName>
    <definedName name="españagrancanaria">[4]ACTUALIZACIONES!$V$46:$AI$70</definedName>
    <definedName name="españagrancanaria0">[4]ACTUALIZACIONES!$U$257:$AI$287</definedName>
    <definedName name="españalanzarote">[4]ACTUALIZACIONES!$V$108:$AI$127</definedName>
    <definedName name="españalanzarote0">[4]ACTUALIZACIONES!$U$327:$AI$350</definedName>
    <definedName name="españalapalma">[4]ACTUALIZACIONES!$V$85:$AI$93</definedName>
    <definedName name="españalapalma0">[4]ACTUALIZACIONES!$U$306:$AI$318</definedName>
    <definedName name="españaTFN">[4]ACTUALIZACIONES!$V$138:$AI$158</definedName>
    <definedName name="españaTFN0">[4]ACTUALIZACIONES!$U$356:$AI$388</definedName>
    <definedName name="españaTFS">[4]ACTUALIZACIONES!$V$168:$AI$192</definedName>
    <definedName name="españaTFS0">[4]ACTUALIZACIONES!$U$397:$AI$428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G15" i="8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1" i="61"/>
  <c r="I63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B11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2" i="59"/>
  <c r="K64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B12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4" i="56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D58" l="1"/>
  <c r="E58"/>
  <c r="E57" l="1"/>
  <c r="D57"/>
  <c r="D56" l="1"/>
  <c r="E56"/>
  <c r="D55" l="1"/>
  <c r="E55"/>
  <c r="D54" l="1"/>
  <c r="E54"/>
  <c r="D53" l="1"/>
  <c r="E53"/>
  <c r="D52" l="1"/>
  <c r="E52"/>
  <c r="E51" l="1"/>
  <c r="D51"/>
  <c r="F51"/>
  <c r="F50" l="1"/>
  <c r="E50"/>
  <c r="E49" l="1"/>
  <c r="F49"/>
  <c r="D49"/>
  <c r="F48" l="1"/>
  <c r="D48"/>
  <c r="E48"/>
  <c r="F47" l="1"/>
  <c r="E47"/>
  <c r="D47"/>
  <c r="F46" l="1"/>
  <c r="D46"/>
  <c r="E46"/>
  <c r="F45" l="1"/>
  <c r="E45"/>
  <c r="D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E37"/>
  <c r="E36" l="1"/>
  <c r="F36"/>
  <c r="D36"/>
  <c r="F35" l="1"/>
  <c r="D35"/>
  <c r="E35"/>
  <c r="F34" l="1"/>
  <c r="D34"/>
  <c r="E34"/>
  <c r="F33" l="1"/>
  <c r="E33"/>
  <c r="D33"/>
  <c r="F32" l="1"/>
  <c r="E32"/>
  <c r="D32"/>
  <c r="F31" l="1"/>
  <c r="D31"/>
  <c r="E31"/>
  <c r="F30" l="1"/>
  <c r="E30"/>
  <c r="D30"/>
  <c r="F29" l="1"/>
  <c r="E29"/>
  <c r="D29"/>
  <c r="F28" l="1"/>
  <c r="D28"/>
  <c r="E28"/>
  <c r="F27" l="1"/>
  <c r="D27"/>
  <c r="E27"/>
  <c r="F26" l="1"/>
  <c r="E26"/>
  <c r="D26"/>
  <c r="F25" l="1"/>
  <c r="D25"/>
  <c r="E25"/>
  <c r="F24" l="1"/>
  <c r="E24"/>
  <c r="E23" l="1"/>
  <c r="F23"/>
  <c r="D23"/>
  <c r="F22" l="1"/>
  <c r="D22"/>
  <c r="E22"/>
  <c r="F21" l="1"/>
  <c r="E21"/>
  <c r="D21"/>
  <c r="F20" l="1"/>
  <c r="E20"/>
  <c r="D20"/>
  <c r="F19" l="1"/>
  <c r="D19"/>
  <c r="E19"/>
  <c r="F18" l="1"/>
  <c r="E18"/>
  <c r="D18"/>
  <c r="F17" l="1"/>
  <c r="E17"/>
  <c r="D17"/>
  <c r="F16" l="1"/>
  <c r="E16"/>
  <c r="D16"/>
  <c r="F15" l="1"/>
  <c r="E15"/>
  <c r="D15"/>
  <c r="F14" l="1"/>
  <c r="D14"/>
  <c r="E14"/>
  <c r="F13" l="1"/>
  <c r="D13"/>
  <c r="E13"/>
  <c r="F12" l="1"/>
  <c r="D12"/>
  <c r="E12"/>
  <c r="B11"/>
  <c r="D10" l="1"/>
  <c r="F10"/>
  <c r="E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1" i="50"/>
  <c r="I63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B11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2" i="48"/>
  <c r="K64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B12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4" i="45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F50"/>
  <c r="E49" l="1"/>
  <c r="D49"/>
  <c r="F49"/>
  <c r="F48" l="1"/>
  <c r="D48"/>
  <c r="E48"/>
  <c r="F47" l="1"/>
  <c r="E47"/>
  <c r="D47"/>
  <c r="F46" l="1"/>
  <c r="E46"/>
  <c r="D46"/>
  <c r="F45" l="1"/>
  <c r="E45"/>
  <c r="D45"/>
  <c r="F44" l="1"/>
  <c r="D44"/>
  <c r="E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E37"/>
  <c r="E36" l="1"/>
  <c r="D36"/>
  <c r="F36"/>
  <c r="F35" l="1"/>
  <c r="D35"/>
  <c r="E35"/>
  <c r="F34" l="1"/>
  <c r="D34"/>
  <c r="E34"/>
  <c r="F33" l="1"/>
  <c r="D33"/>
  <c r="E33"/>
  <c r="E32" l="1"/>
  <c r="F32"/>
  <c r="D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E24"/>
  <c r="E23" l="1"/>
  <c r="D23"/>
  <c r="F23"/>
  <c r="F22" l="1"/>
  <c r="D22"/>
  <c r="E22"/>
  <c r="F21" l="1"/>
  <c r="D21"/>
  <c r="E21"/>
  <c r="F20" l="1"/>
  <c r="E20"/>
  <c r="D20"/>
  <c r="F19" l="1"/>
  <c r="E19"/>
  <c r="D19"/>
  <c r="F18" l="1"/>
  <c r="E18"/>
  <c r="D18"/>
  <c r="F17" l="1"/>
  <c r="D17"/>
  <c r="E17"/>
  <c r="F16" l="1"/>
  <c r="E16"/>
  <c r="D16"/>
  <c r="F15" l="1"/>
  <c r="E15"/>
  <c r="D15"/>
  <c r="F14" l="1"/>
  <c r="D14"/>
  <c r="E14"/>
  <c r="F13" l="1"/>
  <c r="D13"/>
  <c r="E13"/>
  <c r="F12" l="1"/>
  <c r="D12"/>
  <c r="E12"/>
  <c r="B11"/>
  <c r="D10" l="1"/>
  <c r="E10"/>
  <c r="F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1" i="41"/>
  <c r="I63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B11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2" i="39"/>
  <c r="K64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B12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4" i="36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E60" l="1"/>
  <c r="D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E51" l="1"/>
  <c r="D51"/>
  <c r="F51"/>
  <c r="F50" l="1"/>
  <c r="E50"/>
  <c r="E49" l="1"/>
  <c r="D49"/>
  <c r="F49"/>
  <c r="F48" l="1"/>
  <c r="D48"/>
  <c r="E48"/>
  <c r="F47" l="1"/>
  <c r="D47"/>
  <c r="E47"/>
  <c r="F46" l="1"/>
  <c r="E46"/>
  <c r="D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E37"/>
  <c r="E36" l="1"/>
  <c r="F36"/>
  <c r="D36"/>
  <c r="F35" l="1"/>
  <c r="D35"/>
  <c r="E35"/>
  <c r="F34" l="1"/>
  <c r="D34"/>
  <c r="E34"/>
  <c r="F33" l="1"/>
  <c r="E33"/>
  <c r="D33"/>
  <c r="F32" l="1"/>
  <c r="E32"/>
  <c r="D32"/>
  <c r="F31" l="1"/>
  <c r="D31"/>
  <c r="E31"/>
  <c r="F30" l="1"/>
  <c r="D30"/>
  <c r="E30"/>
  <c r="F29" l="1"/>
  <c r="D29"/>
  <c r="E29"/>
  <c r="F28" l="1"/>
  <c r="E28"/>
  <c r="D28"/>
  <c r="F27" l="1"/>
  <c r="E27"/>
  <c r="D27"/>
  <c r="F26" l="1"/>
  <c r="E26"/>
  <c r="D26"/>
  <c r="F25" l="1"/>
  <c r="D25"/>
  <c r="E25"/>
  <c r="F24" l="1"/>
  <c r="E24"/>
  <c r="E23" l="1"/>
  <c r="F23"/>
  <c r="D23"/>
  <c r="F22" l="1"/>
  <c r="D22"/>
  <c r="E22"/>
  <c r="F21" l="1"/>
  <c r="D21"/>
  <c r="E21"/>
  <c r="F20" l="1"/>
  <c r="E20"/>
  <c r="D20"/>
  <c r="F19" l="1"/>
  <c r="D19"/>
  <c r="E19"/>
  <c r="F18" l="1"/>
  <c r="E18"/>
  <c r="D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B11"/>
  <c r="D10" l="1"/>
  <c r="E10"/>
  <c r="F10"/>
  <c r="D9" l="1"/>
  <c r="E9"/>
  <c r="F9"/>
  <c r="F8" l="1"/>
  <c r="D8"/>
  <c r="E8"/>
  <c r="F7" l="1"/>
  <c r="D7"/>
  <c r="E7"/>
  <c r="B11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F29" i="26"/>
  <c r="E29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1" i="22" l="1"/>
  <c r="I63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B11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2" i="12" l="1"/>
  <c r="K64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B12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1" i="6" l="1"/>
  <c r="E63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B12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<sst xmlns="http://schemas.openxmlformats.org/spreadsheetml/2006/main" count="3277" uniqueCount="336">
  <si>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</si>
  <si>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</si>
  <si>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</si>
  <si>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</si>
  <si>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</si>
  <si>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</si>
  <si>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</si>
  <si>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</si>
  <si>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</si>
  <si>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</si>
  <si>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</si>
  <si>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</si>
  <si>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</si>
  <si>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</si>
  <si>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</si>
  <si>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</si>
  <si>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</si>
  <si>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</si>
  <si>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</si>
  <si>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</si>
  <si>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</si>
  <si>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</si>
  <si>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</si>
  <si>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</si>
  <si>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</si>
  <si>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</si>
  <si>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</si>
  <si>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</si>
  <si>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</si>
  <si>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</si>
  <si>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</si>
  <si>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</si>
  <si>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</si>
  <si>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</si>
  <si>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</si>
  <si>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</si>
  <si>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</si>
  <si>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</si>
  <si>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</si>
  <si>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</si>
  <si>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</si>
  <si>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</si>
  <si>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</si>
  <si>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</si>
  <si>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</si>
  <si>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</si>
  <si>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</si>
  <si>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</si>
  <si>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</si>
  <si>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</si>
  <si>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</si>
  <si>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</si>
  <si>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</si>
  <si>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</si>
  <si>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</si>
  <si>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</si>
  <si>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</si>
  <si>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</si>
  <si>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</si>
  <si>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</si>
  <si>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</si>
  <si>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</si>
  <si>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</si>
  <si>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</si>
  <si>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</si>
  <si>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</si>
  <si>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</si>
  <si>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</si>
  <si>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</si>
  <si>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</si>
  <si>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</si>
  <si>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</si>
  <si>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</si>
  <si>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</si>
  <si>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</si>
  <si>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</si>
  <si>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</si>
  <si>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</si>
  <si>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</si>
  <si>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</si>
  <si>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</si>
  <si>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</si>
  <si>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</si>
  <si>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</si>
  <si>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</si>
  <si>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</si>
  <si>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</si>
  <si>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</si>
  <si>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</si>
  <si>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</si>
  <si>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</si>
  <si>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</si>
  <si>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</si>
  <si>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</si>
  <si>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</si>
  <si>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</si>
  <si>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</si>
  <si>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</si>
  <si>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</si>
  <si>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</si>
  <si>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</si>
  <si>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</si>
  <si>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</si>
  <si>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</si>
  <si>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</si>
  <si>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</si>
  <si>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</si>
  <si>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</si>
  <si>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</si>
  <si>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</si>
  <si>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</si>
  <si>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</si>
  <si>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</si>
  <si>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</si>
  <si>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</si>
  <si>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</si>
  <si>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</si>
  <si>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</si>
  <si>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</si>
  <si>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</si>
  <si>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</si>
  <si>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</si>
  <si>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</si>
  <si>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</si>
  <si>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</si>
  <si>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</si>
  <si>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</si>
  <si>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</si>
  <si>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</si>
  <si>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</si>
  <si>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</si>
  <si>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</si>
  <si>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</si>
  <si>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</si>
  <si>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</si>
  <si>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</si>
  <si>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</si>
  <si>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</si>
  <si>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</si>
  <si>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</si>
  <si>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</si>
  <si>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</si>
  <si>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</si>
  <si>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</si>
  <si>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</si>
  <si>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</si>
  <si>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</si>
  <si>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</si>
  <si>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</si>
  <si>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</si>
  <si>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</si>
  <si>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</si>
  <si>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</si>
  <si>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</si>
  <si>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</si>
  <si>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</si>
  <si>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</si>
  <si>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</si>
  <si>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</si>
  <si>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</si>
  <si>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</si>
  <si>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</si>
  <si>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</si>
  <si>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</si>
  <si>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</si>
  <si>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</si>
  <si>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</si>
  <si>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</si>
  <si>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</si>
  <si>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</si>
  <si>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</si>
  <si>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</si>
  <si>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</si>
  <si>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</si>
  <si>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</si>
  <si>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</si>
  <si>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</si>
  <si>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</si>
  <si>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</si>
  <si>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</si>
  <si>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</si>
  <si>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</si>
  <si>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</si>
  <si>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</si>
  <si>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</si>
  <si>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</si>
  <si>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</si>
  <si>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</si>
  <si>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</si>
  <si>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</si>
  <si>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</si>
  <si>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</si>
  <si>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</si>
  <si>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</si>
  <si>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</si>
  <si>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</si>
  <si>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</si>
  <si>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</si>
  <si>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</si>
  <si>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</si>
  <si>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</si>
  <si>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</si>
  <si>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</si>
  <si>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</si>
  <si>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</si>
  <si>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</si>
  <si>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</si>
  <si>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</si>
  <si>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</si>
  <si>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</si>
  <si>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</si>
  <si>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</si>
  <si>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</si>
  <si>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</si>
  <si>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</si>
  <si>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</si>
  <si>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</si>
  <si>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</si>
  <si>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</si>
  <si>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</si>
  <si>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</si>
  <si>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</si>
  <si>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</si>
  <si>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</si>
  <si>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</si>
  <si>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</si>
  <si>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</si>
  <si>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</si>
  <si>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</si>
  <si>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</si>
  <si>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</si>
  <si>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</si>
  <si>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</si>
  <si>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</si>
  <si>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</si>
  <si>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</si>
  <si>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</si>
  <si>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</si>
  <si>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</si>
  <si>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</si>
  <si>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</si>
  <si>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</si>
  <si>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</si>
  <si>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</si>
  <si>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</si>
  <si>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</si>
  <si>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</si>
  <si>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</si>
  <si>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</si>
  <si>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</si>
  <si>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</si>
  <si>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</si>
  <si>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</si>
  <si>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</si>
  <si>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</si>
  <si>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</si>
  <si>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</si>
  <si>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</si>
  <si>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</si>
  <si>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</si>
  <si>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</si>
  <si>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</si>
  <si>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</si>
  <si>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</si>
  <si>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</si>
  <si>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</si>
  <si>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</si>
  <si>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</si>
  <si>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</si>
  <si>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</si>
  <si>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</si>
  <si>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</si>
  <si>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</si>
  <si>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</si>
  <si>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</si>
  <si>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</si>
  <si>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</si>
  <si>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</si>
  <si>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</si>
  <si>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</si>
  <si>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</si>
  <si>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</si>
  <si>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</si>
  <si>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</si>
  <si>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</si>
  <si>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</si>
  <si>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</si>
  <si>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</si>
  <si>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</si>
  <si>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</si>
  <si>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</si>
  <si>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</si>
  <si>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</si>
  <si>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</si>
  <si>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</si>
  <si>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</si>
  <si>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</si>
  <si>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</si>
  <si>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</si>
  <si>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</si>
  <si>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</si>
  <si>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</si>
  <si>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</si>
  <si>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</si>
  <si>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</si>
  <si>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</si>
  <si>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</si>
  <si>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</si>
  <si>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</si>
  <si>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</si>
  <si>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</si>
  <si>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</si>
  <si>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</si>
  <si>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</si>
  <si>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</si>
  <si>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</si>
  <si>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</si>
  <si>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</si>
  <si>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</si>
  <si>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</si>
  <si>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</si>
  <si>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</si>
  <si>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</si>
  <si>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</si>
  <si>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</si>
  <si>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acumulado abril 2011 </t>
  </si>
  <si>
    <t>acumulado abril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</si>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</sst>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5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2445833755759068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511697</c:v>
                </c:pt>
                <c:pt idx="1">
                  <c:v>239362</c:v>
                </c:pt>
                <c:pt idx="2">
                  <c:v>272335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472756</c:v>
                </c:pt>
                <c:pt idx="1">
                  <c:v>213191</c:v>
                </c:pt>
                <c:pt idx="2">
                  <c:v>259565</c:v>
                </c:pt>
              </c:numCache>
            </c:numRef>
          </c:val>
        </c:ser>
        <c:overlap val="-2"/>
        <c:axId val="382471168"/>
        <c:axId val="38247372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0658105505052207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0343347639485005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3171437261329471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8.2370186734806117E-2</c:v>
                </c:pt>
                <c:pt idx="1">
                  <c:v>0.12275846541364316</c:v>
                </c:pt>
                <c:pt idx="2">
                  <c:v>4.919769614547416E-2</c:v>
                </c:pt>
              </c:numCache>
            </c:numRef>
          </c:val>
        </c:ser>
        <c:axId val="382485632"/>
        <c:axId val="382475264"/>
      </c:barChart>
      <c:catAx>
        <c:axId val="3824711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473728"/>
        <c:crosses val="autoZero"/>
        <c:auto val="1"/>
        <c:lblAlgn val="ctr"/>
        <c:lblOffset val="100"/>
      </c:catAx>
      <c:valAx>
        <c:axId val="382473728"/>
        <c:scaling>
          <c:orientation val="minMax"/>
        </c:scaling>
        <c:delete val="1"/>
        <c:axPos val="l"/>
        <c:numFmt formatCode="#,##0_)" sourceLinked="1"/>
        <c:tickLblPos val="none"/>
        <c:crossAx val="382471168"/>
        <c:crosses val="autoZero"/>
        <c:crossBetween val="between"/>
      </c:valAx>
      <c:valAx>
        <c:axId val="382475264"/>
        <c:scaling>
          <c:orientation val="minMax"/>
        </c:scaling>
        <c:delete val="1"/>
        <c:axPos val="r"/>
        <c:numFmt formatCode="0.0%" sourceLinked="1"/>
        <c:tickLblPos val="none"/>
        <c:crossAx val="382485632"/>
        <c:crosses val="max"/>
        <c:crossBetween val="between"/>
      </c:valAx>
      <c:catAx>
        <c:axId val="382485632"/>
        <c:scaling>
          <c:orientation val="minMax"/>
        </c:scaling>
        <c:delete val="1"/>
        <c:axPos val="b"/>
        <c:numFmt formatCode="General" sourceLinked="1"/>
        <c:tickLblPos val="none"/>
        <c:crossAx val="3824752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185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'!$B$11</c:f>
          <c:strCache>
            <c:ptCount val="1"/>
            <c:pt idx="0">
              <c:v>acumulado abril 2011 </c:v>
            </c:pt>
          </c:strCache>
        </c:strRef>
      </c:tx>
      <c:layout>
        <c:manualLayout>
          <c:xMode val="edge"/>
          <c:yMode val="edge"/>
          <c:x val="0.34957992650918635"/>
          <c:y val="0.12085080608786405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acumulado abril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06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'!$M$11,'tablas turistas por categorías '!$C$11,'tablas turistas por categorías '!$E$11,'tablas turistas por categorías '!$G$11,'tablas turistas por categorías '!$I$11)</c:f>
              <c:numCache>
                <c:formatCode>#,##0</c:formatCode>
                <c:ptCount val="5"/>
                <c:pt idx="0">
                  <c:v>272335</c:v>
                </c:pt>
                <c:pt idx="1">
                  <c:v>7396</c:v>
                </c:pt>
                <c:pt idx="2">
                  <c:v>70648</c:v>
                </c:pt>
                <c:pt idx="3">
                  <c:v>131233</c:v>
                </c:pt>
                <c:pt idx="4">
                  <c:v>30085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668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</c:numCache>
            </c:numRef>
          </c:val>
        </c:ser>
        <c:marker val="1"/>
        <c:axId val="413883008"/>
        <c:axId val="413996160"/>
      </c:lineChart>
      <c:catAx>
        <c:axId val="413883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996160"/>
        <c:crosses val="autoZero"/>
        <c:auto val="1"/>
        <c:lblAlgn val="ctr"/>
        <c:lblOffset val="100"/>
      </c:catAx>
      <c:valAx>
        <c:axId val="413996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883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18"/>
          <c:w val="0.85529464510886533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</c:numCache>
            </c:numRef>
          </c:val>
        </c:ser>
        <c:marker val="1"/>
        <c:axId val="414043520"/>
        <c:axId val="414155136"/>
      </c:lineChart>
      <c:catAx>
        <c:axId val="414043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4155136"/>
        <c:crosses val="autoZero"/>
        <c:auto val="1"/>
        <c:lblAlgn val="ctr"/>
        <c:lblOffset val="100"/>
      </c:catAx>
      <c:valAx>
        <c:axId val="414155136"/>
        <c:scaling>
          <c:orientation val="minMax"/>
        </c:scaling>
        <c:axPos val="l"/>
        <c:numFmt formatCode="#,##0" sourceLinked="1"/>
        <c:tickLblPos val="nextTo"/>
        <c:crossAx val="414043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333434027777784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</c:numCache>
            </c:numRef>
          </c:val>
        </c:ser>
        <c:marker val="1"/>
        <c:axId val="414195712"/>
        <c:axId val="414197632"/>
      </c:lineChart>
      <c:catAx>
        <c:axId val="414195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197632"/>
        <c:crosses val="autoZero"/>
        <c:auto val="1"/>
        <c:lblAlgn val="ctr"/>
        <c:lblOffset val="100"/>
      </c:catAx>
      <c:valAx>
        <c:axId val="4141976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195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</c:numCache>
            </c:numRef>
          </c:val>
        </c:ser>
        <c:marker val="1"/>
        <c:axId val="420401536"/>
        <c:axId val="420612352"/>
      </c:lineChart>
      <c:catAx>
        <c:axId val="420401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612352"/>
        <c:crosses val="autoZero"/>
        <c:auto val="1"/>
        <c:lblAlgn val="ctr"/>
        <c:lblOffset val="100"/>
      </c:catAx>
      <c:valAx>
        <c:axId val="4206123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401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1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598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</c:numCache>
            </c:numRef>
          </c:val>
        </c:ser>
        <c:marker val="1"/>
        <c:axId val="421042048"/>
        <c:axId val="421099776"/>
      </c:lineChart>
      <c:catAx>
        <c:axId val="421042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1099776"/>
        <c:crosses val="autoZero"/>
        <c:auto val="1"/>
        <c:lblAlgn val="ctr"/>
        <c:lblOffset val="100"/>
      </c:catAx>
      <c:valAx>
        <c:axId val="421099776"/>
        <c:scaling>
          <c:orientation val="minMax"/>
        </c:scaling>
        <c:axPos val="l"/>
        <c:numFmt formatCode="#,##0" sourceLinked="1"/>
        <c:tickLblPos val="nextTo"/>
        <c:crossAx val="421042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472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55"/>
          <c:y val="0.32192395833333332"/>
          <c:w val="0.84763751506150764"/>
          <c:h val="0.41385034722222375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</c:numCache>
            </c:numRef>
          </c:val>
        </c:ser>
        <c:marker val="1"/>
        <c:axId val="421279616"/>
        <c:axId val="421540224"/>
      </c:lineChart>
      <c:catAx>
        <c:axId val="421279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540224"/>
        <c:crosses val="autoZero"/>
        <c:auto val="1"/>
        <c:lblAlgn val="ctr"/>
        <c:lblOffset val="100"/>
      </c:catAx>
      <c:valAx>
        <c:axId val="421540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27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0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598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</c:numCache>
            </c:numRef>
          </c:val>
        </c:ser>
        <c:marker val="1"/>
        <c:axId val="428507904"/>
        <c:axId val="428522112"/>
      </c:lineChart>
      <c:catAx>
        <c:axId val="428507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522112"/>
        <c:crosses val="autoZero"/>
        <c:auto val="1"/>
        <c:lblAlgn val="ctr"/>
        <c:lblOffset val="100"/>
      </c:catAx>
      <c:valAx>
        <c:axId val="428522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507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9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45"/>
          <c:w val="0.84763751506150764"/>
          <c:h val="0.42266979166666802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</c:numCache>
            </c:numRef>
          </c:val>
        </c:ser>
        <c:marker val="1"/>
        <c:axId val="428652032"/>
        <c:axId val="428697088"/>
      </c:lineChart>
      <c:catAx>
        <c:axId val="428652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697088"/>
        <c:crosses val="autoZero"/>
        <c:auto val="1"/>
        <c:lblAlgn val="ctr"/>
        <c:lblOffset val="100"/>
      </c:catAx>
      <c:valAx>
        <c:axId val="428697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652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4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</c:numCache>
            </c:numRef>
          </c:val>
        </c:ser>
        <c:marker val="1"/>
        <c:axId val="429020672"/>
        <c:axId val="431331968"/>
      </c:lineChart>
      <c:catAx>
        <c:axId val="429020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1331968"/>
        <c:crosses val="autoZero"/>
        <c:auto val="1"/>
        <c:lblAlgn val="ctr"/>
        <c:lblOffset val="100"/>
      </c:catAx>
      <c:valAx>
        <c:axId val="431331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020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43"/>
          <c:y val="0.25671023355583095"/>
          <c:w val="0.82908925199041272"/>
          <c:h val="0.60629867967012008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382610432"/>
        <c:axId val="382748928"/>
      </c:lineChart>
      <c:catAx>
        <c:axId val="3826104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748928"/>
        <c:crosses val="autoZero"/>
        <c:auto val="1"/>
        <c:lblAlgn val="ctr"/>
        <c:lblOffset val="100"/>
        <c:tickLblSkip val="1"/>
      </c:catAx>
      <c:valAx>
        <c:axId val="382748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610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42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</c:numCache>
            </c:numRef>
          </c:val>
        </c:ser>
        <c:marker val="1"/>
        <c:axId val="431677440"/>
        <c:axId val="431818240"/>
      </c:lineChart>
      <c:catAx>
        <c:axId val="431677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1818240"/>
        <c:crosses val="autoZero"/>
        <c:auto val="1"/>
        <c:lblAlgn val="ctr"/>
        <c:lblOffset val="100"/>
      </c:catAx>
      <c:valAx>
        <c:axId val="431818240"/>
        <c:scaling>
          <c:orientation val="minMax"/>
        </c:scaling>
        <c:axPos val="l"/>
        <c:numFmt formatCode="#,##0" sourceLinked="1"/>
        <c:tickLblPos val="nextTo"/>
        <c:crossAx val="431677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304423611111120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36"/>
          <c:w val="0.84763751506150764"/>
          <c:h val="0.46235729166666784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</c:numCache>
            </c:numRef>
          </c:val>
        </c:ser>
        <c:marker val="1"/>
        <c:axId val="432031232"/>
        <c:axId val="432062848"/>
      </c:lineChart>
      <c:catAx>
        <c:axId val="432031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062848"/>
        <c:crosses val="autoZero"/>
        <c:auto val="1"/>
        <c:lblAlgn val="ctr"/>
        <c:lblOffset val="100"/>
      </c:catAx>
      <c:valAx>
        <c:axId val="432062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03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53"/>
          <c:y val="0.23044236111111208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</c:numCache>
            </c:numRef>
          </c:val>
        </c:ser>
        <c:marker val="1"/>
        <c:axId val="432291200"/>
        <c:axId val="432369664"/>
      </c:lineChart>
      <c:catAx>
        <c:axId val="432291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369664"/>
        <c:crosses val="autoZero"/>
        <c:auto val="1"/>
        <c:lblAlgn val="ctr"/>
        <c:lblOffset val="100"/>
      </c:catAx>
      <c:valAx>
        <c:axId val="432369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29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</c:numCache>
            </c:numRef>
          </c:val>
        </c:ser>
        <c:marker val="1"/>
        <c:axId val="432551808"/>
        <c:axId val="432676224"/>
      </c:lineChart>
      <c:catAx>
        <c:axId val="432551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676224"/>
        <c:crosses val="autoZero"/>
        <c:auto val="1"/>
        <c:lblAlgn val="ctr"/>
        <c:lblOffset val="100"/>
      </c:catAx>
      <c:valAx>
        <c:axId val="432676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551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486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</c:numCache>
            </c:numRef>
          </c:val>
        </c:ser>
        <c:marker val="1"/>
        <c:axId val="432933504"/>
        <c:axId val="433171456"/>
      </c:lineChart>
      <c:catAx>
        <c:axId val="432933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171456"/>
        <c:crosses val="autoZero"/>
        <c:auto val="1"/>
        <c:lblAlgn val="ctr"/>
        <c:lblOffset val="100"/>
      </c:catAx>
      <c:valAx>
        <c:axId val="433171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93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076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</c:numCache>
            </c:numRef>
          </c:val>
        </c:ser>
        <c:marker val="1"/>
        <c:axId val="433425792"/>
        <c:axId val="433554944"/>
      </c:lineChart>
      <c:catAx>
        <c:axId val="433425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554944"/>
        <c:crosses val="autoZero"/>
        <c:auto val="1"/>
        <c:lblAlgn val="ctr"/>
        <c:lblOffset val="100"/>
      </c:catAx>
      <c:valAx>
        <c:axId val="433554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42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</c:numCache>
            </c:numRef>
          </c:val>
        </c:ser>
        <c:marker val="1"/>
        <c:axId val="441897344"/>
        <c:axId val="441899648"/>
      </c:lineChart>
      <c:catAx>
        <c:axId val="441897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899648"/>
        <c:crosses val="autoZero"/>
        <c:auto val="1"/>
        <c:lblAlgn val="ctr"/>
        <c:lblOffset val="100"/>
      </c:catAx>
      <c:valAx>
        <c:axId val="4418996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89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08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9"/>
              <c:y val="1.29294166337725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7"/>
              <c:y val="2.585883326754523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36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6"/>
              <c:y val="-1.64203591248908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2"/>
              <c:y val="-1.64203591248908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mensu'!$M$24,'Nacionalidades  evolución mensu'!$C$24,'Nacionalidades  evolución mensu'!$S$24,'Nacionalidades  evolución mensu'!$U$24,'Nacionalidades  evolución mensu'!$AA$24,'Nacionalidades  evolución mensu'!$W$24,'Nacionalidades  evolución mensu'!$Y$24,'Nacionalidades  evolución mensu'!$I$24,'Nacionalidades  evolución mensu'!$E$24,'Nacionalidades  evolución mensu'!$G$24,'Nacionalidades  evolución mensu'!$O$24,'Nacionalidades  evolución mensu'!$Q$24,'Nacionalidades  evolución mensu'!$K$24,'Nacionalidades  evolución mensu'!$AI$24,'Nacionalidades  evolución mensu'!$AG$24,'Nacionalidades  evolución mensu'!$AC$24,'Nacionalidades  evolución mensu'!$AE$24,'Nacionalidades  evolución mensu'!$AK$24,'Nacionalidades  evolución mensu'!$AM$24,'Nacionalidades  evolución mensu'!$AO$24,'Nacionalidades  evolución mensu'!$AQ$24)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399729792"/>
        <c:axId val="39974988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01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46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46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3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809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14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846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36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042E-2"/>
                  <c:y val="-1.1957674286727882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068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01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mensu'!$N$24,'Nacionalidades  evolución mensu'!$D$24,'Nacionalidades  evolución mensu'!$T$24,'Nacionalidades  evolución mensu'!$V$24,'Nacionalidades  evolución mensu'!$AB$24,'Nacionalidades  evolución mensu'!$X$24,'Nacionalidades  evolución mensu'!$Z$24,'Nacionalidades  evolución mensu'!$J$24,'Nacionalidades  evolución mensu'!$F$24,'Nacionalidades  evolución mensu'!$H$24,'Nacionalidades  evolución mensu'!$P$24,'Nacionalidades  evolución mensu'!$R$24,'Nacionalidades  evolución mensu'!$L$24,'Nacionalidades  evolución mensu'!$AJ$24,'Nacionalidades  evolución mensu'!$AH$24,'Nacionalidades  evolución mensu'!$AD$24,'Nacionalidades  evolución mensu'!$AF$24,'Nacionalidades  evolución mensu'!$AL$24,'Nacionalidades  evolución mensu'!$AN$24,'Nacionalidades  evolución mensu'!$AP$24,'Nacionalidades  evolución mensu'!$AR$24)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36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36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536E-2"/>
                  <c:y val="8.968608809881057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cuota'!$H$24,'Nacionalidad-evolución cuota'!$C$24,'Nacionalidad-evolución cuota'!$K$24,'Nacionalidad-evolución cuota'!$L$24,'Nacionalidad-evolución cuota'!$O$24,'Nacionalidad-evolución cuota'!$M$24,'Nacionalidad-evolución cuota'!$N$24,'Nacionalidad-evolución cuota'!$F$24,'Nacionalidad-evolución cuota'!$D$24,'Nacionalidad-evolución cuota'!$E$24,'Nacionalidad-evolución cuota'!$I$24,'Nacionalidad-evolución cuota'!$J$24,'Nacionalidad-evolución cuota'!$G$24,'Nacionalidad-evolución cuota'!$S$24,'Nacionalidad-evolución cuota'!$R$24,'Nacionalidad-evolución cuota'!$P$24,'Nacionalidad-evolución cuota'!$Q$24,'Nacionalidad-evolución cuota'!$T$24,'Nacionalidad-evolución cuota'!$U$24,'Nacionalidad-evolución cuota'!$V$24,'Nacionalidad-evolución cuota'!$W$24)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399816960"/>
        <c:axId val="399751424"/>
      </c:barChart>
      <c:catAx>
        <c:axId val="3997297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749888"/>
        <c:crosses val="autoZero"/>
        <c:auto val="1"/>
        <c:lblAlgn val="ctr"/>
        <c:lblOffset val="100"/>
      </c:catAx>
      <c:valAx>
        <c:axId val="399749888"/>
        <c:scaling>
          <c:orientation val="minMax"/>
        </c:scaling>
        <c:delete val="1"/>
        <c:axPos val="t"/>
        <c:numFmt formatCode="#,##0_)" sourceLinked="1"/>
        <c:tickLblPos val="none"/>
        <c:crossAx val="399729792"/>
        <c:crosses val="autoZero"/>
        <c:crossBetween val="between"/>
      </c:valAx>
      <c:valAx>
        <c:axId val="399751424"/>
        <c:scaling>
          <c:orientation val="minMax"/>
        </c:scaling>
        <c:delete val="1"/>
        <c:axPos val="t"/>
        <c:numFmt formatCode="0.0%" sourceLinked="1"/>
        <c:tickLblPos val="none"/>
        <c:crossAx val="399816960"/>
        <c:crosses val="autoZero"/>
        <c:crossBetween val="between"/>
      </c:valAx>
      <c:catAx>
        <c:axId val="399816960"/>
        <c:scaling>
          <c:orientation val="maxMin"/>
        </c:scaling>
        <c:delete val="1"/>
        <c:axPos val="r"/>
        <c:tickLblPos val="none"/>
        <c:crossAx val="3997514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57"/>
          <c:y val="6.5904327071274901E-2"/>
          <c:w val="0.35113714091523679"/>
          <c:h val="2.702976271674000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2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4"/>
              <c:y val="1.292941663377258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4"/>
              <c:y val="2.58588332675452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1"/>
              <c:y val="-1.642035912489086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26"/>
              <c:y val="-1.642035912489086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8"/>
          <c:y val="0.13726585251628973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185879</c:v>
                </c:pt>
                <c:pt idx="1">
                  <c:v>131651</c:v>
                </c:pt>
                <c:pt idx="2">
                  <c:v>39975</c:v>
                </c:pt>
                <c:pt idx="3">
                  <c:v>34695</c:v>
                </c:pt>
                <c:pt idx="4">
                  <c:v>31357</c:v>
                </c:pt>
                <c:pt idx="5">
                  <c:v>25624</c:v>
                </c:pt>
                <c:pt idx="6">
                  <c:v>42498</c:v>
                </c:pt>
                <c:pt idx="7">
                  <c:v>29835</c:v>
                </c:pt>
                <c:pt idx="8">
                  <c:v>25477</c:v>
                </c:pt>
                <c:pt idx="9">
                  <c:v>18617</c:v>
                </c:pt>
                <c:pt idx="10">
                  <c:v>15855</c:v>
                </c:pt>
                <c:pt idx="11">
                  <c:v>15855</c:v>
                </c:pt>
                <c:pt idx="12">
                  <c:v>13055</c:v>
                </c:pt>
                <c:pt idx="13">
                  <c:v>7576</c:v>
                </c:pt>
                <c:pt idx="14">
                  <c:v>6068</c:v>
                </c:pt>
                <c:pt idx="15">
                  <c:v>4381</c:v>
                </c:pt>
                <c:pt idx="16">
                  <c:v>4004</c:v>
                </c:pt>
                <c:pt idx="17">
                  <c:v>5937</c:v>
                </c:pt>
                <c:pt idx="18">
                  <c:v>2778</c:v>
                </c:pt>
                <c:pt idx="19">
                  <c:v>1287</c:v>
                </c:pt>
                <c:pt idx="20">
                  <c:v>944</c:v>
                </c:pt>
              </c:numCache>
            </c:numRef>
          </c:val>
        </c:ser>
        <c:gapWidth val="26"/>
        <c:overlap val="-35"/>
        <c:axId val="399992320"/>
        <c:axId val="39999385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0232951738966212"/>
                  <c:y val="-7.47289908867400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5571955719557194"/>
                  <c:y val="-7.4730167869523452E-3"/>
                </c:manualLayout>
              </c:layout>
              <c:showVal val="1"/>
            </c:dLbl>
            <c:dLbl>
              <c:idx val="2"/>
              <c:layout>
                <c:manualLayout>
                  <c:x val="0.19372693726937276"/>
                  <c:y val="-7.4728990886740003E-3"/>
                </c:manualLayout>
              </c:layout>
              <c:showVal val="1"/>
            </c:dLbl>
            <c:dLbl>
              <c:idx val="3"/>
              <c:layout>
                <c:manualLayout>
                  <c:x val="0.17158671586715873"/>
                  <c:y val="-8.9676672236541528E-3"/>
                </c:manualLayout>
              </c:layout>
              <c:showVal val="1"/>
            </c:dLbl>
            <c:dLbl>
              <c:idx val="4"/>
              <c:layout>
                <c:manualLayout>
                  <c:x val="0.16181756108899678"/>
                  <c:y val="-7.4726636921173106E-3"/>
                </c:manualLayout>
              </c:layout>
              <c:showVal val="1"/>
            </c:dLbl>
            <c:dLbl>
              <c:idx val="5"/>
              <c:layout>
                <c:manualLayout>
                  <c:x val="0.14527123223988153"/>
                  <c:y val="-4.4832451204353521E-3"/>
                </c:manualLayout>
              </c:layout>
              <c:showVal val="1"/>
            </c:dLbl>
            <c:dLbl>
              <c:idx val="6"/>
              <c:layout>
                <c:manualLayout>
                  <c:x val="-0.2738951680855391"/>
                  <c:y val="-7.473134485230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644550658105014"/>
                  <c:y val="-7.4723105972823306E-3"/>
                </c:manualLayout>
              </c:layout>
              <c:showVal val="1"/>
            </c:dLbl>
            <c:dLbl>
              <c:idx val="8"/>
              <c:layout>
                <c:manualLayout>
                  <c:x val="0.14944649446494471"/>
                  <c:y val="-1.0462553056912705E-2"/>
                </c:manualLayout>
              </c:layout>
              <c:showVal val="1"/>
            </c:dLbl>
            <c:dLbl>
              <c:idx val="9"/>
              <c:layout>
                <c:manualLayout>
                  <c:x val="0.12855725368277304"/>
                  <c:y val="-1.0462435358634304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62"/>
                  <c:y val="-8.9681380167675323E-3"/>
                </c:manualLayout>
              </c:layout>
              <c:showVal val="1"/>
            </c:dLbl>
            <c:dLbl>
              <c:idx val="11"/>
              <c:layout>
                <c:manualLayout>
                  <c:x val="0.11992619926199262"/>
                  <c:y val="-8.9681380167675323E-3"/>
                </c:manualLayout>
              </c:layout>
              <c:showVal val="1"/>
            </c:dLbl>
            <c:dLbl>
              <c:idx val="12"/>
              <c:layout>
                <c:manualLayout>
                  <c:x val="0.1077733387570096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3025830258302985E-2"/>
                  <c:y val="-8.9681380167675566E-3"/>
                </c:manualLayout>
              </c:layout>
              <c:showVal val="1"/>
            </c:dLbl>
            <c:dLbl>
              <c:idx val="14"/>
              <c:layout>
                <c:manualLayout>
                  <c:x val="7.9664119475840428E-2"/>
                  <c:y val="-8.9677849219325159E-3"/>
                </c:manualLayout>
              </c:layout>
              <c:showVal val="1"/>
            </c:dLbl>
            <c:dLbl>
              <c:idx val="15"/>
              <c:layout>
                <c:manualLayout>
                  <c:x val="7.5373216724293368E-2"/>
                  <c:y val="-7.4730167869523668E-3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8.4873318418223556E-2"/>
                  <c:y val="-8.96743182709757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31362408112277"/>
                  <c:y val="-7.47313448523071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4020251619839036E-2"/>
                  <c:y val="-8.9677849219324968E-3"/>
                </c:manualLayout>
              </c:layout>
              <c:showVal val="1"/>
            </c:dLbl>
            <c:dLbl>
              <c:idx val="20"/>
              <c:layout>
                <c:manualLayout>
                  <c:x val="-0.14206613011012001"/>
                  <c:y val="-8.96790262021095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-1.2251016888134246E-3</c:v>
                </c:pt>
                <c:pt idx="1">
                  <c:v>0.25750773698085816</c:v>
                </c:pt>
                <c:pt idx="2">
                  <c:v>0.24080454418474717</c:v>
                </c:pt>
                <c:pt idx="3">
                  <c:v>0.32732698266957422</c:v>
                </c:pt>
                <c:pt idx="4">
                  <c:v>0.19806670996828793</c:v>
                </c:pt>
                <c:pt idx="5">
                  <c:v>0.27084263254476021</c:v>
                </c:pt>
                <c:pt idx="6">
                  <c:v>-0.25368783366114078</c:v>
                </c:pt>
                <c:pt idx="7">
                  <c:v>3.788353162179086E-2</c:v>
                </c:pt>
                <c:pt idx="8">
                  <c:v>0.25058904378558805</c:v>
                </c:pt>
                <c:pt idx="9">
                  <c:v>0.21370363126670577</c:v>
                </c:pt>
                <c:pt idx="10">
                  <c:v>0.52951958325294235</c:v>
                </c:pt>
                <c:pt idx="11">
                  <c:v>0.51418202654951772</c:v>
                </c:pt>
                <c:pt idx="12">
                  <c:v>3.0874921036007582E-2</c:v>
                </c:pt>
                <c:pt idx="13">
                  <c:v>0.71170356981473115</c:v>
                </c:pt>
                <c:pt idx="14">
                  <c:v>0.11564625850340136</c:v>
                </c:pt>
                <c:pt idx="15">
                  <c:v>0.51696675900277012</c:v>
                </c:pt>
                <c:pt idx="16">
                  <c:v>0.26990168093878847</c:v>
                </c:pt>
                <c:pt idx="17">
                  <c:v>6.1315695387915627E-2</c:v>
                </c:pt>
                <c:pt idx="18">
                  <c:v>-0.21768515911010983</c:v>
                </c:pt>
                <c:pt idx="19">
                  <c:v>0.27805362462760674</c:v>
                </c:pt>
                <c:pt idx="20">
                  <c:v>-5.3159478435305919E-2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31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05E-2"/>
                  <c:y val="8.96872650815930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07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63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63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63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63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63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66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63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63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0.36325989794741809</c:v>
                </c:pt>
                <c:pt idx="1">
                  <c:v>0.25728311872064913</c:v>
                </c:pt>
                <c:pt idx="2">
                  <c:v>7.8122404469832735E-2</c:v>
                </c:pt>
                <c:pt idx="3">
                  <c:v>6.7803797950740374E-2</c:v>
                </c:pt>
                <c:pt idx="4">
                  <c:v>6.1280406177874794E-2</c:v>
                </c:pt>
                <c:pt idx="5">
                  <c:v>5.0076510122201226E-2</c:v>
                </c:pt>
                <c:pt idx="6">
                  <c:v>8.30530567894672E-2</c:v>
                </c:pt>
                <c:pt idx="7">
                  <c:v>5.8305989677484918E-2</c:v>
                </c:pt>
                <c:pt idx="8">
                  <c:v>4.9789230736158312E-2</c:v>
                </c:pt>
                <c:pt idx="9">
                  <c:v>3.6382859387489079E-2</c:v>
                </c:pt>
                <c:pt idx="10">
                  <c:v>3.0985133780342664E-2</c:v>
                </c:pt>
                <c:pt idx="11">
                  <c:v>3.0985133780342664E-2</c:v>
                </c:pt>
                <c:pt idx="12">
                  <c:v>2.5513145474763386E-2</c:v>
                </c:pt>
                <c:pt idx="13">
                  <c:v>1.4805636929667361E-2</c:v>
                </c:pt>
                <c:pt idx="14">
                  <c:v>1.1858580370805378E-2</c:v>
                </c:pt>
                <c:pt idx="15">
                  <c:v>8.5617074166938634E-3</c:v>
                </c:pt>
                <c:pt idx="16">
                  <c:v>7.8249432769783682E-3</c:v>
                </c:pt>
                <c:pt idx="17">
                  <c:v>1.1602569489365777E-2</c:v>
                </c:pt>
                <c:pt idx="18">
                  <c:v>5.428994111749727E-3</c:v>
                </c:pt>
                <c:pt idx="19">
                  <c:v>2.515160339028761E-3</c:v>
                </c:pt>
                <c:pt idx="20">
                  <c:v>1.8448417715952996E-3</c:v>
                </c:pt>
              </c:numCache>
            </c:numRef>
          </c:val>
        </c:ser>
        <c:gapWidth val="0"/>
        <c:axId val="400180352"/>
        <c:axId val="400025856"/>
      </c:barChart>
      <c:catAx>
        <c:axId val="39999232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993856"/>
        <c:crosses val="autoZero"/>
        <c:auto val="1"/>
        <c:lblAlgn val="ctr"/>
        <c:lblOffset val="100"/>
      </c:catAx>
      <c:valAx>
        <c:axId val="399993856"/>
        <c:scaling>
          <c:orientation val="minMax"/>
        </c:scaling>
        <c:delete val="1"/>
        <c:axPos val="t"/>
        <c:numFmt formatCode="#,##0_)" sourceLinked="1"/>
        <c:tickLblPos val="none"/>
        <c:crossAx val="399992320"/>
        <c:crosses val="autoZero"/>
        <c:crossBetween val="between"/>
      </c:valAx>
      <c:valAx>
        <c:axId val="400025856"/>
        <c:scaling>
          <c:orientation val="minMax"/>
        </c:scaling>
        <c:delete val="1"/>
        <c:axPos val="t"/>
        <c:numFmt formatCode="0.0%" sourceLinked="1"/>
        <c:tickLblPos val="none"/>
        <c:crossAx val="400180352"/>
        <c:crosses val="autoZero"/>
        <c:crossBetween val="between"/>
      </c:valAx>
      <c:catAx>
        <c:axId val="400180352"/>
        <c:scaling>
          <c:orientation val="maxMin"/>
        </c:scaling>
        <c:delete val="1"/>
        <c:axPos val="r"/>
        <c:tickLblPos val="none"/>
        <c:crossAx val="4000258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3"/>
          <c:y val="6.8893863341235373E-2"/>
          <c:w val="0.47235087311503138"/>
          <c:h val="2.702976271674002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</c:numCache>
            </c:numRef>
          </c:val>
        </c:ser>
        <c:dLbls>
          <c:showVal val="1"/>
        </c:dLbls>
        <c:marker val="1"/>
        <c:axId val="400947456"/>
        <c:axId val="407246336"/>
      </c:lineChart>
      <c:catAx>
        <c:axId val="400947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0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246336"/>
        <c:crosses val="autoZero"/>
        <c:auto val="1"/>
        <c:lblAlgn val="ctr"/>
        <c:lblOffset val="100"/>
        <c:tickLblSkip val="1"/>
        <c:tickMarkSkip val="1"/>
      </c:catAx>
      <c:valAx>
        <c:axId val="40724633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947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242"/>
          <c:y val="0.14084506678044587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78"/>
          <c:w val="0.91263650546021846"/>
          <c:h val="0.308841817308051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1732036</c:v>
                </c:pt>
                <c:pt idx="1">
                  <c:v>1064478</c:v>
                </c:pt>
                <c:pt idx="2">
                  <c:v>667558</c:v>
                </c:pt>
                <c:pt idx="3">
                  <c:v>1388659</c:v>
                </c:pt>
                <c:pt idx="4">
                  <c:v>801768</c:v>
                </c:pt>
                <c:pt idx="5">
                  <c:v>586891</c:v>
                </c:pt>
                <c:pt idx="6">
                  <c:v>511697</c:v>
                </c:pt>
                <c:pt idx="7">
                  <c:v>239362</c:v>
                </c:pt>
                <c:pt idx="8">
                  <c:v>272335</c:v>
                </c:pt>
              </c:numCache>
            </c:numRef>
          </c:val>
        </c:ser>
        <c:dLbls>
          <c:showVal val="1"/>
        </c:dLbls>
        <c:gapWidth val="30"/>
        <c:axId val="383239680"/>
        <c:axId val="383263104"/>
      </c:barChart>
      <c:catAx>
        <c:axId val="38323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89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3263104"/>
        <c:crosses val="autoZero"/>
        <c:auto val="1"/>
        <c:lblAlgn val="ctr"/>
        <c:lblOffset val="100"/>
        <c:tickLblSkip val="1"/>
        <c:tickMarkSkip val="1"/>
      </c:catAx>
      <c:valAx>
        <c:axId val="383263104"/>
        <c:scaling>
          <c:orientation val="minMax"/>
        </c:scaling>
        <c:delete val="1"/>
        <c:axPos val="l"/>
        <c:numFmt formatCode="#,##0_)" sourceLinked="1"/>
        <c:tickLblPos val="none"/>
        <c:crossAx val="38323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8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5801E-3"/>
          <c:y val="0.39312786545458639"/>
          <c:w val="0.9690181158547847"/>
          <c:h val="0.4818769220371084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4464279</c:v>
                </c:pt>
                <c:pt idx="1">
                  <c:v>2031322</c:v>
                </c:pt>
                <c:pt idx="2">
                  <c:v>2432957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3798599</c:v>
                </c:pt>
                <c:pt idx="1">
                  <c:v>1647426</c:v>
                </c:pt>
                <c:pt idx="2">
                  <c:v>2151173</c:v>
                </c:pt>
              </c:numCache>
            </c:numRef>
          </c:val>
        </c:ser>
        <c:overlap val="-2"/>
        <c:axId val="407993728"/>
        <c:axId val="40802419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8.1549439347604301E-3"/>
                  <c:y val="-0.60944228537956358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756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2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0.17524355690084686</c:v>
                </c:pt>
                <c:pt idx="1">
                  <c:v>0.23302776573879494</c:v>
                </c:pt>
                <c:pt idx="2">
                  <c:v>0.13099085940554292</c:v>
                </c:pt>
              </c:numCache>
            </c:numRef>
          </c:val>
        </c:ser>
        <c:axId val="408028288"/>
        <c:axId val="408026112"/>
      </c:barChart>
      <c:catAx>
        <c:axId val="4079937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024192"/>
        <c:crosses val="autoZero"/>
        <c:auto val="1"/>
        <c:lblAlgn val="ctr"/>
        <c:lblOffset val="100"/>
      </c:catAx>
      <c:valAx>
        <c:axId val="408024192"/>
        <c:scaling>
          <c:orientation val="minMax"/>
        </c:scaling>
        <c:delete val="1"/>
        <c:axPos val="l"/>
        <c:numFmt formatCode="#,##0_)" sourceLinked="1"/>
        <c:tickLblPos val="none"/>
        <c:crossAx val="407993728"/>
        <c:crosses val="autoZero"/>
        <c:crossBetween val="between"/>
      </c:valAx>
      <c:valAx>
        <c:axId val="408026112"/>
        <c:scaling>
          <c:orientation val="minMax"/>
        </c:scaling>
        <c:delete val="1"/>
        <c:axPos val="r"/>
        <c:numFmt formatCode="0.0%" sourceLinked="1"/>
        <c:tickLblPos val="none"/>
        <c:crossAx val="408028288"/>
        <c:crosses val="max"/>
        <c:crossBetween val="between"/>
      </c:valAx>
      <c:catAx>
        <c:axId val="408028288"/>
        <c:scaling>
          <c:orientation val="minMax"/>
        </c:scaling>
        <c:delete val="1"/>
        <c:axPos val="b"/>
        <c:numFmt formatCode="General" sourceLinked="1"/>
        <c:tickLblPos val="none"/>
        <c:crossAx val="4080261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46"/>
          <c:y val="0.13161659513590845"/>
          <c:w val="0.647806914044001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01"/>
          <c:y val="1.25051627429820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E-2"/>
          <c:y val="0.32268169524494716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4464279</c:v>
                </c:pt>
                <c:pt idx="1">
                  <c:v>2031322</c:v>
                </c:pt>
                <c:pt idx="2">
                  <c:v>240703</c:v>
                </c:pt>
                <c:pt idx="3">
                  <c:v>1164192</c:v>
                </c:pt>
                <c:pt idx="4">
                  <c:v>588822</c:v>
                </c:pt>
                <c:pt idx="5">
                  <c:v>37605</c:v>
                </c:pt>
                <c:pt idx="6">
                  <c:v>2432957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3798599</c:v>
                </c:pt>
                <c:pt idx="1">
                  <c:v>1647426</c:v>
                </c:pt>
                <c:pt idx="2">
                  <c:v>205457</c:v>
                </c:pt>
                <c:pt idx="3">
                  <c:v>904705</c:v>
                </c:pt>
                <c:pt idx="4">
                  <c:v>501457</c:v>
                </c:pt>
                <c:pt idx="5">
                  <c:v>35807</c:v>
                </c:pt>
                <c:pt idx="6">
                  <c:v>2151173</c:v>
                </c:pt>
              </c:numCache>
            </c:numRef>
          </c:val>
        </c:ser>
        <c:dLbls>
          <c:showVal val="1"/>
        </c:dLbls>
        <c:gapWidth val="30"/>
        <c:overlap val="-10"/>
        <c:axId val="409048192"/>
        <c:axId val="40905049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16E-2"/>
                  <c:y val="-0.429563664947973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8.026433244067850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3.813821495663295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8.76813621647547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51935695538059E-2"/>
                  <c:y val="3.7736653476691047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707349081367E-2"/>
                  <c:y val="-0.114397058235740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2939853711179503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0.17524355690084686</c:v>
                </c:pt>
                <c:pt idx="1">
                  <c:v>0.23302776573879494</c:v>
                </c:pt>
                <c:pt idx="2">
                  <c:v>0.17154927795110411</c:v>
                </c:pt>
                <c:pt idx="3">
                  <c:v>0.28681946048712009</c:v>
                </c:pt>
                <c:pt idx="4">
                  <c:v>0.17422231617067865</c:v>
                </c:pt>
                <c:pt idx="5">
                  <c:v>5.0213645376602341E-2</c:v>
                </c:pt>
                <c:pt idx="6">
                  <c:v>0.13099085940554292</c:v>
                </c:pt>
              </c:numCache>
            </c:numRef>
          </c:val>
        </c:ser>
        <c:dLbls>
          <c:showVal val="1"/>
        </c:dLbls>
        <c:marker val="1"/>
        <c:axId val="409103360"/>
        <c:axId val="409160704"/>
      </c:lineChart>
      <c:catAx>
        <c:axId val="409048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9050496"/>
        <c:crosses val="autoZero"/>
        <c:auto val="1"/>
        <c:lblAlgn val="ctr"/>
        <c:lblOffset val="100"/>
        <c:tickLblSkip val="1"/>
        <c:tickMarkSkip val="1"/>
      </c:catAx>
      <c:valAx>
        <c:axId val="4090504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09048192"/>
        <c:crosses val="autoZero"/>
        <c:crossBetween val="between"/>
      </c:valAx>
      <c:catAx>
        <c:axId val="409103360"/>
        <c:scaling>
          <c:orientation val="minMax"/>
        </c:scaling>
        <c:delete val="1"/>
        <c:axPos val="b"/>
        <c:tickLblPos val="none"/>
        <c:crossAx val="409160704"/>
        <c:crosses val="autoZero"/>
        <c:auto val="1"/>
        <c:lblAlgn val="ctr"/>
        <c:lblOffset val="100"/>
      </c:catAx>
      <c:valAx>
        <c:axId val="4091607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09103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58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9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</c:numCache>
            </c:numRef>
          </c:val>
        </c:ser>
        <c:dLbls>
          <c:showVal val="1"/>
        </c:dLbls>
        <c:marker val="1"/>
        <c:axId val="413584000"/>
        <c:axId val="413587712"/>
      </c:lineChart>
      <c:catAx>
        <c:axId val="413584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39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3587712"/>
        <c:crosses val="autoZero"/>
        <c:auto val="1"/>
        <c:lblAlgn val="ctr"/>
        <c:lblOffset val="100"/>
        <c:tickLblSkip val="1"/>
        <c:tickMarkSkip val="1"/>
      </c:catAx>
      <c:valAx>
        <c:axId val="41358771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584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43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69.281943125314257</c:v>
                </c:pt>
                <c:pt idx="1">
                  <c:v>83.129614169490409</c:v>
                </c:pt>
                <c:pt idx="2">
                  <c:v>60.82270854582908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58.951136314257162</c:v>
                </c:pt>
                <c:pt idx="1">
                  <c:v>67.419093453813289</c:v>
                </c:pt>
                <c:pt idx="2">
                  <c:v>53.778249435011297</c:v>
                </c:pt>
              </c:numCache>
            </c:numRef>
          </c:val>
        </c:ser>
        <c:overlap val="-2"/>
        <c:axId val="446572800"/>
        <c:axId val="44665318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295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0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0.17524355690084659</c:v>
                </c:pt>
                <c:pt idx="1">
                  <c:v>0.23302776573879491</c:v>
                </c:pt>
                <c:pt idx="2">
                  <c:v>0.13099085940554289</c:v>
                </c:pt>
              </c:numCache>
            </c:numRef>
          </c:val>
        </c:ser>
        <c:axId val="446702720"/>
        <c:axId val="446655104"/>
      </c:barChart>
      <c:catAx>
        <c:axId val="4465728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6653184"/>
        <c:crosses val="autoZero"/>
        <c:auto val="1"/>
        <c:lblAlgn val="ctr"/>
        <c:lblOffset val="100"/>
      </c:catAx>
      <c:valAx>
        <c:axId val="446653184"/>
        <c:scaling>
          <c:orientation val="minMax"/>
        </c:scaling>
        <c:delete val="1"/>
        <c:axPos val="l"/>
        <c:numFmt formatCode="#,##0.0_)" sourceLinked="1"/>
        <c:tickLblPos val="none"/>
        <c:crossAx val="446572800"/>
        <c:crosses val="autoZero"/>
        <c:crossBetween val="between"/>
      </c:valAx>
      <c:valAx>
        <c:axId val="446655104"/>
        <c:scaling>
          <c:orientation val="minMax"/>
        </c:scaling>
        <c:delete val="1"/>
        <c:axPos val="r"/>
        <c:numFmt formatCode="0.0%" sourceLinked="1"/>
        <c:tickLblPos val="none"/>
        <c:crossAx val="446702720"/>
        <c:crosses val="max"/>
        <c:crossBetween val="between"/>
      </c:valAx>
      <c:catAx>
        <c:axId val="446702720"/>
        <c:scaling>
          <c:orientation val="minMax"/>
        </c:scaling>
        <c:delete val="1"/>
        <c:axPos val="b"/>
        <c:numFmt formatCode="General" sourceLinked="1"/>
        <c:tickLblPos val="none"/>
        <c:crossAx val="4466551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62"/>
          <c:y val="0.15164520743919949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053"/>
          <c:y val="0.1339397928956638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11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65.465266158170905</c:v>
                </c:pt>
                <c:pt idx="1">
                  <c:v>77.581329466187512</c:v>
                </c:pt>
                <c:pt idx="2">
                  <c:v>54.087426031222421</c:v>
                </c:pt>
                <c:pt idx="3">
                  <c:v>67.055167717657099</c:v>
                </c:pt>
                <c:pt idx="4">
                  <c:v>81.412500128438296</c:v>
                </c:pt>
                <c:pt idx="5">
                  <c:v>55.232489762073982</c:v>
                </c:pt>
                <c:pt idx="6">
                  <c:v>69.281943125314257</c:v>
                </c:pt>
                <c:pt idx="7">
                  <c:v>83.129614169490409</c:v>
                </c:pt>
                <c:pt idx="8">
                  <c:v>60.82270854582908</c:v>
                </c:pt>
              </c:numCache>
            </c:numRef>
          </c:val>
        </c:ser>
        <c:dLbls>
          <c:showVal val="1"/>
        </c:dLbls>
        <c:gapWidth val="30"/>
        <c:axId val="447928192"/>
        <c:axId val="447952000"/>
      </c:barChart>
      <c:catAx>
        <c:axId val="447928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46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7952000"/>
        <c:crosses val="autoZero"/>
        <c:auto val="1"/>
        <c:lblAlgn val="ctr"/>
        <c:lblOffset val="100"/>
        <c:tickLblSkip val="1"/>
        <c:tickMarkSkip val="1"/>
      </c:catAx>
      <c:valAx>
        <c:axId val="447952000"/>
        <c:scaling>
          <c:orientation val="minMax"/>
        </c:scaling>
        <c:delete val="1"/>
        <c:axPos val="l"/>
        <c:numFmt formatCode="#,##0.0_)" sourceLinked="1"/>
        <c:tickLblPos val="none"/>
        <c:crossAx val="44792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944"/>
          <c:w val="0.90049538618993386"/>
          <c:h val="0.4431372549019584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69.281943125314257</c:v>
                </c:pt>
                <c:pt idx="1">
                  <c:v>83.129614169490409</c:v>
                </c:pt>
                <c:pt idx="2">
                  <c:v>80.783662236541815</c:v>
                </c:pt>
                <c:pt idx="3">
                  <c:v>91.094835680751174</c:v>
                </c:pt>
                <c:pt idx="4">
                  <c:v>73.422863983241058</c:v>
                </c:pt>
                <c:pt idx="5">
                  <c:v>57.28976234003656</c:v>
                </c:pt>
                <c:pt idx="6">
                  <c:v>60.82270854582908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58.951136314257162</c:v>
                </c:pt>
                <c:pt idx="1">
                  <c:v>67.419093453813289</c:v>
                </c:pt>
                <c:pt idx="2">
                  <c:v>68.95455765874614</c:v>
                </c:pt>
                <c:pt idx="3">
                  <c:v>70.79068857589985</c:v>
                </c:pt>
                <c:pt idx="4">
                  <c:v>62.528929123647067</c:v>
                </c:pt>
                <c:pt idx="5">
                  <c:v>54.550578915295553</c:v>
                </c:pt>
                <c:pt idx="6">
                  <c:v>53.778249435011297</c:v>
                </c:pt>
              </c:numCache>
            </c:numRef>
          </c:val>
        </c:ser>
        <c:dLbls>
          <c:showVal val="1"/>
        </c:dLbls>
        <c:gapWidth val="30"/>
        <c:overlap val="-10"/>
        <c:axId val="448875904"/>
        <c:axId val="44893696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-0.210748937712709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199045451799343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24E-2"/>
                  <c:y val="-0.266881742084029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723E-2"/>
                  <c:y val="-0.163935799585154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9265091863519E-2"/>
                  <c:y val="-0.231754099791234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75803496261084E-2"/>
                  <c:y val="-0.320039470769478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41E-2"/>
                  <c:y val="-0.234291774909210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0.17524355690084659</c:v>
                </c:pt>
                <c:pt idx="1">
                  <c:v>0.23302776573879491</c:v>
                </c:pt>
                <c:pt idx="2">
                  <c:v>0.17154927795110408</c:v>
                </c:pt>
                <c:pt idx="3">
                  <c:v>0.28681946048711993</c:v>
                </c:pt>
                <c:pt idx="4">
                  <c:v>0.17422231617067863</c:v>
                </c:pt>
                <c:pt idx="5">
                  <c:v>5.0213645376602223E-2</c:v>
                </c:pt>
                <c:pt idx="6">
                  <c:v>0.13099085940554289</c:v>
                </c:pt>
              </c:numCache>
            </c:numRef>
          </c:val>
        </c:ser>
        <c:dLbls>
          <c:showVal val="1"/>
        </c:dLbls>
        <c:marker val="1"/>
        <c:axId val="448988288"/>
        <c:axId val="448989824"/>
      </c:lineChart>
      <c:catAx>
        <c:axId val="448875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8936960"/>
        <c:crosses val="autoZero"/>
        <c:auto val="1"/>
        <c:lblAlgn val="ctr"/>
        <c:lblOffset val="100"/>
        <c:tickLblSkip val="1"/>
        <c:tickMarkSkip val="1"/>
      </c:catAx>
      <c:valAx>
        <c:axId val="4489369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48875904"/>
        <c:crosses val="autoZero"/>
        <c:crossBetween val="between"/>
      </c:valAx>
      <c:catAx>
        <c:axId val="448988288"/>
        <c:scaling>
          <c:orientation val="minMax"/>
        </c:scaling>
        <c:delete val="1"/>
        <c:axPos val="b"/>
        <c:tickLblPos val="none"/>
        <c:crossAx val="448989824"/>
        <c:crosses val="autoZero"/>
        <c:auto val="1"/>
        <c:lblAlgn val="ctr"/>
        <c:lblOffset val="100"/>
      </c:catAx>
      <c:valAx>
        <c:axId val="448989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4898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04"/>
          <c:y val="0.17800296702042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</c:numCache>
            </c:numRef>
          </c:val>
        </c:ser>
        <c:dLbls>
          <c:showVal val="1"/>
        </c:dLbls>
        <c:marker val="1"/>
        <c:axId val="449127168"/>
        <c:axId val="449164800"/>
      </c:lineChart>
      <c:catAx>
        <c:axId val="449127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72E-3"/>
              <c:y val="0.94930872904690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9164800"/>
        <c:crosses val="autoZero"/>
        <c:auto val="1"/>
        <c:lblAlgn val="ctr"/>
        <c:lblOffset val="100"/>
        <c:tickLblSkip val="1"/>
        <c:tickMarkSkip val="1"/>
      </c:catAx>
      <c:valAx>
        <c:axId val="44916480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91271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15E-2"/>
          <c:y val="0.12135887155209885"/>
          <c:w val="0.89999991601051377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42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8.7244580288725562</c:v>
                </c:pt>
                <c:pt idx="1">
                  <c:v>8.4864013502560969</c:v>
                </c:pt>
                <c:pt idx="2">
                  <c:v>8.9336919602695204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8.0350096032625711</c:v>
                </c:pt>
                <c:pt idx="1">
                  <c:v>7.7274650430834324</c:v>
                </c:pt>
                <c:pt idx="2">
                  <c:v>8.2876081135746347</c:v>
                </c:pt>
              </c:numCache>
            </c:numRef>
          </c:val>
        </c:ser>
        <c:overlap val="-2"/>
        <c:axId val="450558592"/>
        <c:axId val="45056448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511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0.68944842560998509</c:v>
                </c:pt>
                <c:pt idx="1">
                  <c:v>0.75893630717266447</c:v>
                </c:pt>
                <c:pt idx="2">
                  <c:v>0.64608384669488572</c:v>
                </c:pt>
              </c:numCache>
            </c:numRef>
          </c:val>
        </c:ser>
        <c:axId val="450672128"/>
        <c:axId val="450566016"/>
      </c:barChart>
      <c:catAx>
        <c:axId val="4505585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0564480"/>
        <c:crosses val="autoZero"/>
        <c:auto val="1"/>
        <c:lblAlgn val="ctr"/>
        <c:lblOffset val="100"/>
      </c:catAx>
      <c:valAx>
        <c:axId val="450564480"/>
        <c:scaling>
          <c:orientation val="minMax"/>
        </c:scaling>
        <c:delete val="1"/>
        <c:axPos val="l"/>
        <c:numFmt formatCode="#,##0.00_)" sourceLinked="1"/>
        <c:tickLblPos val="none"/>
        <c:crossAx val="450558592"/>
        <c:crosses val="autoZero"/>
        <c:crossBetween val="between"/>
      </c:valAx>
      <c:valAx>
        <c:axId val="450566016"/>
        <c:scaling>
          <c:orientation val="minMax"/>
        </c:scaling>
        <c:delete val="1"/>
        <c:axPos val="r"/>
        <c:numFmt formatCode="#,##0.00_)" sourceLinked="1"/>
        <c:tickLblPos val="none"/>
        <c:crossAx val="450672128"/>
        <c:crosses val="max"/>
        <c:crossBetween val="between"/>
      </c:valAx>
      <c:catAx>
        <c:axId val="450672128"/>
        <c:scaling>
          <c:orientation val="minMax"/>
        </c:scaling>
        <c:delete val="1"/>
        <c:axPos val="b"/>
        <c:numFmt formatCode="General" sourceLinked="1"/>
        <c:tickLblPos val="none"/>
        <c:crossAx val="4505660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5"/>
          <c:y val="0.14020028612303345"/>
          <c:w val="0.6946978416688748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abril 2011 </c:v>
            </c:pt>
          </c:strCache>
        </c:strRef>
      </c:tx>
      <c:layout>
        <c:manualLayout>
          <c:xMode val="edge"/>
          <c:yMode val="edge"/>
          <c:x val="0.40122724908996382"/>
          <c:y val="0.1369273695559844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3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8.1049908893348643</c:v>
                </c:pt>
                <c:pt idx="1">
                  <c:v>7.5687416743230012</c:v>
                </c:pt>
                <c:pt idx="2">
                  <c:v>8.9600858651982307</c:v>
                </c:pt>
                <c:pt idx="3">
                  <c:v>8.3252267115252909</c:v>
                </c:pt>
                <c:pt idx="4">
                  <c:v>7.9058368505602621</c:v>
                </c:pt>
                <c:pt idx="5">
                  <c:v>8.8981667805435762</c:v>
                </c:pt>
                <c:pt idx="6">
                  <c:v>8.7244580288725562</c:v>
                </c:pt>
                <c:pt idx="7">
                  <c:v>8.4864013502560969</c:v>
                </c:pt>
                <c:pt idx="8">
                  <c:v>8.9336919602695204</c:v>
                </c:pt>
              </c:numCache>
            </c:numRef>
          </c:val>
        </c:ser>
        <c:dLbls>
          <c:showVal val="1"/>
        </c:dLbls>
        <c:gapWidth val="30"/>
        <c:axId val="460181888"/>
        <c:axId val="460184192"/>
      </c:barChart>
      <c:catAx>
        <c:axId val="460181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717E-4"/>
              <c:y val="0.947485477178425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60184192"/>
        <c:crosses val="autoZero"/>
        <c:auto val="1"/>
        <c:lblAlgn val="ctr"/>
        <c:lblOffset val="100"/>
        <c:tickLblSkip val="1"/>
        <c:tickMarkSkip val="1"/>
      </c:catAx>
      <c:valAx>
        <c:axId val="460184192"/>
        <c:scaling>
          <c:orientation val="minMax"/>
        </c:scaling>
        <c:delete val="1"/>
        <c:axPos val="l"/>
        <c:numFmt formatCode="#,##0.00_)" sourceLinked="1"/>
        <c:tickLblPos val="none"/>
        <c:crossAx val="46018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2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8.7244580288725562</c:v>
                </c:pt>
                <c:pt idx="1">
                  <c:v>8.4864013502560969</c:v>
                </c:pt>
                <c:pt idx="2">
                  <c:v>8.0007645005816848</c:v>
                </c:pt>
                <c:pt idx="3">
                  <c:v>8.8711833151722512</c:v>
                </c:pt>
                <c:pt idx="4">
                  <c:v>8.3345883818367117</c:v>
                </c:pt>
                <c:pt idx="5">
                  <c:v>5.0845051379123847</c:v>
                </c:pt>
                <c:pt idx="6">
                  <c:v>8.9336919602695204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8.0350096032625711</c:v>
                </c:pt>
                <c:pt idx="1">
                  <c:v>7.7274650430834324</c:v>
                </c:pt>
                <c:pt idx="2">
                  <c:v>8.5632059350643939</c:v>
                </c:pt>
                <c:pt idx="3">
                  <c:v>7.5044377716579849</c:v>
                </c:pt>
                <c:pt idx="4">
                  <c:v>7.9692486173796961</c:v>
                </c:pt>
                <c:pt idx="5">
                  <c:v>6.2621545995103185</c:v>
                </c:pt>
                <c:pt idx="6">
                  <c:v>8.2876081135746347</c:v>
                </c:pt>
              </c:numCache>
            </c:numRef>
          </c:val>
        </c:ser>
        <c:dLbls>
          <c:showVal val="1"/>
        </c:dLbls>
        <c:gapWidth val="30"/>
        <c:overlap val="-10"/>
        <c:axId val="469885696"/>
        <c:axId val="46988838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22E-2"/>
                  <c:y val="-0.1944895607561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65E-2"/>
                  <c:y val="-0.200489451013745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40423238631222E-2"/>
                  <c:y val="-0.3617023786660813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0.11377266866031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32767977173585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55932947405964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17E-2"/>
                  <c:y val="-0.2208965952426678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96E-2"/>
                  <c:y val="-0.303385688388254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0.68944842560998509</c:v>
                </c:pt>
                <c:pt idx="1">
                  <c:v>0.75893630717266447</c:v>
                </c:pt>
                <c:pt idx="2">
                  <c:v>-0.56244143448270911</c:v>
                </c:pt>
                <c:pt idx="3">
                  <c:v>1.3667455435142664</c:v>
                </c:pt>
                <c:pt idx="4">
                  <c:v>0.36533976445701555</c:v>
                </c:pt>
                <c:pt idx="5">
                  <c:v>-1.1776494615979338</c:v>
                </c:pt>
                <c:pt idx="6">
                  <c:v>0.64608384669488572</c:v>
                </c:pt>
              </c:numCache>
            </c:numRef>
          </c:val>
        </c:ser>
        <c:dLbls>
          <c:showVal val="1"/>
        </c:dLbls>
        <c:marker val="1"/>
        <c:axId val="470004480"/>
        <c:axId val="470007168"/>
      </c:lineChart>
      <c:catAx>
        <c:axId val="469885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74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9888384"/>
        <c:crosses val="autoZero"/>
        <c:auto val="1"/>
        <c:lblAlgn val="ctr"/>
        <c:lblOffset val="100"/>
        <c:tickLblSkip val="1"/>
        <c:tickMarkSkip val="1"/>
      </c:catAx>
      <c:valAx>
        <c:axId val="4698883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69885696"/>
        <c:crosses val="autoZero"/>
        <c:crossBetween val="between"/>
      </c:valAx>
      <c:catAx>
        <c:axId val="470004480"/>
        <c:scaling>
          <c:orientation val="minMax"/>
        </c:scaling>
        <c:delete val="1"/>
        <c:axPos val="b"/>
        <c:tickLblPos val="none"/>
        <c:crossAx val="470007168"/>
        <c:crosses val="autoZero"/>
        <c:auto val="1"/>
        <c:lblAlgn val="ctr"/>
        <c:lblOffset val="100"/>
      </c:catAx>
      <c:valAx>
        <c:axId val="47000716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7000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7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8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3"/>
          <c:y val="0.25962782429974895"/>
          <c:w val="0.83325053642039615"/>
          <c:h val="0.47650548004266952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</c:numCache>
            </c:numRef>
          </c:val>
        </c:ser>
        <c:marker val="1"/>
        <c:axId val="384812544"/>
        <c:axId val="384820736"/>
      </c:lineChart>
      <c:catAx>
        <c:axId val="3848125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820736"/>
        <c:crosses val="autoZero"/>
        <c:auto val="1"/>
        <c:lblAlgn val="ctr"/>
        <c:lblOffset val="100"/>
      </c:catAx>
      <c:valAx>
        <c:axId val="38482073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81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0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2"/>
          <c:y val="2.51889168765751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28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</c:numCache>
            </c:numRef>
          </c:val>
        </c:ser>
        <c:dLbls>
          <c:showVal val="1"/>
        </c:dLbls>
        <c:marker val="1"/>
        <c:axId val="473593344"/>
        <c:axId val="473871872"/>
      </c:lineChart>
      <c:catAx>
        <c:axId val="473593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84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73871872"/>
        <c:crosses val="autoZero"/>
        <c:auto val="1"/>
        <c:lblAlgn val="ctr"/>
        <c:lblOffset val="100"/>
        <c:tickLblSkip val="1"/>
        <c:tickMarkSkip val="1"/>
      </c:catAx>
      <c:valAx>
        <c:axId val="47387187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3593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696E-2"/>
          <c:y val="0.11867328407429534"/>
          <c:w val="0.8999999114781983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4"/>
          <c:y val="0.25962782429974907"/>
          <c:w val="0.83325053642039648"/>
          <c:h val="0.47650548004266963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</c:numCache>
            </c:numRef>
          </c:val>
        </c:ser>
        <c:marker val="1"/>
        <c:axId val="385180416"/>
        <c:axId val="385182336"/>
      </c:lineChart>
      <c:catAx>
        <c:axId val="3851804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5182336"/>
        <c:crosses val="autoZero"/>
        <c:auto val="1"/>
        <c:lblAlgn val="ctr"/>
        <c:lblOffset val="100"/>
      </c:catAx>
      <c:valAx>
        <c:axId val="38518233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518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45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2"/>
          <c:y val="0.25962782429974918"/>
          <c:w val="0.83325053642039681"/>
          <c:h val="0.47650548004266985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</c:numCache>
            </c:numRef>
          </c:val>
        </c:ser>
        <c:marker val="1"/>
        <c:axId val="396692864"/>
        <c:axId val="396862976"/>
      </c:lineChart>
      <c:catAx>
        <c:axId val="3966928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6862976"/>
        <c:crosses val="autoZero"/>
        <c:auto val="1"/>
        <c:lblAlgn val="ctr"/>
        <c:lblOffset val="100"/>
      </c:catAx>
      <c:valAx>
        <c:axId val="39686297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669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511697</c:v>
                </c:pt>
                <c:pt idx="1">
                  <c:v>239362</c:v>
                </c:pt>
                <c:pt idx="2">
                  <c:v>30085</c:v>
                </c:pt>
                <c:pt idx="3">
                  <c:v>131233</c:v>
                </c:pt>
                <c:pt idx="4">
                  <c:v>70648</c:v>
                </c:pt>
                <c:pt idx="5">
                  <c:v>7396</c:v>
                </c:pt>
                <c:pt idx="6">
                  <c:v>272335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472756</c:v>
                </c:pt>
                <c:pt idx="1">
                  <c:v>213191</c:v>
                </c:pt>
                <c:pt idx="2">
                  <c:v>23993</c:v>
                </c:pt>
                <c:pt idx="3">
                  <c:v>120556</c:v>
                </c:pt>
                <c:pt idx="4">
                  <c:v>62924</c:v>
                </c:pt>
                <c:pt idx="5">
                  <c:v>5718</c:v>
                </c:pt>
                <c:pt idx="6">
                  <c:v>259565</c:v>
                </c:pt>
              </c:numCache>
            </c:numRef>
          </c:val>
        </c:ser>
        <c:dLbls>
          <c:showVal val="1"/>
        </c:dLbls>
        <c:gapWidth val="30"/>
        <c:overlap val="-10"/>
        <c:axId val="383990784"/>
        <c:axId val="38418368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526667466059128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43E-2"/>
                  <c:y val="-0.24946907017333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0.1735014722144503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0.193198768935608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-6.390849620954741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0.274773838549369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3819715682747778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8.2370186734806117E-2</c:v>
                </c:pt>
                <c:pt idx="1">
                  <c:v>0.12275846541364316</c:v>
                </c:pt>
                <c:pt idx="2">
                  <c:v>0.25390738965531612</c:v>
                </c:pt>
                <c:pt idx="3">
                  <c:v>8.8564650452901558E-2</c:v>
                </c:pt>
                <c:pt idx="4">
                  <c:v>0.12275125548280465</c:v>
                </c:pt>
                <c:pt idx="5">
                  <c:v>0.29345925148653373</c:v>
                </c:pt>
                <c:pt idx="6">
                  <c:v>4.919769614547416E-2</c:v>
                </c:pt>
              </c:numCache>
            </c:numRef>
          </c:val>
        </c:ser>
        <c:dLbls>
          <c:showVal val="1"/>
        </c:dLbls>
        <c:marker val="1"/>
        <c:axId val="384416000"/>
        <c:axId val="384434176"/>
      </c:lineChart>
      <c:catAx>
        <c:axId val="383990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4183680"/>
        <c:crosses val="autoZero"/>
        <c:auto val="1"/>
        <c:lblAlgn val="ctr"/>
        <c:lblOffset val="100"/>
        <c:tickLblSkip val="1"/>
        <c:tickMarkSkip val="1"/>
      </c:catAx>
      <c:valAx>
        <c:axId val="38418368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83990784"/>
        <c:crosses val="autoZero"/>
        <c:crossBetween val="between"/>
      </c:valAx>
      <c:catAx>
        <c:axId val="384416000"/>
        <c:scaling>
          <c:orientation val="minMax"/>
        </c:scaling>
        <c:delete val="1"/>
        <c:axPos val="b"/>
        <c:tickLblPos val="none"/>
        <c:crossAx val="384434176"/>
        <c:crosses val="autoZero"/>
        <c:auto val="1"/>
        <c:lblAlgn val="ctr"/>
        <c:lblOffset val="100"/>
      </c:catAx>
      <c:valAx>
        <c:axId val="3844341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4416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2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'!$M$76,'tablas turistas por categorías '!$M$63,'tablas turistas por categorías '!$M$50,'tablas turistas por categorías '!$M$37,'tablas turistas por categorías '!$M$24)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384512000"/>
        <c:axId val="384514688"/>
      </c:lineChart>
      <c:catAx>
        <c:axId val="3845120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4514688"/>
        <c:crosses val="autoZero"/>
        <c:auto val="1"/>
        <c:lblAlgn val="ctr"/>
        <c:lblOffset val="100"/>
      </c:catAx>
      <c:valAx>
        <c:axId val="3845146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451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49"/>
          <c:w val="0.66317706856111525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853"/>
          <c:y val="0.12412412412412457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06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('[2]tablas turistas por categorías '!$M$13,'[2]tablas turistas por categorías '!$C$13,'[2]tablas turistas por categorías '!$E$13,'[2]tablas turistas por categorías '!$G$13,'[2]tablas turistas por categorías '!$I$13)</c:f>
              <c:numCache>
                <c:formatCode>General</c:formatCode>
                <c:ptCount val="5"/>
                <c:pt idx="0">
                  <c:v>70356</c:v>
                </c:pt>
                <c:pt idx="1">
                  <c:v>1286</c:v>
                </c:pt>
                <c:pt idx="2">
                  <c:v>17395</c:v>
                </c:pt>
                <c:pt idx="3">
                  <c:v>34738</c:v>
                </c:pt>
                <c:pt idx="4">
                  <c:v>10811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0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285750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206375</xdr:colOff>
      <xdr:row>4</xdr:row>
      <xdr:rowOff>152400</xdr:rowOff>
    </xdr:from>
    <xdr:to>
      <xdr:col>8</xdr:col>
      <xdr:colOff>568325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19</xdr:row>
      <xdr:rowOff>142875</xdr:rowOff>
    </xdr:from>
    <xdr:to>
      <xdr:col>4</xdr:col>
      <xdr:colOff>419100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urismo%20en%20cifras%20ARONA%20(I%20tirmestre%20201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662026</v>
          </cell>
          <cell r="E33">
            <v>770462</v>
          </cell>
          <cell r="G33">
            <v>1432488</v>
          </cell>
        </row>
        <row r="46">
          <cell r="B46">
            <v>2009</v>
          </cell>
          <cell r="C46">
            <v>603695</v>
          </cell>
          <cell r="E46">
            <v>782906</v>
          </cell>
          <cell r="G46">
            <v>1386601</v>
          </cell>
        </row>
        <row r="59">
          <cell r="B59">
            <v>2008</v>
          </cell>
          <cell r="C59">
            <v>666766</v>
          </cell>
          <cell r="E59">
            <v>864056</v>
          </cell>
          <cell r="G59">
            <v>1530822</v>
          </cell>
        </row>
        <row r="72">
          <cell r="B72">
            <v>2007</v>
          </cell>
          <cell r="C72">
            <v>655734</v>
          </cell>
          <cell r="E72">
            <v>819330</v>
          </cell>
          <cell r="G72">
            <v>1475064</v>
          </cell>
        </row>
        <row r="85">
          <cell r="B85">
            <v>2006</v>
          </cell>
          <cell r="C85">
            <v>679144</v>
          </cell>
          <cell r="E85">
            <v>853359</v>
          </cell>
          <cell r="G85">
            <v>1532503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6">
          <cell r="E6" t="str">
            <v xml:space="preserve">acumulado abril 2011 </v>
          </cell>
        </row>
        <row r="8">
          <cell r="E8">
            <v>1732036</v>
          </cell>
        </row>
        <row r="9">
          <cell r="E9">
            <v>1064478</v>
          </cell>
        </row>
        <row r="10">
          <cell r="E10">
            <v>667558</v>
          </cell>
        </row>
        <row r="12">
          <cell r="E12">
            <v>1388659</v>
          </cell>
        </row>
        <row r="13">
          <cell r="E13">
            <v>801768</v>
          </cell>
        </row>
        <row r="14">
          <cell r="E14">
            <v>586891</v>
          </cell>
        </row>
        <row r="16">
          <cell r="E16">
            <v>511697</v>
          </cell>
        </row>
        <row r="17">
          <cell r="E17">
            <v>239362</v>
          </cell>
        </row>
        <row r="18">
          <cell r="E18">
            <v>272335</v>
          </cell>
        </row>
      </sheetData>
      <sheetData sheetId="15"/>
      <sheetData sheetId="16"/>
      <sheetData sheetId="17"/>
      <sheetData sheetId="18"/>
      <sheetData sheetId="19"/>
      <sheetData sheetId="20">
        <row r="5">
          <cell r="B5" t="str">
            <v>TURISTAS  ALOJADOS EN ARONA</v>
          </cell>
        </row>
        <row r="7">
          <cell r="B7" t="str">
            <v>Enero</v>
          </cell>
          <cell r="D7">
            <v>114748</v>
          </cell>
          <cell r="E7">
            <v>117383</v>
          </cell>
          <cell r="F7">
            <v>117890</v>
          </cell>
        </row>
        <row r="8">
          <cell r="B8" t="str">
            <v>Febrero</v>
          </cell>
          <cell r="D8">
            <v>114778</v>
          </cell>
          <cell r="E8">
            <v>109388</v>
          </cell>
          <cell r="F8">
            <v>121950</v>
          </cell>
        </row>
        <row r="9">
          <cell r="B9" t="str">
            <v>Marzo</v>
          </cell>
          <cell r="D9">
            <v>125201</v>
          </cell>
          <cell r="E9">
            <v>120018</v>
          </cell>
          <cell r="F9">
            <v>131280</v>
          </cell>
        </row>
        <row r="10">
          <cell r="B10" t="str">
            <v>abril</v>
          </cell>
          <cell r="D10">
            <v>123673</v>
          </cell>
          <cell r="E10">
            <v>125967</v>
          </cell>
          <cell r="F10">
            <v>140577</v>
          </cell>
        </row>
        <row r="11">
          <cell r="B11" t="str">
            <v>Mayo</v>
          </cell>
          <cell r="D11">
            <v>100518</v>
          </cell>
          <cell r="E11">
            <v>101676</v>
          </cell>
          <cell r="F11">
            <v>0</v>
          </cell>
        </row>
        <row r="12">
          <cell r="B12" t="str">
            <v>Junio</v>
          </cell>
          <cell r="D12">
            <v>101166</v>
          </cell>
          <cell r="E12">
            <v>107391</v>
          </cell>
          <cell r="F12">
            <v>0</v>
          </cell>
        </row>
        <row r="13">
          <cell r="B13" t="str">
            <v>Julio</v>
          </cell>
          <cell r="D13">
            <v>128599</v>
          </cell>
          <cell r="E13">
            <v>136606</v>
          </cell>
          <cell r="F13">
            <v>0</v>
          </cell>
        </row>
        <row r="14">
          <cell r="B14" t="str">
            <v>Agosto</v>
          </cell>
          <cell r="D14">
            <v>134600</v>
          </cell>
          <cell r="E14">
            <v>138380</v>
          </cell>
          <cell r="F14">
            <v>0</v>
          </cell>
        </row>
        <row r="15">
          <cell r="B15" t="str">
            <v>Septiembre</v>
          </cell>
          <cell r="D15">
            <v>105034</v>
          </cell>
          <cell r="E15">
            <v>103019</v>
          </cell>
          <cell r="F15">
            <v>0</v>
          </cell>
        </row>
        <row r="16">
          <cell r="B16" t="str">
            <v>Octubre</v>
          </cell>
          <cell r="D16">
            <v>121560</v>
          </cell>
          <cell r="E16">
            <v>134586</v>
          </cell>
          <cell r="F16">
            <v>0</v>
          </cell>
        </row>
        <row r="17">
          <cell r="B17" t="str">
            <v>Noviembre</v>
          </cell>
          <cell r="D17">
            <v>106156</v>
          </cell>
          <cell r="E17">
            <v>120562</v>
          </cell>
          <cell r="F17">
            <v>0</v>
          </cell>
        </row>
        <row r="18">
          <cell r="B18" t="str">
            <v>Diciembre</v>
          </cell>
          <cell r="D18">
            <v>110568</v>
          </cell>
          <cell r="E18">
            <v>117512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0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0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0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0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0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0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1"/>
      <sheetData sheetId="22"/>
      <sheetData sheetId="23"/>
      <sheetData sheetId="24">
        <row r="6">
          <cell r="C6" t="str">
            <v>acumulado abril 2010</v>
          </cell>
          <cell r="E6" t="str">
            <v xml:space="preserve">acumulado abril 2011 </v>
          </cell>
          <cell r="G6" t="str">
            <v>var. interanual</v>
          </cell>
        </row>
        <row r="8">
          <cell r="B8" t="str">
            <v>Totales</v>
          </cell>
          <cell r="C8">
            <v>472756</v>
          </cell>
          <cell r="E8">
            <v>511697</v>
          </cell>
          <cell r="G8">
            <v>8.2370186734806117E-2</v>
          </cell>
        </row>
        <row r="10">
          <cell r="B10" t="str">
            <v>Hotelera</v>
          </cell>
          <cell r="C10">
            <v>213191</v>
          </cell>
          <cell r="E10">
            <v>239362</v>
          </cell>
          <cell r="G10">
            <v>0.12275846541364316</v>
          </cell>
        </row>
        <row r="11">
          <cell r="B11" t="str">
            <v>5*</v>
          </cell>
          <cell r="C11">
            <v>23993</v>
          </cell>
          <cell r="E11">
            <v>30085</v>
          </cell>
          <cell r="G11">
            <v>0.25390738965531612</v>
          </cell>
        </row>
        <row r="12">
          <cell r="B12" t="str">
            <v>4*</v>
          </cell>
          <cell r="C12">
            <v>120556</v>
          </cell>
          <cell r="E12">
            <v>131233</v>
          </cell>
          <cell r="G12">
            <v>8.8564650452901558E-2</v>
          </cell>
        </row>
        <row r="13">
          <cell r="B13" t="str">
            <v>3*</v>
          </cell>
          <cell r="C13">
            <v>62924</v>
          </cell>
          <cell r="E13">
            <v>70648</v>
          </cell>
          <cell r="G13">
            <v>0.12275125548280465</v>
          </cell>
        </row>
        <row r="14">
          <cell r="B14" t="str">
            <v>1* y 2*</v>
          </cell>
          <cell r="C14">
            <v>5718</v>
          </cell>
          <cell r="E14">
            <v>7396</v>
          </cell>
          <cell r="G14">
            <v>0.29345925148653373</v>
          </cell>
        </row>
        <row r="16">
          <cell r="B16" t="str">
            <v>Extrahotelera</v>
          </cell>
          <cell r="C16">
            <v>259565</v>
          </cell>
          <cell r="E16">
            <v>272335</v>
          </cell>
          <cell r="G16">
            <v>4.919769614547416E-2</v>
          </cell>
        </row>
      </sheetData>
      <sheetData sheetId="25"/>
      <sheetData sheetId="26"/>
      <sheetData sheetId="27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acumulado abril 2011 </v>
          </cell>
          <cell r="C19">
            <v>7396</v>
          </cell>
          <cell r="E19">
            <v>70648</v>
          </cell>
          <cell r="G19">
            <v>131233</v>
          </cell>
          <cell r="I19">
            <v>30085</v>
          </cell>
          <cell r="M19">
            <v>272335</v>
          </cell>
        </row>
        <row r="32">
          <cell r="B32">
            <v>2010</v>
          </cell>
          <cell r="C32">
            <v>14916</v>
          </cell>
          <cell r="E32">
            <v>184178</v>
          </cell>
          <cell r="G32">
            <v>380203</v>
          </cell>
          <cell r="I32">
            <v>82729</v>
          </cell>
          <cell r="M32">
            <v>770462</v>
          </cell>
        </row>
        <row r="45">
          <cell r="B45">
            <v>2009</v>
          </cell>
          <cell r="C45">
            <v>13601</v>
          </cell>
          <cell r="E45">
            <v>179675</v>
          </cell>
          <cell r="G45">
            <v>339574</v>
          </cell>
          <cell r="I45">
            <v>70845</v>
          </cell>
          <cell r="M45">
            <v>782906</v>
          </cell>
        </row>
        <row r="58">
          <cell r="B58">
            <v>2008</v>
          </cell>
          <cell r="C58">
            <v>20530</v>
          </cell>
          <cell r="E58">
            <v>193212</v>
          </cell>
          <cell r="G58">
            <v>361544</v>
          </cell>
          <cell r="I58">
            <v>91480</v>
          </cell>
          <cell r="M58">
            <v>864056</v>
          </cell>
        </row>
        <row r="71">
          <cell r="B71">
            <v>2007</v>
          </cell>
          <cell r="C71">
            <v>14740</v>
          </cell>
          <cell r="E71">
            <v>191666</v>
          </cell>
          <cell r="G71">
            <v>356098</v>
          </cell>
          <cell r="I71">
            <v>93230</v>
          </cell>
          <cell r="M71">
            <v>819330</v>
          </cell>
        </row>
        <row r="84">
          <cell r="B84">
            <v>2006</v>
          </cell>
          <cell r="C84">
            <v>21872</v>
          </cell>
          <cell r="E84">
            <v>199273</v>
          </cell>
          <cell r="G84">
            <v>365385</v>
          </cell>
          <cell r="I84">
            <v>92614</v>
          </cell>
          <cell r="M84">
            <v>853359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C32">
            <v>235581</v>
          </cell>
          <cell r="D32">
            <v>2.9754255291248199E-2</v>
          </cell>
          <cell r="E32">
            <v>66748</v>
          </cell>
          <cell r="F32">
            <v>-2.4152046783625702E-2</v>
          </cell>
          <cell r="G32">
            <v>49721</v>
          </cell>
          <cell r="H32">
            <v>7.6584964489866625E-2</v>
          </cell>
          <cell r="I32">
            <v>84146</v>
          </cell>
          <cell r="J32">
            <v>7.2087452859035839E-2</v>
          </cell>
          <cell r="K32">
            <v>28898</v>
          </cell>
          <cell r="L32">
            <v>0.32547472708925795</v>
          </cell>
          <cell r="M32">
            <v>600089</v>
          </cell>
          <cell r="N32">
            <v>3.560753534349459E-2</v>
          </cell>
          <cell r="O32">
            <v>36271</v>
          </cell>
          <cell r="P32">
            <v>1.0587612493382803E-2</v>
          </cell>
          <cell r="Q32">
            <v>31872</v>
          </cell>
          <cell r="R32">
            <v>6.3250600480384334E-2</v>
          </cell>
          <cell r="S32">
            <v>195526</v>
          </cell>
          <cell r="T32">
            <v>-3.5625329841330933E-2</v>
          </cell>
          <cell r="U32">
            <v>59878</v>
          </cell>
          <cell r="V32">
            <v>-2.7607262333950389E-2</v>
          </cell>
          <cell r="W32">
            <v>48344</v>
          </cell>
          <cell r="X32">
            <v>5.3498659809540383E-2</v>
          </cell>
          <cell r="Y32">
            <v>36820</v>
          </cell>
          <cell r="Z32">
            <v>-0.17876658860265415</v>
          </cell>
          <cell r="AA32">
            <v>50484</v>
          </cell>
          <cell r="AB32">
            <v>7.3344301940658774E-4</v>
          </cell>
          <cell r="AC32">
            <v>9945</v>
          </cell>
          <cell r="AD32">
            <v>5.7645631067961833E-3</v>
          </cell>
          <cell r="AE32">
            <v>9252</v>
          </cell>
          <cell r="AF32">
            <v>5.5321090452834509E-2</v>
          </cell>
          <cell r="AG32">
            <v>18572</v>
          </cell>
          <cell r="AH32">
            <v>0.2198357963875206</v>
          </cell>
          <cell r="AI32">
            <v>19969</v>
          </cell>
          <cell r="AJ32">
            <v>0.10478561549100962</v>
          </cell>
          <cell r="AK32">
            <v>22983</v>
          </cell>
          <cell r="AL32">
            <v>1.5688325271276948E-3</v>
          </cell>
          <cell r="AM32">
            <v>2531</v>
          </cell>
          <cell r="AN32">
            <v>-0.28157820039738857</v>
          </cell>
          <cell r="AO32">
            <v>3512</v>
          </cell>
          <cell r="AP32">
            <v>0.1064902331442974</v>
          </cell>
          <cell r="AQ32">
            <v>16872</v>
          </cell>
          <cell r="AR32">
            <v>0.27029061888269834</v>
          </cell>
        </row>
      </sheetData>
      <sheetData sheetId="39">
        <row r="6">
          <cell r="D6" t="str">
            <v xml:space="preserve">acumulado abril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185879</v>
          </cell>
          <cell r="E7">
            <v>-1.2251016888134246E-3</v>
          </cell>
          <cell r="F7">
            <v>0.36325989794741809</v>
          </cell>
        </row>
        <row r="8">
          <cell r="B8" t="str">
            <v>Países Nórdicos</v>
          </cell>
          <cell r="D8">
            <v>131651</v>
          </cell>
          <cell r="E8">
            <v>0.25750773698085816</v>
          </cell>
          <cell r="F8">
            <v>0.25728311872064913</v>
          </cell>
        </row>
        <row r="9">
          <cell r="B9" t="str">
            <v>Suecia</v>
          </cell>
          <cell r="D9">
            <v>39975</v>
          </cell>
          <cell r="E9">
            <v>0.24080454418474717</v>
          </cell>
          <cell r="F9">
            <v>7.8122404469832735E-2</v>
          </cell>
        </row>
        <row r="10">
          <cell r="B10" t="str">
            <v>Finlandia</v>
          </cell>
          <cell r="D10">
            <v>34695</v>
          </cell>
          <cell r="E10">
            <v>0.32732698266957422</v>
          </cell>
          <cell r="F10">
            <v>6.7803797950740374E-2</v>
          </cell>
        </row>
        <row r="11">
          <cell r="B11" t="str">
            <v>Noruega</v>
          </cell>
          <cell r="D11">
            <v>31357</v>
          </cell>
          <cell r="E11">
            <v>0.19806670996828793</v>
          </cell>
          <cell r="F11">
            <v>6.1280406177874794E-2</v>
          </cell>
        </row>
        <row r="12">
          <cell r="B12" t="str">
            <v>Dinamarca</v>
          </cell>
          <cell r="D12">
            <v>25624</v>
          </cell>
          <cell r="E12">
            <v>0.27084263254476021</v>
          </cell>
          <cell r="F12">
            <v>5.0076510122201226E-2</v>
          </cell>
        </row>
        <row r="13">
          <cell r="B13" t="str">
            <v>España</v>
          </cell>
          <cell r="D13">
            <v>42498</v>
          </cell>
          <cell r="E13">
            <v>-0.25368783366114078</v>
          </cell>
          <cell r="F13">
            <v>8.30530567894672E-2</v>
          </cell>
        </row>
        <row r="14">
          <cell r="B14" t="str">
            <v>Alemania</v>
          </cell>
          <cell r="D14">
            <v>29835</v>
          </cell>
          <cell r="E14">
            <v>3.788353162179086E-2</v>
          </cell>
          <cell r="F14">
            <v>5.8305989677484918E-2</v>
          </cell>
        </row>
        <row r="15">
          <cell r="B15" t="str">
            <v>Holanda</v>
          </cell>
          <cell r="D15">
            <v>25477</v>
          </cell>
          <cell r="E15">
            <v>0.25058904378558805</v>
          </cell>
          <cell r="F15">
            <v>4.9789230736158312E-2</v>
          </cell>
        </row>
        <row r="16">
          <cell r="B16" t="str">
            <v>Bélgica</v>
          </cell>
          <cell r="D16">
            <v>18617</v>
          </cell>
          <cell r="E16">
            <v>0.21370363126670577</v>
          </cell>
          <cell r="F16">
            <v>3.6382859387489079E-2</v>
          </cell>
        </row>
        <row r="17">
          <cell r="B17" t="str">
            <v>Italia</v>
          </cell>
          <cell r="D17">
            <v>15855</v>
          </cell>
          <cell r="E17">
            <v>0.52951958325294235</v>
          </cell>
          <cell r="F17">
            <v>3.0985133780342664E-2</v>
          </cell>
        </row>
        <row r="18">
          <cell r="B18" t="str">
            <v>Francia</v>
          </cell>
          <cell r="D18">
            <v>15855</v>
          </cell>
          <cell r="E18">
            <v>0.51418202654951772</v>
          </cell>
          <cell r="F18">
            <v>3.0985133780342664E-2</v>
          </cell>
        </row>
        <row r="19">
          <cell r="B19" t="str">
            <v>Irlanda</v>
          </cell>
          <cell r="D19">
            <v>13055</v>
          </cell>
          <cell r="E19">
            <v>3.0874921036007582E-2</v>
          </cell>
          <cell r="F19">
            <v>2.5513145474763386E-2</v>
          </cell>
        </row>
        <row r="20">
          <cell r="B20" t="str">
            <v>Rusia</v>
          </cell>
          <cell r="D20">
            <v>7576</v>
          </cell>
          <cell r="E20">
            <v>0.71170356981473115</v>
          </cell>
          <cell r="F20">
            <v>1.4805636929667361E-2</v>
          </cell>
        </row>
        <row r="21">
          <cell r="B21" t="str">
            <v>Países del Este</v>
          </cell>
          <cell r="D21">
            <v>6068</v>
          </cell>
          <cell r="E21">
            <v>0.11564625850340136</v>
          </cell>
          <cell r="F21">
            <v>1.1858580370805378E-2</v>
          </cell>
        </row>
        <row r="22">
          <cell r="B22" t="str">
            <v>Suiza</v>
          </cell>
          <cell r="D22">
            <v>4381</v>
          </cell>
          <cell r="E22">
            <v>0.51696675900277012</v>
          </cell>
          <cell r="F22">
            <v>8.5617074166938634E-3</v>
          </cell>
        </row>
        <row r="23">
          <cell r="B23" t="str">
            <v>Austria</v>
          </cell>
          <cell r="D23">
            <v>4004</v>
          </cell>
          <cell r="E23">
            <v>0.26990168093878847</v>
          </cell>
          <cell r="F23">
            <v>7.8249432769783682E-3</v>
          </cell>
        </row>
        <row r="24">
          <cell r="B24" t="str">
            <v>Resto de Europa</v>
          </cell>
          <cell r="D24">
            <v>5937</v>
          </cell>
          <cell r="E24">
            <v>6.1315695387915627E-2</v>
          </cell>
          <cell r="F24">
            <v>1.1602569489365777E-2</v>
          </cell>
        </row>
        <row r="25">
          <cell r="B25" t="str">
            <v>Resto del Mundo</v>
          </cell>
          <cell r="D25">
            <v>2778</v>
          </cell>
          <cell r="E25">
            <v>-0.21768515911010983</v>
          </cell>
          <cell r="F25">
            <v>5.428994111749727E-3</v>
          </cell>
        </row>
        <row r="26">
          <cell r="B26" t="str">
            <v>Resto de América</v>
          </cell>
          <cell r="D26">
            <v>1287</v>
          </cell>
          <cell r="E26">
            <v>0.27805362462760674</v>
          </cell>
          <cell r="F26">
            <v>2.515160339028761E-3</v>
          </cell>
        </row>
        <row r="27">
          <cell r="B27" t="str">
            <v>Usa</v>
          </cell>
          <cell r="D27">
            <v>944</v>
          </cell>
          <cell r="E27">
            <v>-5.3159478435305919E-2</v>
          </cell>
          <cell r="F27">
            <v>1.8448417715952996E-3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2">
          <cell r="C32">
            <v>0.16445582790222327</v>
          </cell>
          <cell r="D32">
            <v>4.6595852809936278E-2</v>
          </cell>
          <cell r="E32">
            <v>3.4709540324247043E-2</v>
          </cell>
          <cell r="F32">
            <v>5.8741155248769973E-2</v>
          </cell>
          <cell r="G32">
            <v>2.0173292900184853E-2</v>
          </cell>
          <cell r="H32">
            <v>0.41891380590971794</v>
          </cell>
          <cell r="I32">
            <v>2.5320281915101557E-2</v>
          </cell>
          <cell r="J32">
            <v>2.2249401042102969E-2</v>
          </cell>
          <cell r="K32">
            <v>0.13649398808227364</v>
          </cell>
          <cell r="L32">
            <v>4.1800001116937803E-2</v>
          </cell>
          <cell r="M32">
            <v>3.374827572726613E-2</v>
          </cell>
          <cell r="N32">
            <v>2.570353119886519E-2</v>
          </cell>
          <cell r="O32">
            <v>3.524218003920452E-2</v>
          </cell>
          <cell r="P32">
            <v>6.9424665337510681E-3</v>
          </cell>
          <cell r="Q32">
            <v>6.4586928476887762E-3</v>
          </cell>
          <cell r="R32">
            <v>1.2964855552018586E-2</v>
          </cell>
          <cell r="S32">
            <v>1.3940081871540983E-2</v>
          </cell>
          <cell r="T32">
            <v>1.6044113458542061E-2</v>
          </cell>
          <cell r="U32">
            <v>1.7668559876243292E-3</v>
          </cell>
          <cell r="V32">
            <v>2.4516784782839369E-3</v>
          </cell>
          <cell r="W32">
            <v>1.1778109135992762E-2</v>
          </cell>
        </row>
      </sheetData>
      <sheetData sheetId="52">
        <row r="16">
          <cell r="C16">
            <v>131280</v>
          </cell>
        </row>
        <row r="17">
          <cell r="C17">
            <v>121950</v>
          </cell>
        </row>
        <row r="18">
          <cell r="C18">
            <v>117890</v>
          </cell>
        </row>
        <row r="20">
          <cell r="C20">
            <v>117512</v>
          </cell>
        </row>
        <row r="21">
          <cell r="C21">
            <v>120562</v>
          </cell>
        </row>
        <row r="22">
          <cell r="C22">
            <v>134586</v>
          </cell>
        </row>
        <row r="23">
          <cell r="C23">
            <v>103019</v>
          </cell>
        </row>
        <row r="24">
          <cell r="C24">
            <v>138380</v>
          </cell>
        </row>
        <row r="25">
          <cell r="C25">
            <v>136606</v>
          </cell>
        </row>
        <row r="26">
          <cell r="C26">
            <v>107391</v>
          </cell>
        </row>
        <row r="27">
          <cell r="C27">
            <v>101676</v>
          </cell>
        </row>
        <row r="28">
          <cell r="C28">
            <v>125967</v>
          </cell>
        </row>
        <row r="29">
          <cell r="C29">
            <v>120018</v>
          </cell>
        </row>
        <row r="30">
          <cell r="C30">
            <v>109388</v>
          </cell>
        </row>
        <row r="31">
          <cell r="C31">
            <v>117383</v>
          </cell>
        </row>
        <row r="33">
          <cell r="C33">
            <v>110568</v>
          </cell>
        </row>
        <row r="34">
          <cell r="C34">
            <v>106156</v>
          </cell>
        </row>
        <row r="35">
          <cell r="C35">
            <v>121560</v>
          </cell>
        </row>
        <row r="36">
          <cell r="C36">
            <v>105034</v>
          </cell>
        </row>
        <row r="37">
          <cell r="C37">
            <v>134600</v>
          </cell>
        </row>
        <row r="38">
          <cell r="C38">
            <v>128599</v>
          </cell>
        </row>
        <row r="39">
          <cell r="C39">
            <v>101166</v>
          </cell>
        </row>
        <row r="40">
          <cell r="C40">
            <v>100518</v>
          </cell>
        </row>
        <row r="41">
          <cell r="C41">
            <v>123673</v>
          </cell>
        </row>
        <row r="42">
          <cell r="C42">
            <v>125201</v>
          </cell>
        </row>
        <row r="43">
          <cell r="C43">
            <v>114778</v>
          </cell>
        </row>
        <row r="44">
          <cell r="C44">
            <v>114748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B5" t="str">
            <v>PERNOCTACIONES EN ARONA SEGÚN TIPOLOGÍA Y CATEGORÍA DE ESTABLECIMIENTO</v>
          </cell>
        </row>
        <row r="6">
          <cell r="C6" t="str">
            <v>acumulado abril 2010</v>
          </cell>
          <cell r="E6" t="str">
            <v xml:space="preserve">acumulado abril 2011 </v>
          </cell>
          <cell r="G6" t="str">
            <v>var. interanual</v>
          </cell>
        </row>
        <row r="8">
          <cell r="B8" t="str">
            <v>Totales</v>
          </cell>
          <cell r="C8">
            <v>3798599</v>
          </cell>
          <cell r="E8">
            <v>4464279</v>
          </cell>
          <cell r="G8">
            <v>0.17524355690084686</v>
          </cell>
        </row>
        <row r="10">
          <cell r="B10" t="str">
            <v>Hotelera</v>
          </cell>
          <cell r="C10">
            <v>1647426</v>
          </cell>
          <cell r="E10">
            <v>2031322</v>
          </cell>
          <cell r="G10">
            <v>0.23302776573879494</v>
          </cell>
        </row>
        <row r="11">
          <cell r="B11" t="str">
            <v>5*</v>
          </cell>
          <cell r="C11">
            <v>205457</v>
          </cell>
          <cell r="E11">
            <v>240703</v>
          </cell>
          <cell r="G11">
            <v>0.17154927795110411</v>
          </cell>
        </row>
        <row r="12">
          <cell r="B12" t="str">
            <v>4*</v>
          </cell>
          <cell r="C12">
            <v>904705</v>
          </cell>
          <cell r="E12">
            <v>1164192</v>
          </cell>
          <cell r="G12">
            <v>0.28681946048712009</v>
          </cell>
        </row>
        <row r="13">
          <cell r="B13" t="str">
            <v>3*</v>
          </cell>
          <cell r="C13">
            <v>501457</v>
          </cell>
          <cell r="E13">
            <v>588822</v>
          </cell>
          <cell r="G13">
            <v>0.17422231617067865</v>
          </cell>
        </row>
        <row r="14">
          <cell r="B14" t="str">
            <v>1* y 2*</v>
          </cell>
          <cell r="C14">
            <v>35807</v>
          </cell>
          <cell r="E14">
            <v>37605</v>
          </cell>
          <cell r="G14">
            <v>5.0213645376602341E-2</v>
          </cell>
        </row>
        <row r="16">
          <cell r="B16" t="str">
            <v>Extrahotelera</v>
          </cell>
          <cell r="C16">
            <v>2151173</v>
          </cell>
          <cell r="E16">
            <v>2432957</v>
          </cell>
          <cell r="G16">
            <v>0.13099085940554292</v>
          </cell>
        </row>
      </sheetData>
      <sheetData sheetId="62"/>
      <sheetData sheetId="63"/>
      <sheetData sheetId="64">
        <row r="5">
          <cell r="B5" t="str">
            <v>EVOLUCIÓN  DE PERNOCTACIONES EN ARONA</v>
          </cell>
        </row>
        <row r="16">
          <cell r="C16">
            <v>1159384</v>
          </cell>
        </row>
        <row r="17">
          <cell r="C17">
            <v>1123275</v>
          </cell>
        </row>
        <row r="18">
          <cell r="C18">
            <v>1116370</v>
          </cell>
        </row>
        <row r="20">
          <cell r="C20">
            <v>972231</v>
          </cell>
        </row>
        <row r="21">
          <cell r="C21">
            <v>1034902</v>
          </cell>
        </row>
        <row r="22">
          <cell r="C22">
            <v>1051574</v>
          </cell>
        </row>
        <row r="23">
          <cell r="C23">
            <v>894397</v>
          </cell>
        </row>
        <row r="24">
          <cell r="C24">
            <v>1165063</v>
          </cell>
        </row>
        <row r="25">
          <cell r="C25">
            <v>1077779</v>
          </cell>
        </row>
        <row r="26">
          <cell r="C26">
            <v>841798</v>
          </cell>
        </row>
        <row r="27">
          <cell r="C27">
            <v>758111</v>
          </cell>
        </row>
        <row r="28">
          <cell r="C28">
            <v>822032</v>
          </cell>
        </row>
        <row r="29">
          <cell r="C29">
            <v>1013045</v>
          </cell>
        </row>
        <row r="30">
          <cell r="C30">
            <v>940907</v>
          </cell>
        </row>
        <row r="31">
          <cell r="C31">
            <v>1022615</v>
          </cell>
        </row>
        <row r="33">
          <cell r="C33">
            <v>916285</v>
          </cell>
        </row>
        <row r="34">
          <cell r="C34">
            <v>890587</v>
          </cell>
        </row>
        <row r="35">
          <cell r="C35">
            <v>933356</v>
          </cell>
        </row>
        <row r="36">
          <cell r="C36">
            <v>847650</v>
          </cell>
        </row>
        <row r="37">
          <cell r="C37">
            <v>1092609</v>
          </cell>
        </row>
        <row r="38">
          <cell r="C38">
            <v>1016816</v>
          </cell>
        </row>
        <row r="39">
          <cell r="C39">
            <v>809527</v>
          </cell>
        </row>
        <row r="40">
          <cell r="C40">
            <v>747735</v>
          </cell>
        </row>
        <row r="41">
          <cell r="C41">
            <v>898231</v>
          </cell>
        </row>
        <row r="42">
          <cell r="C42">
            <v>1035643</v>
          </cell>
        </row>
        <row r="43">
          <cell r="C43">
            <v>1001235</v>
          </cell>
        </row>
        <row r="44">
          <cell r="C44">
            <v>1082678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 xml:space="preserve">acumulado abril 2011 </v>
          </cell>
        </row>
        <row r="8">
          <cell r="D8">
            <v>65.465266158170905</v>
          </cell>
        </row>
        <row r="9">
          <cell r="D9">
            <v>77.581329466187512</v>
          </cell>
        </row>
        <row r="10">
          <cell r="D10">
            <v>54.087426031222421</v>
          </cell>
        </row>
        <row r="12">
          <cell r="D12">
            <v>67.055167717657099</v>
          </cell>
        </row>
        <row r="13">
          <cell r="D13">
            <v>81.412500128438296</v>
          </cell>
        </row>
        <row r="14">
          <cell r="D14">
            <v>55.232489762073982</v>
          </cell>
        </row>
        <row r="16">
          <cell r="D16">
            <v>69.281943125314257</v>
          </cell>
        </row>
        <row r="17">
          <cell r="D17">
            <v>83.129614169490409</v>
          </cell>
        </row>
        <row r="18">
          <cell r="D18">
            <v>60.82270854582908</v>
          </cell>
        </row>
      </sheetData>
      <sheetData sheetId="74"/>
      <sheetData sheetId="75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acumulado abril 2010</v>
          </cell>
          <cell r="D6" t="str">
            <v xml:space="preserve">acumulado abril 2011 </v>
          </cell>
          <cell r="E6" t="str">
            <v>Var. interanual</v>
          </cell>
        </row>
        <row r="8">
          <cell r="B8" t="str">
            <v>Ocupación Total</v>
          </cell>
          <cell r="C8">
            <v>58.951136314257162</v>
          </cell>
          <cell r="D8">
            <v>69.281943125314257</v>
          </cell>
          <cell r="E8">
            <v>0.17524355690084659</v>
          </cell>
        </row>
        <row r="10">
          <cell r="B10" t="str">
            <v>Hotelera</v>
          </cell>
          <cell r="C10">
            <v>67.419093453813289</v>
          </cell>
          <cell r="D10">
            <v>83.129614169490409</v>
          </cell>
          <cell r="E10">
            <v>0.23302776573879491</v>
          </cell>
        </row>
        <row r="11">
          <cell r="B11" t="str">
            <v>5*</v>
          </cell>
          <cell r="C11">
            <v>68.95455765874614</v>
          </cell>
          <cell r="D11">
            <v>80.783662236541815</v>
          </cell>
          <cell r="E11">
            <v>0.17154927795110408</v>
          </cell>
        </row>
        <row r="12">
          <cell r="B12" t="str">
            <v>4*</v>
          </cell>
          <cell r="C12">
            <v>70.79068857589985</v>
          </cell>
          <cell r="D12">
            <v>91.094835680751174</v>
          </cell>
          <cell r="E12">
            <v>0.28681946048711993</v>
          </cell>
        </row>
        <row r="13">
          <cell r="B13" t="str">
            <v>3*</v>
          </cell>
          <cell r="C13">
            <v>62.528929123647067</v>
          </cell>
          <cell r="D13">
            <v>73.422863983241058</v>
          </cell>
          <cell r="E13">
            <v>0.17422231617067863</v>
          </cell>
        </row>
        <row r="14">
          <cell r="B14" t="str">
            <v>1* y 2*</v>
          </cell>
          <cell r="C14">
            <v>54.550578915295553</v>
          </cell>
          <cell r="D14">
            <v>57.28976234003656</v>
          </cell>
          <cell r="E14">
            <v>5.0213645376602223E-2</v>
          </cell>
        </row>
        <row r="16">
          <cell r="B16" t="str">
            <v>Extrahotelera</v>
          </cell>
          <cell r="C16">
            <v>53.778249435011297</v>
          </cell>
          <cell r="D16">
            <v>60.82270854582908</v>
          </cell>
          <cell r="E16">
            <v>0.13099085940554289</v>
          </cell>
        </row>
      </sheetData>
      <sheetData sheetId="76"/>
      <sheetData sheetId="77"/>
      <sheetData sheetId="78">
        <row r="5">
          <cell r="B5" t="str">
            <v>EVOLUCIÓN  DE INDICES DE OCUPACIÓN EN ESTABLECIMIENTOS ALOJATIVOS DE ARONA</v>
          </cell>
        </row>
        <row r="16">
          <cell r="C16">
            <v>70.762665312509924</v>
          </cell>
        </row>
        <row r="17">
          <cell r="C17">
            <v>75.900000000000006</v>
          </cell>
        </row>
        <row r="18">
          <cell r="C18">
            <v>68.14</v>
          </cell>
        </row>
        <row r="20">
          <cell r="C20">
            <v>59.13</v>
          </cell>
        </row>
        <row r="21">
          <cell r="C21">
            <v>65.03</v>
          </cell>
        </row>
        <row r="22">
          <cell r="C22">
            <v>63.95</v>
          </cell>
        </row>
        <row r="23">
          <cell r="C23">
            <v>56.204723122941957</v>
          </cell>
        </row>
        <row r="24">
          <cell r="C24">
            <v>70.851891673619704</v>
          </cell>
        </row>
        <row r="25">
          <cell r="C25">
            <v>65.543821197739675</v>
          </cell>
        </row>
        <row r="26">
          <cell r="C26">
            <v>52.256054031572219</v>
          </cell>
        </row>
        <row r="27">
          <cell r="C27">
            <v>45.54294196768366</v>
          </cell>
        </row>
        <row r="28">
          <cell r="C28">
            <v>51.02904569466947</v>
          </cell>
        </row>
        <row r="29">
          <cell r="C29">
            <v>60.857908202957212</v>
          </cell>
        </row>
        <row r="30">
          <cell r="C30">
            <v>62.58</v>
          </cell>
        </row>
        <row r="31">
          <cell r="C31">
            <v>61.43</v>
          </cell>
        </row>
        <row r="33">
          <cell r="B33" t="str">
            <v xml:space="preserve"> Diciembre</v>
          </cell>
          <cell r="C33">
            <v>54.36676779141996</v>
          </cell>
        </row>
        <row r="34">
          <cell r="B34" t="str">
            <v xml:space="preserve"> Noviembre</v>
          </cell>
          <cell r="C34">
            <v>54.603405251960439</v>
          </cell>
        </row>
        <row r="35">
          <cell r="B35" t="str">
            <v xml:space="preserve"> Octubre</v>
          </cell>
          <cell r="C35">
            <v>55.379656895756852</v>
          </cell>
        </row>
        <row r="36">
          <cell r="B36" t="str">
            <v xml:space="preserve"> Septiembre</v>
          </cell>
          <cell r="C36">
            <v>51.97</v>
          </cell>
        </row>
        <row r="37">
          <cell r="B37" t="str">
            <v xml:space="preserve"> Agosto</v>
          </cell>
          <cell r="C37">
            <v>64.83</v>
          </cell>
        </row>
        <row r="38">
          <cell r="B38" t="str">
            <v xml:space="preserve"> Julio</v>
          </cell>
          <cell r="C38">
            <v>60.33</v>
          </cell>
        </row>
        <row r="39">
          <cell r="B39" t="str">
            <v xml:space="preserve"> Junio</v>
          </cell>
          <cell r="C39">
            <v>48.650921001232007</v>
          </cell>
        </row>
        <row r="40">
          <cell r="B40" t="str">
            <v xml:space="preserve"> Mayo</v>
          </cell>
          <cell r="C40">
            <v>43.49</v>
          </cell>
        </row>
        <row r="41">
          <cell r="B41" t="str">
            <v xml:space="preserve"> Abril</v>
          </cell>
          <cell r="C41">
            <v>53.98</v>
          </cell>
        </row>
        <row r="42">
          <cell r="B42" t="str">
            <v xml:space="preserve"> Marzo</v>
          </cell>
          <cell r="C42">
            <v>60.23</v>
          </cell>
        </row>
        <row r="43">
          <cell r="B43" t="str">
            <v xml:space="preserve"> Febrero</v>
          </cell>
          <cell r="C43">
            <v>64.47</v>
          </cell>
        </row>
        <row r="44">
          <cell r="B44" t="str">
            <v xml:space="preserve"> Enero</v>
          </cell>
          <cell r="C44">
            <v>62.97</v>
          </cell>
        </row>
        <row r="45">
          <cell r="B45">
            <v>2009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6">
          <cell r="D6" t="str">
            <v xml:space="preserve">acumulado abril 2011 </v>
          </cell>
        </row>
        <row r="8">
          <cell r="D8">
            <v>8.1049908893348643</v>
          </cell>
        </row>
        <row r="9">
          <cell r="D9">
            <v>7.5687416743230012</v>
          </cell>
        </row>
        <row r="10">
          <cell r="D10">
            <v>8.9600858651982307</v>
          </cell>
        </row>
        <row r="12">
          <cell r="D12">
            <v>8.3252267115252909</v>
          </cell>
        </row>
        <row r="13">
          <cell r="D13">
            <v>7.9058368505602621</v>
          </cell>
        </row>
        <row r="14">
          <cell r="D14">
            <v>8.8981667805435762</v>
          </cell>
        </row>
        <row r="16">
          <cell r="D16">
            <v>8.7244580288725562</v>
          </cell>
        </row>
        <row r="17">
          <cell r="D17">
            <v>8.4864013502560969</v>
          </cell>
        </row>
        <row r="18">
          <cell r="D18">
            <v>8.9336919602695204</v>
          </cell>
        </row>
      </sheetData>
      <sheetData sheetId="88"/>
      <sheetData sheetId="89">
        <row r="5">
          <cell r="B5" t="str">
            <v>ESTANCIAS MEDIAS DE LOS TURISTAS ALOJADOS EN ARONA SEGÚN TIPOLOGÍA Y CATEGORÍA DE ESTABLECIMIENTO</v>
          </cell>
        </row>
        <row r="6">
          <cell r="C6" t="str">
            <v>acumulado abril 2010</v>
          </cell>
          <cell r="D6" t="str">
            <v xml:space="preserve">acumulado abril 2011 </v>
          </cell>
          <cell r="E6" t="str">
            <v>Dif. interanual</v>
          </cell>
        </row>
        <row r="8">
          <cell r="B8" t="str">
            <v>Estancia Media Total</v>
          </cell>
          <cell r="C8">
            <v>8.0350096032625711</v>
          </cell>
          <cell r="D8">
            <v>8.7244580288725562</v>
          </cell>
          <cell r="E8">
            <v>0.68944842560998509</v>
          </cell>
        </row>
        <row r="10">
          <cell r="B10" t="str">
            <v>Hotelera</v>
          </cell>
          <cell r="C10">
            <v>7.7274650430834324</v>
          </cell>
          <cell r="D10">
            <v>8.4864013502560969</v>
          </cell>
          <cell r="E10">
            <v>0.75893630717266447</v>
          </cell>
        </row>
        <row r="11">
          <cell r="B11" t="str">
            <v>5*</v>
          </cell>
          <cell r="C11">
            <v>8.5632059350643939</v>
          </cell>
          <cell r="D11">
            <v>8.0007645005816848</v>
          </cell>
          <cell r="E11">
            <v>-0.56244143448270911</v>
          </cell>
        </row>
        <row r="12">
          <cell r="B12" t="str">
            <v>4*</v>
          </cell>
          <cell r="C12">
            <v>7.5044377716579849</v>
          </cell>
          <cell r="D12">
            <v>8.8711833151722512</v>
          </cell>
          <cell r="E12">
            <v>1.3667455435142664</v>
          </cell>
        </row>
        <row r="13">
          <cell r="B13" t="str">
            <v>3*</v>
          </cell>
          <cell r="C13">
            <v>7.9692486173796961</v>
          </cell>
          <cell r="D13">
            <v>8.3345883818367117</v>
          </cell>
          <cell r="E13">
            <v>0.36533976445701555</v>
          </cell>
        </row>
        <row r="14">
          <cell r="B14" t="str">
            <v>1* y 2*</v>
          </cell>
          <cell r="C14">
            <v>6.2621545995103185</v>
          </cell>
          <cell r="D14">
            <v>5.0845051379123847</v>
          </cell>
          <cell r="E14">
            <v>-1.1776494615979338</v>
          </cell>
        </row>
        <row r="16">
          <cell r="B16" t="str">
            <v>Extrahotelera</v>
          </cell>
          <cell r="C16">
            <v>8.2876081135746347</v>
          </cell>
          <cell r="D16">
            <v>8.9336919602695204</v>
          </cell>
          <cell r="E16">
            <v>0.64608384669488572</v>
          </cell>
        </row>
      </sheetData>
      <sheetData sheetId="90"/>
      <sheetData sheetId="91"/>
      <sheetData sheetId="92">
        <row r="5">
          <cell r="B5" t="str">
            <v>EVOLUCIÓN  DE LA ESTANCIA MEDIA  DE LOS TURISTAS ALOJADOS EN ARONA</v>
          </cell>
        </row>
        <row r="16">
          <cell r="C16">
            <v>8.8313833028641078</v>
          </cell>
        </row>
        <row r="17">
          <cell r="C17">
            <v>9.2100000000000009</v>
          </cell>
        </row>
        <row r="18">
          <cell r="C18">
            <v>9.4700000000000006</v>
          </cell>
        </row>
        <row r="20">
          <cell r="B20" t="str">
            <v xml:space="preserve"> Diciembre</v>
          </cell>
          <cell r="C20">
            <v>8.27</v>
          </cell>
        </row>
        <row r="21">
          <cell r="B21" t="str">
            <v xml:space="preserve"> Noviembre</v>
          </cell>
          <cell r="C21">
            <v>8.58</v>
          </cell>
        </row>
        <row r="22">
          <cell r="B22" t="str">
            <v xml:space="preserve"> Octubre</v>
          </cell>
          <cell r="C22">
            <v>7.81</v>
          </cell>
        </row>
        <row r="23">
          <cell r="B23" t="str">
            <v xml:space="preserve"> Septiembre</v>
          </cell>
          <cell r="C23">
            <v>8.6818645104301151</v>
          </cell>
        </row>
        <row r="24">
          <cell r="B24" t="str">
            <v xml:space="preserve"> Agosto</v>
          </cell>
          <cell r="C24">
            <v>8.4193019222430987</v>
          </cell>
        </row>
        <row r="25">
          <cell r="B25" t="str">
            <v xml:space="preserve"> Julio</v>
          </cell>
          <cell r="C25">
            <v>7.8896900575377362</v>
          </cell>
        </row>
        <row r="26">
          <cell r="B26" t="str">
            <v xml:space="preserve"> Junio</v>
          </cell>
          <cell r="C26">
            <v>7.8386270730321908</v>
          </cell>
        </row>
        <row r="27">
          <cell r="B27" t="str">
            <v xml:space="preserve"> Mayo</v>
          </cell>
          <cell r="C27">
            <v>7.4561450096384592</v>
          </cell>
        </row>
        <row r="28">
          <cell r="B28" t="str">
            <v xml:space="preserve"> Abril</v>
          </cell>
          <cell r="C28">
            <v>6.5257726229885602</v>
          </cell>
        </row>
        <row r="29">
          <cell r="B29" t="str">
            <v xml:space="preserve"> Marzo</v>
          </cell>
          <cell r="C29">
            <v>8.4407755503341164</v>
          </cell>
        </row>
        <row r="30">
          <cell r="B30" t="str">
            <v xml:space="preserve"> Febrero</v>
          </cell>
          <cell r="C30">
            <v>8.6</v>
          </cell>
        </row>
        <row r="31">
          <cell r="B31" t="str">
            <v xml:space="preserve"> Enero</v>
          </cell>
          <cell r="C31">
            <v>8.7100000000000009</v>
          </cell>
        </row>
        <row r="33">
          <cell r="C33">
            <v>8.2870722089573832</v>
          </cell>
        </row>
        <row r="34">
          <cell r="C34">
            <v>8.3894174610949914</v>
          </cell>
        </row>
        <row r="35">
          <cell r="C35">
            <v>7.6781507074695625</v>
          </cell>
        </row>
        <row r="36">
          <cell r="C36">
            <v>8.07</v>
          </cell>
        </row>
        <row r="37">
          <cell r="C37">
            <v>8.1199999999999992</v>
          </cell>
        </row>
        <row r="38">
          <cell r="C38">
            <v>7.91</v>
          </cell>
        </row>
        <row r="39">
          <cell r="C39">
            <v>8.0019670640333711</v>
          </cell>
        </row>
        <row r="40">
          <cell r="C40">
            <v>7.44</v>
          </cell>
        </row>
        <row r="41">
          <cell r="C41">
            <v>7.26</v>
          </cell>
        </row>
        <row r="42">
          <cell r="C42">
            <v>8.27</v>
          </cell>
        </row>
        <row r="43">
          <cell r="C43">
            <v>8.7200000000000006</v>
          </cell>
        </row>
        <row r="44">
          <cell r="C44">
            <v>9.44</v>
          </cell>
        </row>
        <row r="45">
          <cell r="B45">
            <v>2009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resumen indicadores por zonas"/>
      <sheetName val="Alojados tipología"/>
      <sheetName val="tab. Turistas alojados tip"/>
      <sheetName val="grafica evolución alo x tip"/>
      <sheetName val="var evolu x tipolo"/>
      <sheetName val="tab.Evolución mensual tipología"/>
      <sheetName val="tablas turistas por Temporada"/>
      <sheetName val="Alojados zona tipología"/>
      <sheetName val="Gráfico alojados zona y tipolog"/>
      <sheetName val="Tablas turistas zona y tip."/>
      <sheetName val="variación x zonas tipo "/>
      <sheetName val="tablas Zonas mensual "/>
      <sheetName val="grafica zona mensual"/>
      <sheetName val="Tablas Evo. mens. zonas y TIPO"/>
      <sheetName val="alojados tipolog y cat"/>
      <sheetName val="Gráfica alojados tipolog y cat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tab,Evolución mensual categoría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Nacionalidad-Alojamiento(datos)"/>
      <sheetName val="EVOLUCIÓN NACIO CATEGORIA "/>
      <sheetName val="nacionalidades distribucion alo"/>
      <sheetName val="Nacionalidad-Alojamiento"/>
      <sheetName val="Nacionalidad-evolución cuota"/>
      <sheetName val="Alojados evol mensual"/>
      <sheetName val="Gráfico alojados mensual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Pernoctacion mensual"/>
      <sheetName val="Gráfica pernoctaciones mensual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IO evolución mensual"/>
      <sheetName val="gráfica IO mensual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EM evolución mensual"/>
      <sheetName val="Gráfica evolución mensual EM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3">
          <cell r="C13">
            <v>1286</v>
          </cell>
          <cell r="E13">
            <v>17395</v>
          </cell>
          <cell r="G13">
            <v>34738</v>
          </cell>
          <cell r="I13">
            <v>10811</v>
          </cell>
          <cell r="M13">
            <v>70356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J22" sqref="J2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abril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8" orientation="landscape" r:id="rId1"/>
  <headerFooter scaleWithDoc="0" alignWithMargins="0">
    <oddHeader>&amp;RTurismo en Cifras ARONA (acumulado abril 2011)</oddHeader>
    <oddFooter>&amp;CTurismo de Tenerife&amp;R&amp;P</oddFoot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3"/>
    </row>
    <row r="6" spans="41:41">
      <c r="AO6" s="113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4"/>
      <c r="C30" s="114"/>
      <c r="D30" s="115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7" t="s">
        <v>133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5" s="122" customFormat="1" ht="15" customHeight="1">
      <c r="B7" s="119"/>
      <c r="C7" s="123" t="s">
        <v>136</v>
      </c>
      <c r="D7" s="124" t="s">
        <v>137</v>
      </c>
      <c r="E7" s="123" t="s">
        <v>103</v>
      </c>
      <c r="F7" s="124" t="s">
        <v>138</v>
      </c>
      <c r="G7" s="123" t="s">
        <v>83</v>
      </c>
      <c r="H7" s="124" t="s">
        <v>139</v>
      </c>
      <c r="I7" s="123" t="s">
        <v>136</v>
      </c>
      <c r="J7" s="124" t="s">
        <v>137</v>
      </c>
      <c r="K7" s="123" t="s">
        <v>103</v>
      </c>
      <c r="L7" s="124" t="s">
        <v>138</v>
      </c>
      <c r="M7" s="123" t="s">
        <v>83</v>
      </c>
      <c r="N7" s="124" t="s">
        <v>139</v>
      </c>
      <c r="O7" s="123" t="s">
        <v>136</v>
      </c>
      <c r="P7" s="124" t="s">
        <v>137</v>
      </c>
      <c r="Q7" s="123" t="s">
        <v>103</v>
      </c>
      <c r="R7" s="124" t="s">
        <v>138</v>
      </c>
      <c r="S7" s="123" t="s">
        <v>83</v>
      </c>
      <c r="T7" s="124" t="s">
        <v>139</v>
      </c>
    </row>
    <row r="8" spans="2:25" ht="15" customHeight="1">
      <c r="B8" s="66" t="s">
        <v>94</v>
      </c>
      <c r="C8" s="125">
        <v>66570</v>
      </c>
      <c r="D8" s="126">
        <f t="shared" ref="D8:D11" si="0">C8/C21-1</f>
        <v>0.13324140748684954</v>
      </c>
      <c r="E8" s="125">
        <v>74007</v>
      </c>
      <c r="F8" s="126">
        <f t="shared" ref="F8:F11" si="1">E8/E21-1</f>
        <v>0.10090146376294173</v>
      </c>
      <c r="G8" s="125">
        <v>140577</v>
      </c>
      <c r="H8" s="126">
        <f t="shared" ref="H8:H11" si="2">G8/G21-1</f>
        <v>0.1159827573888399</v>
      </c>
      <c r="I8" s="127">
        <v>225014</v>
      </c>
      <c r="J8" s="126">
        <f t="shared" ref="J8:J11" si="3">I8/I21-1</f>
        <v>0.13762367727877134</v>
      </c>
      <c r="K8" s="127">
        <v>161534</v>
      </c>
      <c r="L8" s="126">
        <f t="shared" ref="L8:L11" si="4">K8/K21-1</f>
        <v>0.133969813969814</v>
      </c>
      <c r="M8" s="127">
        <v>386548</v>
      </c>
      <c r="N8" s="126">
        <f t="shared" ref="N8:N11" si="5">M8/M21-1</f>
        <v>0.13609390935302113</v>
      </c>
      <c r="O8" s="125">
        <v>290800</v>
      </c>
      <c r="P8" s="126">
        <f t="shared" ref="P8:P11" si="6">O8/O21-1</f>
        <v>0.12298804411628406</v>
      </c>
      <c r="Q8" s="125">
        <v>183799</v>
      </c>
      <c r="R8" s="126">
        <f t="shared" ref="R8:R11" si="7">Q8/Q21-1</f>
        <v>0.12348637199948653</v>
      </c>
      <c r="S8" s="125">
        <v>474599</v>
      </c>
      <c r="T8" s="126">
        <f t="shared" ref="T8:T11" si="8">S8/S21-1</f>
        <v>0.12318098019401291</v>
      </c>
    </row>
    <row r="9" spans="2:25" ht="15" customHeight="1">
      <c r="B9" s="66" t="s">
        <v>95</v>
      </c>
      <c r="C9" s="125">
        <v>60549</v>
      </c>
      <c r="D9" s="126">
        <f t="shared" si="0"/>
        <v>0.14487492200351704</v>
      </c>
      <c r="E9" s="125">
        <v>70731</v>
      </c>
      <c r="F9" s="126">
        <f t="shared" si="1"/>
        <v>5.3626491486794547E-2</v>
      </c>
      <c r="G9" s="125">
        <v>131280</v>
      </c>
      <c r="H9" s="126">
        <f t="shared" si="2"/>
        <v>9.3835924611308297E-2</v>
      </c>
      <c r="I9" s="127">
        <v>206716</v>
      </c>
      <c r="J9" s="126">
        <f t="shared" si="3"/>
        <v>0.16733960910985246</v>
      </c>
      <c r="K9" s="127">
        <v>153834</v>
      </c>
      <c r="L9" s="126">
        <f t="shared" si="4"/>
        <v>8.1951301852555281E-2</v>
      </c>
      <c r="M9" s="127">
        <v>360550</v>
      </c>
      <c r="N9" s="126">
        <f t="shared" si="5"/>
        <v>0.12931263996993092</v>
      </c>
      <c r="O9" s="125">
        <v>277841</v>
      </c>
      <c r="P9" s="126">
        <f t="shared" si="6"/>
        <v>0.15802306534904376</v>
      </c>
      <c r="Q9" s="125">
        <v>176407</v>
      </c>
      <c r="R9" s="126">
        <f t="shared" si="7"/>
        <v>7.2813408419183379E-2</v>
      </c>
      <c r="S9" s="125">
        <v>454248</v>
      </c>
      <c r="T9" s="126">
        <f t="shared" si="8"/>
        <v>0.12337243205947157</v>
      </c>
    </row>
    <row r="10" spans="2:25" ht="15" customHeight="1">
      <c r="B10" s="66" t="s">
        <v>96</v>
      </c>
      <c r="C10" s="125">
        <v>55642</v>
      </c>
      <c r="D10" s="126">
        <f t="shared" si="0"/>
        <v>0.1596915381408921</v>
      </c>
      <c r="E10" s="125">
        <v>66308</v>
      </c>
      <c r="F10" s="126">
        <f t="shared" si="1"/>
        <v>7.979416362688907E-2</v>
      </c>
      <c r="G10" s="125">
        <v>121950</v>
      </c>
      <c r="H10" s="126">
        <f t="shared" si="2"/>
        <v>0.11483892200241352</v>
      </c>
      <c r="I10" s="127">
        <v>190312</v>
      </c>
      <c r="J10" s="126">
        <f t="shared" si="3"/>
        <v>0.18652817437061242</v>
      </c>
      <c r="K10" s="127">
        <v>144293</v>
      </c>
      <c r="L10" s="126">
        <f t="shared" si="4"/>
        <v>0.1354858509868111</v>
      </c>
      <c r="M10" s="127">
        <v>334605</v>
      </c>
      <c r="N10" s="126">
        <f t="shared" si="5"/>
        <v>0.16396493547152757</v>
      </c>
      <c r="O10" s="125">
        <v>254981</v>
      </c>
      <c r="P10" s="126">
        <f t="shared" si="6"/>
        <v>0.14230610708909763</v>
      </c>
      <c r="Q10" s="125">
        <v>162648</v>
      </c>
      <c r="R10" s="126">
        <f t="shared" si="7"/>
        <v>0.11150747278430417</v>
      </c>
      <c r="S10" s="125">
        <v>417629</v>
      </c>
      <c r="T10" s="126">
        <f t="shared" si="8"/>
        <v>0.13011064898375579</v>
      </c>
    </row>
    <row r="11" spans="2:25" ht="15" customHeight="1">
      <c r="B11" s="66" t="s">
        <v>97</v>
      </c>
      <c r="C11" s="125">
        <v>56601</v>
      </c>
      <c r="D11" s="126">
        <f t="shared" si="0"/>
        <v>5.6363263096993244E-2</v>
      </c>
      <c r="E11" s="125">
        <v>61289</v>
      </c>
      <c r="F11" s="126">
        <f t="shared" si="1"/>
        <v>-3.9387480016300436E-2</v>
      </c>
      <c r="G11" s="125">
        <v>117890</v>
      </c>
      <c r="H11" s="126">
        <f t="shared" si="2"/>
        <v>4.3191944319023179E-3</v>
      </c>
      <c r="I11" s="127">
        <v>179726</v>
      </c>
      <c r="J11" s="126">
        <f t="shared" si="3"/>
        <v>7.7293788324711787E-2</v>
      </c>
      <c r="K11" s="127">
        <v>127230</v>
      </c>
      <c r="L11" s="126">
        <f t="shared" si="4"/>
        <v>-5.4234869095936888E-2</v>
      </c>
      <c r="M11" s="127">
        <v>306956</v>
      </c>
      <c r="N11" s="126">
        <f t="shared" si="5"/>
        <v>1.8579292998005759E-2</v>
      </c>
      <c r="O11" s="125">
        <v>240856</v>
      </c>
      <c r="P11" s="126">
        <f t="shared" si="6"/>
        <v>6.3395983169755032E-2</v>
      </c>
      <c r="Q11" s="125">
        <v>144704</v>
      </c>
      <c r="R11" s="126">
        <f t="shared" si="7"/>
        <v>-7.0861692564530676E-2</v>
      </c>
      <c r="S11" s="125">
        <v>385560</v>
      </c>
      <c r="T11" s="126">
        <f t="shared" si="8"/>
        <v>8.69355923157622E-3</v>
      </c>
    </row>
    <row r="12" spans="2:25" ht="30" customHeight="1">
      <c r="B12" s="128" t="str">
        <f>actualizaciones!$A$2</f>
        <v xml:space="preserve">acumulado abril 2011 </v>
      </c>
      <c r="C12" s="129">
        <v>239362</v>
      </c>
      <c r="D12" s="130">
        <v>0.1227584654136431</v>
      </c>
      <c r="E12" s="129">
        <v>272335</v>
      </c>
      <c r="F12" s="130">
        <v>4.919769614547409E-2</v>
      </c>
      <c r="G12" s="129">
        <v>511697</v>
      </c>
      <c r="H12" s="130">
        <v>8.2370186734806117E-2</v>
      </c>
      <c r="I12" s="129">
        <v>801768</v>
      </c>
      <c r="J12" s="130">
        <v>0.14195535969896067</v>
      </c>
      <c r="K12" s="129">
        <v>586891</v>
      </c>
      <c r="L12" s="130">
        <v>7.4431470761614937E-2</v>
      </c>
      <c r="M12" s="129">
        <v>1388659</v>
      </c>
      <c r="N12" s="130">
        <v>0.11240892869301899</v>
      </c>
      <c r="O12" s="129">
        <v>1064478</v>
      </c>
      <c r="P12" s="130">
        <v>0.12216632651340098</v>
      </c>
      <c r="Q12" s="129">
        <v>667558</v>
      </c>
      <c r="R12" s="130">
        <v>5.944434393161746E-2</v>
      </c>
      <c r="S12" s="129">
        <v>1732036</v>
      </c>
      <c r="T12" s="130">
        <v>9.7132186478190219E-2</v>
      </c>
      <c r="W12" s="131"/>
      <c r="X12" s="131"/>
      <c r="Y12" s="131"/>
    </row>
    <row r="13" spans="2:25" ht="15" customHeight="1" outlineLevel="1">
      <c r="B13" s="66" t="s">
        <v>86</v>
      </c>
      <c r="C13" s="125">
        <v>52908</v>
      </c>
      <c r="D13" s="126">
        <f>C13/C26-1</f>
        <v>5.9473747446834091E-2</v>
      </c>
      <c r="E13" s="125">
        <v>64604</v>
      </c>
      <c r="F13" s="126">
        <f>E13/E26-1</f>
        <v>6.5545109681675706E-2</v>
      </c>
      <c r="G13" s="125">
        <v>117512</v>
      </c>
      <c r="H13" s="126">
        <f>G13/G26-1</f>
        <v>6.2802980970986244E-2</v>
      </c>
      <c r="I13" s="127">
        <v>177972</v>
      </c>
      <c r="J13" s="126">
        <f>I13/I26-1</f>
        <v>8.8360658745253007E-2</v>
      </c>
      <c r="K13" s="127">
        <v>142672</v>
      </c>
      <c r="L13" s="126">
        <f>K13/K26-1</f>
        <v>9.7122468125682371E-2</v>
      </c>
      <c r="M13" s="127">
        <v>320644</v>
      </c>
      <c r="N13" s="126">
        <f>M13/M26-1</f>
        <v>9.2241922572513735E-2</v>
      </c>
      <c r="O13" s="125">
        <v>240455</v>
      </c>
      <c r="P13" s="126">
        <f>O13/O26-1</f>
        <v>6.2324385459557874E-2</v>
      </c>
      <c r="Q13" s="125">
        <v>165560</v>
      </c>
      <c r="R13" s="126">
        <f>Q13/Q26-1</f>
        <v>7.388644928617305E-2</v>
      </c>
      <c r="S13" s="125">
        <v>406015</v>
      </c>
      <c r="T13" s="126">
        <f>S13/S26-1</f>
        <v>6.7008832719694489E-2</v>
      </c>
    </row>
    <row r="14" spans="2:25" ht="15" customHeight="1" outlineLevel="1">
      <c r="B14" s="66" t="s">
        <v>87</v>
      </c>
      <c r="C14" s="125">
        <v>55681</v>
      </c>
      <c r="D14" s="126">
        <f t="shared" ref="D14:D64" si="9">C14/C27-1</f>
        <v>0.1521239835295578</v>
      </c>
      <c r="E14" s="125">
        <v>64881</v>
      </c>
      <c r="F14" s="126">
        <f t="shared" ref="F14:F64" si="10">E14/E27-1</f>
        <v>0.12198454009372783</v>
      </c>
      <c r="G14" s="125">
        <v>120562</v>
      </c>
      <c r="H14" s="126">
        <f t="shared" ref="H14:H64" si="11">G14/G27-1</f>
        <v>0.13570594219827425</v>
      </c>
      <c r="I14" s="127">
        <v>174368</v>
      </c>
      <c r="J14" s="126">
        <f t="shared" ref="J14:J64" si="12">I14/I27-1</f>
        <v>7.5913985129423489E-2</v>
      </c>
      <c r="K14" s="127">
        <v>138565</v>
      </c>
      <c r="L14" s="126">
        <f t="shared" ref="L14:L64" si="13">K14/K27-1</f>
        <v>0.10685528964437485</v>
      </c>
      <c r="M14" s="127">
        <v>312933</v>
      </c>
      <c r="N14" s="126">
        <f t="shared" ref="N14:N64" si="14">M14/M27-1</f>
        <v>8.9398544140531166E-2</v>
      </c>
      <c r="O14" s="125">
        <v>236808</v>
      </c>
      <c r="P14" s="126">
        <f t="shared" ref="P14:P64" si="15">O14/O27-1</f>
        <v>5.1321210399204453E-2</v>
      </c>
      <c r="Q14" s="125">
        <v>159831</v>
      </c>
      <c r="R14" s="126">
        <f t="shared" ref="R14:R64" si="16">Q14/Q27-1</f>
        <v>9.059459311925977E-2</v>
      </c>
      <c r="S14" s="125">
        <v>396639</v>
      </c>
      <c r="T14" s="126">
        <f t="shared" ref="T14:T64" si="17">S14/S27-1</f>
        <v>6.6801684767698877E-2</v>
      </c>
    </row>
    <row r="15" spans="2:25" ht="15" customHeight="1" outlineLevel="1">
      <c r="B15" s="66" t="s">
        <v>88</v>
      </c>
      <c r="C15" s="125">
        <v>64230</v>
      </c>
      <c r="D15" s="126">
        <f t="shared" si="9"/>
        <v>0.17842399779836704</v>
      </c>
      <c r="E15" s="125">
        <v>70356</v>
      </c>
      <c r="F15" s="126">
        <f t="shared" si="10"/>
        <v>4.9228245470136489E-2</v>
      </c>
      <c r="G15" s="125">
        <v>134586</v>
      </c>
      <c r="H15" s="126">
        <f t="shared" si="11"/>
        <v>0.10715695952615989</v>
      </c>
      <c r="I15" s="127">
        <v>209450</v>
      </c>
      <c r="J15" s="126">
        <f t="shared" si="12"/>
        <v>0.15047018499802256</v>
      </c>
      <c r="K15" s="127">
        <v>143800</v>
      </c>
      <c r="L15" s="126">
        <f t="shared" si="13"/>
        <v>1.3796944509069986E-2</v>
      </c>
      <c r="M15" s="127">
        <v>353250</v>
      </c>
      <c r="N15" s="126">
        <f t="shared" si="14"/>
        <v>9.0617754299951558E-2</v>
      </c>
      <c r="O15" s="125">
        <v>269266</v>
      </c>
      <c r="P15" s="126">
        <f t="shared" si="15"/>
        <v>0.12153978157826772</v>
      </c>
      <c r="Q15" s="125">
        <v>164341</v>
      </c>
      <c r="R15" s="126">
        <f t="shared" si="16"/>
        <v>-2.6944200018205189E-3</v>
      </c>
      <c r="S15" s="125">
        <v>433607</v>
      </c>
      <c r="T15" s="126">
        <f t="shared" si="17"/>
        <v>7.0975693492495218E-2</v>
      </c>
    </row>
    <row r="16" spans="2:25" ht="15" customHeight="1" outlineLevel="1">
      <c r="B16" s="66" t="s">
        <v>89</v>
      </c>
      <c r="C16" s="125">
        <v>52199</v>
      </c>
      <c r="D16" s="126">
        <f t="shared" si="9"/>
        <v>6.0502630990837192E-2</v>
      </c>
      <c r="E16" s="125">
        <v>50820</v>
      </c>
      <c r="F16" s="126">
        <f t="shared" si="10"/>
        <v>-8.9459444932184273E-2</v>
      </c>
      <c r="G16" s="125">
        <v>103019</v>
      </c>
      <c r="H16" s="126">
        <f t="shared" si="11"/>
        <v>-1.918426414303942E-2</v>
      </c>
      <c r="I16" s="127">
        <v>173931</v>
      </c>
      <c r="J16" s="126">
        <f t="shared" si="12"/>
        <v>9.7598838860316173E-2</v>
      </c>
      <c r="K16" s="127">
        <v>115236</v>
      </c>
      <c r="L16" s="126">
        <f t="shared" si="13"/>
        <v>-4.0043984238981034E-2</v>
      </c>
      <c r="M16" s="127">
        <v>289167</v>
      </c>
      <c r="N16" s="126">
        <f t="shared" si="14"/>
        <v>3.8271791115515486E-2</v>
      </c>
      <c r="O16" s="125">
        <v>230546</v>
      </c>
      <c r="P16" s="126">
        <f t="shared" si="15"/>
        <v>7.808349855972474E-2</v>
      </c>
      <c r="Q16" s="125">
        <v>133127</v>
      </c>
      <c r="R16" s="126">
        <f t="shared" si="16"/>
        <v>-5.1572318082726554E-2</v>
      </c>
      <c r="S16" s="125">
        <v>363673</v>
      </c>
      <c r="T16" s="126">
        <f t="shared" si="17"/>
        <v>2.6704195768659567E-2</v>
      </c>
    </row>
    <row r="17" spans="2:25" ht="15" customHeight="1" outlineLevel="1">
      <c r="B17" s="66" t="s">
        <v>90</v>
      </c>
      <c r="C17" s="125">
        <v>64654</v>
      </c>
      <c r="D17" s="126">
        <f t="shared" si="9"/>
        <v>0.1135146306598005</v>
      </c>
      <c r="E17" s="125">
        <v>73726</v>
      </c>
      <c r="F17" s="126">
        <f t="shared" si="10"/>
        <v>-3.6727334491814423E-2</v>
      </c>
      <c r="G17" s="125">
        <v>138380</v>
      </c>
      <c r="H17" s="126">
        <f t="shared" si="11"/>
        <v>2.8083209509658147E-2</v>
      </c>
      <c r="I17" s="127">
        <v>215663</v>
      </c>
      <c r="J17" s="126">
        <f t="shared" si="12"/>
        <v>9.640011997905451E-2</v>
      </c>
      <c r="K17" s="127">
        <v>157789</v>
      </c>
      <c r="L17" s="126">
        <f t="shared" si="13"/>
        <v>-4.999608652983567E-2</v>
      </c>
      <c r="M17" s="127">
        <v>373452</v>
      </c>
      <c r="N17" s="126">
        <f t="shared" si="14"/>
        <v>2.9377553101760157E-2</v>
      </c>
      <c r="O17" s="125">
        <v>283306</v>
      </c>
      <c r="P17" s="126">
        <f t="shared" si="15"/>
        <v>4.8403928563498733E-2</v>
      </c>
      <c r="Q17" s="125">
        <v>181892</v>
      </c>
      <c r="R17" s="126">
        <f t="shared" si="16"/>
        <v>-7.9288910486140618E-2</v>
      </c>
      <c r="S17" s="125">
        <v>465198</v>
      </c>
      <c r="T17" s="126">
        <f t="shared" si="17"/>
        <v>-5.5239406390156232E-3</v>
      </c>
    </row>
    <row r="18" spans="2:25" ht="15" customHeight="1" outlineLevel="1">
      <c r="B18" s="66" t="s">
        <v>91</v>
      </c>
      <c r="C18" s="125">
        <v>61026</v>
      </c>
      <c r="D18" s="126">
        <f t="shared" si="9"/>
        <v>0.11142274349821513</v>
      </c>
      <c r="E18" s="125">
        <v>75580</v>
      </c>
      <c r="F18" s="126">
        <f t="shared" si="10"/>
        <v>2.5634066575294101E-2</v>
      </c>
      <c r="G18" s="125">
        <v>136606</v>
      </c>
      <c r="H18" s="126">
        <f t="shared" si="11"/>
        <v>6.2263314644748435E-2</v>
      </c>
      <c r="I18" s="127">
        <v>205258</v>
      </c>
      <c r="J18" s="126">
        <f t="shared" si="12"/>
        <v>8.5665019940548648E-2</v>
      </c>
      <c r="K18" s="127">
        <v>164062</v>
      </c>
      <c r="L18" s="126">
        <f t="shared" si="13"/>
        <v>8.7540435912393244E-2</v>
      </c>
      <c r="M18" s="127">
        <v>369320</v>
      </c>
      <c r="N18" s="126">
        <f t="shared" si="14"/>
        <v>8.6497331709412206E-2</v>
      </c>
      <c r="O18" s="125">
        <v>265054</v>
      </c>
      <c r="P18" s="126">
        <f t="shared" si="15"/>
        <v>3.7779213406158751E-2</v>
      </c>
      <c r="Q18" s="125">
        <v>186205</v>
      </c>
      <c r="R18" s="126">
        <f t="shared" si="16"/>
        <v>4.1473236758208021E-2</v>
      </c>
      <c r="S18" s="125">
        <v>451259</v>
      </c>
      <c r="T18" s="126">
        <f t="shared" si="17"/>
        <v>3.9300314374877576E-2</v>
      </c>
    </row>
    <row r="19" spans="2:25" ht="15" customHeight="1" outlineLevel="1">
      <c r="B19" s="66" t="s">
        <v>92</v>
      </c>
      <c r="C19" s="125">
        <v>49258</v>
      </c>
      <c r="D19" s="126">
        <f t="shared" si="9"/>
        <v>5.3804847784695076E-2</v>
      </c>
      <c r="E19" s="125">
        <v>58133</v>
      </c>
      <c r="F19" s="126">
        <f t="shared" si="10"/>
        <v>6.8169707660364232E-2</v>
      </c>
      <c r="G19" s="125">
        <v>107391</v>
      </c>
      <c r="H19" s="126">
        <f t="shared" si="11"/>
        <v>6.1532530692129717E-2</v>
      </c>
      <c r="I19" s="127">
        <v>167745</v>
      </c>
      <c r="J19" s="126">
        <f t="shared" si="12"/>
        <v>7.6516794804327937E-2</v>
      </c>
      <c r="K19" s="127">
        <v>119707</v>
      </c>
      <c r="L19" s="126">
        <f t="shared" si="13"/>
        <v>7.828601282698E-2</v>
      </c>
      <c r="M19" s="127">
        <v>287452</v>
      </c>
      <c r="N19" s="126">
        <f t="shared" si="14"/>
        <v>7.7252865034215468E-2</v>
      </c>
      <c r="O19" s="125">
        <v>230853</v>
      </c>
      <c r="P19" s="126">
        <f t="shared" si="15"/>
        <v>8.0190908452846044E-2</v>
      </c>
      <c r="Q19" s="125">
        <v>144090</v>
      </c>
      <c r="R19" s="126">
        <f t="shared" si="16"/>
        <v>5.8372446618628837E-2</v>
      </c>
      <c r="S19" s="125">
        <v>374943</v>
      </c>
      <c r="T19" s="126">
        <f t="shared" si="17"/>
        <v>7.1700518496075505E-2</v>
      </c>
    </row>
    <row r="20" spans="2:25" ht="15" customHeight="1" outlineLevel="1">
      <c r="B20" s="66" t="s">
        <v>93</v>
      </c>
      <c r="C20" s="125">
        <v>48879</v>
      </c>
      <c r="D20" s="126">
        <f t="shared" si="9"/>
        <v>7.0499342969776668E-2</v>
      </c>
      <c r="E20" s="125">
        <v>52797</v>
      </c>
      <c r="F20" s="126">
        <f t="shared" si="10"/>
        <v>-3.7569725473039495E-2</v>
      </c>
      <c r="G20" s="125">
        <v>101676</v>
      </c>
      <c r="H20" s="126">
        <f t="shared" si="11"/>
        <v>1.1520324717960939E-2</v>
      </c>
      <c r="I20" s="127">
        <v>173954</v>
      </c>
      <c r="J20" s="126">
        <f t="shared" si="12"/>
        <v>8.8471044645371144E-2</v>
      </c>
      <c r="K20" s="127">
        <v>108089</v>
      </c>
      <c r="L20" s="126">
        <f t="shared" si="13"/>
        <v>-2.5118603099013259E-2</v>
      </c>
      <c r="M20" s="127">
        <v>282043</v>
      </c>
      <c r="N20" s="126">
        <f t="shared" si="14"/>
        <v>4.1944814898278171E-2</v>
      </c>
      <c r="O20" s="125">
        <v>233329</v>
      </c>
      <c r="P20" s="126">
        <f t="shared" si="15"/>
        <v>7.4694167065846306E-2</v>
      </c>
      <c r="Q20" s="125">
        <v>127968</v>
      </c>
      <c r="R20" s="126">
        <f t="shared" si="16"/>
        <v>-3.9142219986334381E-2</v>
      </c>
      <c r="S20" s="125">
        <v>361297</v>
      </c>
      <c r="T20" s="126">
        <f t="shared" si="17"/>
        <v>3.1413702243550334E-2</v>
      </c>
    </row>
    <row r="21" spans="2:25" ht="15" customHeight="1" outlineLevel="1">
      <c r="B21" s="66" t="s">
        <v>94</v>
      </c>
      <c r="C21" s="125">
        <v>58743</v>
      </c>
      <c r="D21" s="126">
        <f t="shared" si="9"/>
        <v>5.1742968148532853E-2</v>
      </c>
      <c r="E21" s="125">
        <v>67224</v>
      </c>
      <c r="F21" s="126">
        <f t="shared" si="10"/>
        <v>-8.7879681509879237E-3</v>
      </c>
      <c r="G21" s="125">
        <v>125967</v>
      </c>
      <c r="H21" s="126">
        <f t="shared" si="11"/>
        <v>1.8548915284662071E-2</v>
      </c>
      <c r="I21" s="127">
        <v>197793</v>
      </c>
      <c r="J21" s="126">
        <f t="shared" si="12"/>
        <v>7.1880300657349183E-2</v>
      </c>
      <c r="K21" s="127">
        <v>142450</v>
      </c>
      <c r="L21" s="126">
        <f t="shared" si="13"/>
        <v>2.3965611432186007E-2</v>
      </c>
      <c r="M21" s="127">
        <v>340243</v>
      </c>
      <c r="N21" s="126">
        <f t="shared" si="14"/>
        <v>5.1284586506820773E-2</v>
      </c>
      <c r="O21" s="125">
        <v>258952</v>
      </c>
      <c r="P21" s="126">
        <f t="shared" si="15"/>
        <v>2.3258754633178613E-2</v>
      </c>
      <c r="Q21" s="125">
        <v>163597</v>
      </c>
      <c r="R21" s="126">
        <f t="shared" si="16"/>
        <v>-1.0685518008756389E-2</v>
      </c>
      <c r="S21" s="125">
        <v>422549</v>
      </c>
      <c r="T21" s="126">
        <f t="shared" si="17"/>
        <v>9.8439404440409106E-3</v>
      </c>
    </row>
    <row r="22" spans="2:25" ht="15" customHeight="1" outlineLevel="1">
      <c r="B22" s="66" t="s">
        <v>95</v>
      </c>
      <c r="C22" s="125">
        <v>52887</v>
      </c>
      <c r="D22" s="126">
        <f t="shared" si="9"/>
        <v>8.0649775234981513E-2</v>
      </c>
      <c r="E22" s="125">
        <v>67131</v>
      </c>
      <c r="F22" s="126">
        <f t="shared" si="10"/>
        <v>-0.1197204337734884</v>
      </c>
      <c r="G22" s="125">
        <v>120018</v>
      </c>
      <c r="H22" s="126">
        <f t="shared" si="11"/>
        <v>-4.1397432927852029E-2</v>
      </c>
      <c r="I22" s="127">
        <v>177083</v>
      </c>
      <c r="J22" s="126">
        <f t="shared" si="12"/>
        <v>7.4219887411433483E-2</v>
      </c>
      <c r="K22" s="127">
        <v>142182</v>
      </c>
      <c r="L22" s="126">
        <f t="shared" si="13"/>
        <v>-6.6434668417596821E-2</v>
      </c>
      <c r="M22" s="127">
        <v>319265</v>
      </c>
      <c r="N22" s="126">
        <f t="shared" si="14"/>
        <v>6.6751169800849386E-3</v>
      </c>
      <c r="O22" s="125">
        <v>239927</v>
      </c>
      <c r="P22" s="126">
        <f t="shared" si="15"/>
        <v>4.2557999070103048E-2</v>
      </c>
      <c r="Q22" s="125">
        <v>164434</v>
      </c>
      <c r="R22" s="126">
        <f t="shared" si="16"/>
        <v>-8.3294773519163812E-2</v>
      </c>
      <c r="S22" s="125">
        <v>404361</v>
      </c>
      <c r="T22" s="126">
        <f t="shared" si="17"/>
        <v>-1.2568741025816399E-2</v>
      </c>
    </row>
    <row r="23" spans="2:25" ht="15" customHeight="1" outlineLevel="1">
      <c r="B23" s="66" t="s">
        <v>96</v>
      </c>
      <c r="C23" s="125">
        <v>47980</v>
      </c>
      <c r="D23" s="126">
        <f t="shared" si="9"/>
        <v>1.0999199292005546E-2</v>
      </c>
      <c r="E23" s="125">
        <v>61408</v>
      </c>
      <c r="F23" s="126">
        <f t="shared" si="10"/>
        <v>-8.781937017231134E-2</v>
      </c>
      <c r="G23" s="125">
        <v>109388</v>
      </c>
      <c r="H23" s="126">
        <f t="shared" si="11"/>
        <v>-4.6960218857272307E-2</v>
      </c>
      <c r="I23" s="127">
        <v>160394</v>
      </c>
      <c r="J23" s="126">
        <f t="shared" si="12"/>
        <v>-3.8134751068269468E-3</v>
      </c>
      <c r="K23" s="127">
        <v>127076</v>
      </c>
      <c r="L23" s="126">
        <f t="shared" si="13"/>
        <v>-8.9041341390854289E-2</v>
      </c>
      <c r="M23" s="127">
        <v>287470</v>
      </c>
      <c r="N23" s="126">
        <f t="shared" si="14"/>
        <v>-4.337698208016505E-2</v>
      </c>
      <c r="O23" s="125">
        <v>223216</v>
      </c>
      <c r="P23" s="126">
        <f t="shared" si="15"/>
        <v>-2.9079766111128613E-3</v>
      </c>
      <c r="Q23" s="125">
        <v>146331</v>
      </c>
      <c r="R23" s="126">
        <f t="shared" si="16"/>
        <v>-9.5130321862535894E-2</v>
      </c>
      <c r="S23" s="125">
        <v>369547</v>
      </c>
      <c r="T23" s="126">
        <f t="shared" si="17"/>
        <v>-4.1586484846284355E-2</v>
      </c>
    </row>
    <row r="24" spans="2:25" ht="15" customHeight="1" outlineLevel="1">
      <c r="B24" s="66" t="s">
        <v>97</v>
      </c>
      <c r="C24" s="125">
        <v>53581</v>
      </c>
      <c r="D24" s="126">
        <f t="shared" si="9"/>
        <v>0.21562266034439737</v>
      </c>
      <c r="E24" s="125">
        <v>63802</v>
      </c>
      <c r="F24" s="126">
        <f t="shared" si="10"/>
        <v>-9.7196870003254499E-2</v>
      </c>
      <c r="G24" s="125">
        <v>117383</v>
      </c>
      <c r="H24" s="126">
        <f t="shared" si="11"/>
        <v>2.2963363195872777E-2</v>
      </c>
      <c r="I24" s="127">
        <v>166831</v>
      </c>
      <c r="J24" s="126">
        <f t="shared" si="12"/>
        <v>7.9120822256288914E-2</v>
      </c>
      <c r="K24" s="127">
        <v>134526</v>
      </c>
      <c r="L24" s="126">
        <f t="shared" si="13"/>
        <v>-7.1357075305633622E-2</v>
      </c>
      <c r="M24" s="127">
        <v>301357</v>
      </c>
      <c r="N24" s="126">
        <f t="shared" si="14"/>
        <v>6.3280149067328484E-3</v>
      </c>
      <c r="O24" s="125">
        <v>226497</v>
      </c>
      <c r="P24" s="126">
        <f t="shared" si="15"/>
        <v>6.5757898005853521E-2</v>
      </c>
      <c r="Q24" s="125">
        <v>155740</v>
      </c>
      <c r="R24" s="126">
        <f t="shared" si="16"/>
        <v>-7.4122514981451504E-2</v>
      </c>
      <c r="S24" s="125">
        <v>382237</v>
      </c>
      <c r="T24" s="126">
        <f t="shared" si="17"/>
        <v>3.9581855908386032E-3</v>
      </c>
    </row>
    <row r="25" spans="2:25" ht="15" customHeight="1">
      <c r="B25" s="132">
        <v>2010</v>
      </c>
      <c r="C25" s="133">
        <v>662026</v>
      </c>
      <c r="D25" s="134">
        <f t="shared" si="9"/>
        <v>9.6623294875723742E-2</v>
      </c>
      <c r="E25" s="133">
        <v>770462</v>
      </c>
      <c r="F25" s="134">
        <f t="shared" si="10"/>
        <v>-1.5894628473916428E-2</v>
      </c>
      <c r="G25" s="133">
        <v>1432488</v>
      </c>
      <c r="H25" s="134">
        <f t="shared" si="11"/>
        <v>3.3093153690210819E-2</v>
      </c>
      <c r="I25" s="133">
        <v>2200442</v>
      </c>
      <c r="J25" s="134">
        <f t="shared" si="12"/>
        <v>8.2632018904862159E-2</v>
      </c>
      <c r="K25" s="133">
        <v>1636154</v>
      </c>
      <c r="L25" s="134">
        <f t="shared" si="13"/>
        <v>2.7106183555991592E-3</v>
      </c>
      <c r="M25" s="133">
        <v>3836596</v>
      </c>
      <c r="N25" s="134">
        <f t="shared" si="14"/>
        <v>4.7041883902294135E-2</v>
      </c>
      <c r="O25" s="133">
        <v>2938209</v>
      </c>
      <c r="P25" s="134">
        <f t="shared" si="15"/>
        <v>5.6310882751361202E-2</v>
      </c>
      <c r="Q25" s="133">
        <v>1893116</v>
      </c>
      <c r="R25" s="134">
        <f t="shared" si="16"/>
        <v>-1.7178847952918797E-2</v>
      </c>
      <c r="S25" s="133">
        <v>4831325</v>
      </c>
      <c r="T25" s="134">
        <f t="shared" si="17"/>
        <v>2.6242294141912259E-2</v>
      </c>
      <c r="W25" s="131"/>
      <c r="X25" s="131"/>
      <c r="Y25" s="131"/>
    </row>
    <row r="26" spans="2:25" ht="15" hidden="1" customHeight="1" outlineLevel="1">
      <c r="B26" s="66" t="s">
        <v>86</v>
      </c>
      <c r="C26" s="125">
        <v>49938</v>
      </c>
      <c r="D26" s="126">
        <f t="shared" si="9"/>
        <v>8.1560140509548962E-3</v>
      </c>
      <c r="E26" s="125">
        <v>60630</v>
      </c>
      <c r="F26" s="126">
        <f t="shared" si="10"/>
        <v>-0.12047581054616663</v>
      </c>
      <c r="G26" s="125">
        <v>110568</v>
      </c>
      <c r="H26" s="126">
        <f t="shared" si="11"/>
        <v>-6.6692552482083944E-2</v>
      </c>
      <c r="I26" s="127">
        <v>163523</v>
      </c>
      <c r="J26" s="126">
        <f t="shared" si="12"/>
        <v>-3.242814909633962E-3</v>
      </c>
      <c r="K26" s="127">
        <v>130042</v>
      </c>
      <c r="L26" s="126">
        <f t="shared" si="13"/>
        <v>-0.11883724081853908</v>
      </c>
      <c r="M26" s="127">
        <v>293565</v>
      </c>
      <c r="N26" s="126">
        <f t="shared" si="14"/>
        <v>-5.7984501099042185E-2</v>
      </c>
      <c r="O26" s="125">
        <v>226348</v>
      </c>
      <c r="P26" s="126">
        <f t="shared" si="15"/>
        <v>-3.3555786120824771E-2</v>
      </c>
      <c r="Q26" s="125">
        <v>154169</v>
      </c>
      <c r="R26" s="126">
        <f t="shared" si="16"/>
        <v>-0.12401986408782018</v>
      </c>
      <c r="S26" s="125">
        <v>380517</v>
      </c>
      <c r="T26" s="126">
        <f t="shared" si="17"/>
        <v>-7.2369046545247118E-2</v>
      </c>
    </row>
    <row r="27" spans="2:25" ht="15" hidden="1" customHeight="1" outlineLevel="1">
      <c r="B27" s="66" t="s">
        <v>87</v>
      </c>
      <c r="C27" s="125">
        <v>48329</v>
      </c>
      <c r="D27" s="126">
        <f t="shared" si="9"/>
        <v>-9.5436849591974293E-2</v>
      </c>
      <c r="E27" s="125">
        <v>57827</v>
      </c>
      <c r="F27" s="126">
        <f t="shared" si="10"/>
        <v>-0.25434547142562414</v>
      </c>
      <c r="G27" s="125">
        <v>106156</v>
      </c>
      <c r="H27" s="126">
        <f t="shared" si="11"/>
        <v>-0.18952511833867769</v>
      </c>
      <c r="I27" s="127">
        <v>162065</v>
      </c>
      <c r="J27" s="126">
        <f t="shared" si="12"/>
        <v>-6.8195669422628002E-2</v>
      </c>
      <c r="K27" s="127">
        <v>125188</v>
      </c>
      <c r="L27" s="126">
        <f t="shared" si="13"/>
        <v>-0.2065359311420133</v>
      </c>
      <c r="M27" s="127">
        <v>287253</v>
      </c>
      <c r="N27" s="126">
        <f t="shared" si="14"/>
        <v>-0.13399758818209229</v>
      </c>
      <c r="O27" s="125">
        <v>225248</v>
      </c>
      <c r="P27" s="126">
        <f t="shared" si="15"/>
        <v>-8.5973989084342728E-2</v>
      </c>
      <c r="Q27" s="125">
        <v>146554</v>
      </c>
      <c r="R27" s="126">
        <f t="shared" si="16"/>
        <v>-0.2091200992957557</v>
      </c>
      <c r="S27" s="125">
        <v>371802</v>
      </c>
      <c r="T27" s="126">
        <f t="shared" si="17"/>
        <v>-0.1388289248158614</v>
      </c>
    </row>
    <row r="28" spans="2:25" ht="15" hidden="1" customHeight="1" outlineLevel="1">
      <c r="B28" s="66" t="s">
        <v>88</v>
      </c>
      <c r="C28" s="125">
        <v>54505</v>
      </c>
      <c r="D28" s="126">
        <f t="shared" si="9"/>
        <v>-4.3234798483359094E-2</v>
      </c>
      <c r="E28" s="125">
        <v>67055</v>
      </c>
      <c r="F28" s="126">
        <f t="shared" si="10"/>
        <v>-8.9248363349903603E-2</v>
      </c>
      <c r="G28" s="125">
        <v>121560</v>
      </c>
      <c r="H28" s="126">
        <f t="shared" si="11"/>
        <v>-6.9176225554007043E-2</v>
      </c>
      <c r="I28" s="127">
        <v>182056</v>
      </c>
      <c r="J28" s="126">
        <f t="shared" si="12"/>
        <v>-2.8692766520481916E-2</v>
      </c>
      <c r="K28" s="127">
        <v>141843</v>
      </c>
      <c r="L28" s="126">
        <f t="shared" si="13"/>
        <v>-9.3417444825801055E-2</v>
      </c>
      <c r="M28" s="127">
        <v>323899</v>
      </c>
      <c r="N28" s="126">
        <f t="shared" si="14"/>
        <v>-5.8140177322597464E-2</v>
      </c>
      <c r="O28" s="125">
        <v>240086</v>
      </c>
      <c r="P28" s="126">
        <f t="shared" si="15"/>
        <v>-6.9029966497084039E-2</v>
      </c>
      <c r="Q28" s="125">
        <v>164785</v>
      </c>
      <c r="R28" s="126">
        <f t="shared" si="16"/>
        <v>-0.10427843821513405</v>
      </c>
      <c r="S28" s="125">
        <v>404871</v>
      </c>
      <c r="T28" s="126">
        <f t="shared" si="17"/>
        <v>-8.3705814324543937E-2</v>
      </c>
    </row>
    <row r="29" spans="2:25" ht="15" hidden="1" customHeight="1" outlineLevel="1">
      <c r="B29" s="66" t="s">
        <v>89</v>
      </c>
      <c r="C29" s="125">
        <v>49221</v>
      </c>
      <c r="D29" s="126">
        <f t="shared" si="9"/>
        <v>-5.533164440350069E-2</v>
      </c>
      <c r="E29" s="125">
        <v>55813</v>
      </c>
      <c r="F29" s="126">
        <f t="shared" si="10"/>
        <v>-2.3103985437487928E-2</v>
      </c>
      <c r="G29" s="125">
        <v>105034</v>
      </c>
      <c r="H29" s="126">
        <f t="shared" si="11"/>
        <v>-3.8475974257806467E-2</v>
      </c>
      <c r="I29" s="127">
        <v>158465</v>
      </c>
      <c r="J29" s="126">
        <f t="shared" si="12"/>
        <v>-6.2620156047583309E-2</v>
      </c>
      <c r="K29" s="127">
        <v>120043</v>
      </c>
      <c r="L29" s="126">
        <f t="shared" si="13"/>
        <v>-3.2667993585662858E-2</v>
      </c>
      <c r="M29" s="127">
        <v>278508</v>
      </c>
      <c r="N29" s="126">
        <f t="shared" si="14"/>
        <v>-4.9940644316181615E-2</v>
      </c>
      <c r="O29" s="125">
        <v>213848</v>
      </c>
      <c r="P29" s="126">
        <f t="shared" si="15"/>
        <v>-0.11000869814925029</v>
      </c>
      <c r="Q29" s="125">
        <v>140366</v>
      </c>
      <c r="R29" s="126">
        <f t="shared" si="16"/>
        <v>-7.0903771561709794E-2</v>
      </c>
      <c r="S29" s="125">
        <v>354214</v>
      </c>
      <c r="T29" s="126">
        <f t="shared" si="17"/>
        <v>-9.4912854949036563E-2</v>
      </c>
    </row>
    <row r="30" spans="2:25" ht="15" hidden="1" customHeight="1" outlineLevel="1">
      <c r="B30" s="66" t="s">
        <v>90</v>
      </c>
      <c r="C30" s="125">
        <v>58063</v>
      </c>
      <c r="D30" s="126">
        <f t="shared" si="9"/>
        <v>-7.9752753783976504E-2</v>
      </c>
      <c r="E30" s="125">
        <v>76537</v>
      </c>
      <c r="F30" s="126">
        <f t="shared" si="10"/>
        <v>-6.9685182934240864E-2</v>
      </c>
      <c r="G30" s="125">
        <v>134600</v>
      </c>
      <c r="H30" s="126">
        <f t="shared" si="11"/>
        <v>-7.405496508788223E-2</v>
      </c>
      <c r="I30" s="127">
        <v>196701</v>
      </c>
      <c r="J30" s="126">
        <f t="shared" si="12"/>
        <v>-7.6247904309725389E-2</v>
      </c>
      <c r="K30" s="127">
        <v>166093</v>
      </c>
      <c r="L30" s="126">
        <f t="shared" si="13"/>
        <v>-9.8716661692487162E-2</v>
      </c>
      <c r="M30" s="127">
        <v>362794</v>
      </c>
      <c r="N30" s="126">
        <f t="shared" si="14"/>
        <v>-8.6671936599684862E-2</v>
      </c>
      <c r="O30" s="125">
        <v>270226</v>
      </c>
      <c r="P30" s="126">
        <f t="shared" si="15"/>
        <v>-0.10969000293227116</v>
      </c>
      <c r="Q30" s="125">
        <v>197556</v>
      </c>
      <c r="R30" s="126">
        <f t="shared" si="16"/>
        <v>-0.13446018769222678</v>
      </c>
      <c r="S30" s="125">
        <v>467782</v>
      </c>
      <c r="T30" s="126">
        <f t="shared" si="17"/>
        <v>-0.12032194672458696</v>
      </c>
    </row>
    <row r="31" spans="2:25" ht="15" hidden="1" customHeight="1" outlineLevel="1">
      <c r="B31" s="66" t="s">
        <v>91</v>
      </c>
      <c r="C31" s="125">
        <v>54908</v>
      </c>
      <c r="D31" s="126">
        <f t="shared" si="9"/>
        <v>-5.3489855372257034E-2</v>
      </c>
      <c r="E31" s="125">
        <v>73691</v>
      </c>
      <c r="F31" s="126">
        <f t="shared" si="10"/>
        <v>-1.5286964655575552E-2</v>
      </c>
      <c r="G31" s="125">
        <v>128599</v>
      </c>
      <c r="H31" s="126">
        <f t="shared" si="11"/>
        <v>-3.1969347966818717E-2</v>
      </c>
      <c r="I31" s="127">
        <v>189062</v>
      </c>
      <c r="J31" s="126">
        <f t="shared" si="12"/>
        <v>-3.644508773628663E-2</v>
      </c>
      <c r="K31" s="127">
        <v>150856</v>
      </c>
      <c r="L31" s="126">
        <f t="shared" si="13"/>
        <v>-2.3143171663536855E-2</v>
      </c>
      <c r="M31" s="127">
        <v>339918</v>
      </c>
      <c r="N31" s="126">
        <f t="shared" si="14"/>
        <v>-3.0586665069600727E-2</v>
      </c>
      <c r="O31" s="125">
        <v>255405</v>
      </c>
      <c r="P31" s="126">
        <f t="shared" si="15"/>
        <v>-7.7880393969152584E-2</v>
      </c>
      <c r="Q31" s="125">
        <v>178790</v>
      </c>
      <c r="R31" s="126">
        <f t="shared" si="16"/>
        <v>-6.1711160908742624E-2</v>
      </c>
      <c r="S31" s="125">
        <v>434195</v>
      </c>
      <c r="T31" s="126">
        <f t="shared" si="17"/>
        <v>-7.129030533126568E-2</v>
      </c>
    </row>
    <row r="32" spans="2:25" ht="15" hidden="1" customHeight="1" outlineLevel="1">
      <c r="B32" s="66" t="s">
        <v>92</v>
      </c>
      <c r="C32" s="125">
        <v>46743</v>
      </c>
      <c r="D32" s="126">
        <f t="shared" si="9"/>
        <v>-0.11936924207313626</v>
      </c>
      <c r="E32" s="125">
        <v>54423</v>
      </c>
      <c r="F32" s="126">
        <f t="shared" si="10"/>
        <v>-0.19706403068751843</v>
      </c>
      <c r="G32" s="125">
        <v>101166</v>
      </c>
      <c r="H32" s="126">
        <f t="shared" si="11"/>
        <v>-0.16294194060847766</v>
      </c>
      <c r="I32" s="127">
        <v>155822</v>
      </c>
      <c r="J32" s="126">
        <f t="shared" si="12"/>
        <v>-0.10916606161779585</v>
      </c>
      <c r="K32" s="127">
        <v>111016</v>
      </c>
      <c r="L32" s="126">
        <f t="shared" si="13"/>
        <v>-0.13443216017714299</v>
      </c>
      <c r="M32" s="127">
        <v>266838</v>
      </c>
      <c r="N32" s="126">
        <f t="shared" si="14"/>
        <v>-0.11985486929990929</v>
      </c>
      <c r="O32" s="125">
        <v>213715</v>
      </c>
      <c r="P32" s="126">
        <f t="shared" si="15"/>
        <v>-0.12861860882328957</v>
      </c>
      <c r="Q32" s="125">
        <v>136143</v>
      </c>
      <c r="R32" s="126">
        <f t="shared" si="16"/>
        <v>-0.13379058477708994</v>
      </c>
      <c r="S32" s="125">
        <v>349858</v>
      </c>
      <c r="T32" s="126">
        <f t="shared" si="17"/>
        <v>-0.13063854424733679</v>
      </c>
    </row>
    <row r="33" spans="2:20" ht="15" hidden="1" customHeight="1" outlineLevel="1">
      <c r="B33" s="66" t="s">
        <v>93</v>
      </c>
      <c r="C33" s="125">
        <v>45660</v>
      </c>
      <c r="D33" s="126">
        <f t="shared" si="9"/>
        <v>-0.18716844091572615</v>
      </c>
      <c r="E33" s="125">
        <v>54858</v>
      </c>
      <c r="F33" s="126">
        <f t="shared" si="10"/>
        <v>-4.6213227623617792E-2</v>
      </c>
      <c r="G33" s="125">
        <v>100518</v>
      </c>
      <c r="H33" s="126">
        <f t="shared" si="11"/>
        <v>-0.11585891459231246</v>
      </c>
      <c r="I33" s="127">
        <v>159815</v>
      </c>
      <c r="J33" s="126">
        <f t="shared" si="12"/>
        <v>-0.13169504601910309</v>
      </c>
      <c r="K33" s="127">
        <v>110874</v>
      </c>
      <c r="L33" s="126">
        <f t="shared" si="13"/>
        <v>-0.10598461513651247</v>
      </c>
      <c r="M33" s="127">
        <v>270689</v>
      </c>
      <c r="N33" s="126">
        <f t="shared" si="14"/>
        <v>-0.12134501025734246</v>
      </c>
      <c r="O33" s="125">
        <v>217112</v>
      </c>
      <c r="P33" s="126">
        <f t="shared" si="15"/>
        <v>-0.15982555057214609</v>
      </c>
      <c r="Q33" s="125">
        <v>133181</v>
      </c>
      <c r="R33" s="126">
        <f t="shared" si="16"/>
        <v>-0.13950197710180134</v>
      </c>
      <c r="S33" s="125">
        <v>350293</v>
      </c>
      <c r="T33" s="126">
        <f t="shared" si="17"/>
        <v>-0.152212689231216</v>
      </c>
    </row>
    <row r="34" spans="2:20" ht="15" hidden="1" customHeight="1" outlineLevel="1">
      <c r="B34" s="66" t="s">
        <v>94</v>
      </c>
      <c r="C34" s="125">
        <v>55853</v>
      </c>
      <c r="D34" s="126">
        <f t="shared" si="9"/>
        <v>1.5878501273190349E-2</v>
      </c>
      <c r="E34" s="125">
        <v>67820</v>
      </c>
      <c r="F34" s="126">
        <f t="shared" si="10"/>
        <v>6.1644907798753978E-2</v>
      </c>
      <c r="G34" s="125">
        <v>123673</v>
      </c>
      <c r="H34" s="126">
        <f t="shared" si="11"/>
        <v>4.0475509414278799E-2</v>
      </c>
      <c r="I34" s="127">
        <v>184529</v>
      </c>
      <c r="J34" s="126">
        <f t="shared" si="12"/>
        <v>5.1529825746392532E-3</v>
      </c>
      <c r="K34" s="127">
        <v>139116</v>
      </c>
      <c r="L34" s="126">
        <f t="shared" si="13"/>
        <v>4.2262595991758856E-2</v>
      </c>
      <c r="M34" s="127">
        <v>323645</v>
      </c>
      <c r="N34" s="126">
        <f t="shared" si="14"/>
        <v>2.077537863734702E-2</v>
      </c>
      <c r="O34" s="125">
        <v>253066</v>
      </c>
      <c r="P34" s="126">
        <f t="shared" si="15"/>
        <v>-3.1596912633024998E-2</v>
      </c>
      <c r="Q34" s="125">
        <v>165364</v>
      </c>
      <c r="R34" s="126">
        <f t="shared" si="16"/>
        <v>1.3315685301272806E-2</v>
      </c>
      <c r="S34" s="125">
        <v>418430</v>
      </c>
      <c r="T34" s="126">
        <f t="shared" si="17"/>
        <v>-1.4331682818470082E-2</v>
      </c>
    </row>
    <row r="35" spans="2:20" ht="15" hidden="1" customHeight="1" outlineLevel="1">
      <c r="B35" s="66" t="s">
        <v>95</v>
      </c>
      <c r="C35" s="125">
        <v>48940</v>
      </c>
      <c r="D35" s="126">
        <f t="shared" si="9"/>
        <v>-0.20140985265081668</v>
      </c>
      <c r="E35" s="125">
        <v>76261</v>
      </c>
      <c r="F35" s="126">
        <f t="shared" si="10"/>
        <v>-0.11340913318452384</v>
      </c>
      <c r="G35" s="125">
        <v>125201</v>
      </c>
      <c r="H35" s="126">
        <f t="shared" si="11"/>
        <v>-0.15002138507389728</v>
      </c>
      <c r="I35" s="127">
        <v>164848</v>
      </c>
      <c r="J35" s="126">
        <f t="shared" si="12"/>
        <v>-0.21107617502500564</v>
      </c>
      <c r="K35" s="127">
        <v>152300</v>
      </c>
      <c r="L35" s="126">
        <f t="shared" si="13"/>
        <v>-0.14579290385542976</v>
      </c>
      <c r="M35" s="127">
        <v>317148</v>
      </c>
      <c r="N35" s="126">
        <f t="shared" si="14"/>
        <v>-0.18101883294124943</v>
      </c>
      <c r="O35" s="125">
        <v>230133</v>
      </c>
      <c r="P35" s="126">
        <f t="shared" si="15"/>
        <v>-0.2193959581295325</v>
      </c>
      <c r="Q35" s="125">
        <v>179375</v>
      </c>
      <c r="R35" s="126">
        <f t="shared" si="16"/>
        <v>-0.15892605113729608</v>
      </c>
      <c r="S35" s="125">
        <v>409508</v>
      </c>
      <c r="T35" s="126">
        <f t="shared" si="17"/>
        <v>-0.19401357652194617</v>
      </c>
    </row>
    <row r="36" spans="2:20" ht="15" hidden="1" customHeight="1" outlineLevel="1">
      <c r="B36" s="66" t="s">
        <v>96</v>
      </c>
      <c r="C36" s="125">
        <v>47458</v>
      </c>
      <c r="D36" s="126">
        <f t="shared" si="9"/>
        <v>-0.11678112147097686</v>
      </c>
      <c r="E36" s="125">
        <v>67320</v>
      </c>
      <c r="F36" s="126">
        <f t="shared" si="10"/>
        <v>-0.19163294467993131</v>
      </c>
      <c r="G36" s="125">
        <v>114778</v>
      </c>
      <c r="H36" s="126">
        <f t="shared" si="11"/>
        <v>-0.16227775669284439</v>
      </c>
      <c r="I36" s="127">
        <v>161008</v>
      </c>
      <c r="J36" s="126">
        <f t="shared" si="12"/>
        <v>-0.12846633936159269</v>
      </c>
      <c r="K36" s="127">
        <v>139497</v>
      </c>
      <c r="L36" s="126">
        <f t="shared" si="13"/>
        <v>-0.19651527805777147</v>
      </c>
      <c r="M36" s="127">
        <v>300505</v>
      </c>
      <c r="N36" s="126">
        <f t="shared" si="14"/>
        <v>-0.16143443949592029</v>
      </c>
      <c r="O36" s="125">
        <v>223867</v>
      </c>
      <c r="P36" s="126">
        <f t="shared" si="15"/>
        <v>-0.14176892967908394</v>
      </c>
      <c r="Q36" s="125">
        <v>161715</v>
      </c>
      <c r="R36" s="126">
        <f t="shared" si="16"/>
        <v>-0.1876516418765164</v>
      </c>
      <c r="S36" s="125">
        <v>385582</v>
      </c>
      <c r="T36" s="126">
        <f t="shared" si="17"/>
        <v>-0.16162881209259039</v>
      </c>
    </row>
    <row r="37" spans="2:20" ht="15" hidden="1" customHeight="1" outlineLevel="1">
      <c r="B37" s="66" t="s">
        <v>97</v>
      </c>
      <c r="C37" s="125">
        <v>44077</v>
      </c>
      <c r="D37" s="126">
        <f t="shared" si="9"/>
        <v>-0.18941832024569216</v>
      </c>
      <c r="E37" s="125">
        <v>70671</v>
      </c>
      <c r="F37" s="126">
        <f t="shared" si="10"/>
        <v>-7.8756738544474292E-3</v>
      </c>
      <c r="G37" s="125">
        <v>114748</v>
      </c>
      <c r="H37" s="126">
        <f t="shared" si="11"/>
        <v>-8.6466734071603102E-2</v>
      </c>
      <c r="I37" s="127">
        <v>154599</v>
      </c>
      <c r="J37" s="126">
        <f t="shared" si="12"/>
        <v>-9.0358681070394686E-2</v>
      </c>
      <c r="K37" s="127">
        <v>144863</v>
      </c>
      <c r="L37" s="126">
        <f t="shared" si="13"/>
        <v>-3.3123779423227528E-4</v>
      </c>
      <c r="M37" s="127">
        <v>299462</v>
      </c>
      <c r="N37" s="126">
        <f t="shared" si="14"/>
        <v>-4.892541930402361E-2</v>
      </c>
      <c r="O37" s="125">
        <v>212522</v>
      </c>
      <c r="P37" s="126">
        <f t="shared" si="15"/>
        <v>-0.10720047050915815</v>
      </c>
      <c r="Q37" s="125">
        <v>168208</v>
      </c>
      <c r="R37" s="126">
        <f t="shared" si="16"/>
        <v>-2.0377736492979359E-2</v>
      </c>
      <c r="S37" s="125">
        <v>380730</v>
      </c>
      <c r="T37" s="126">
        <f t="shared" si="17"/>
        <v>-7.081686992217151E-2</v>
      </c>
    </row>
    <row r="38" spans="2:20" collapsed="1">
      <c r="B38" s="135">
        <v>2009</v>
      </c>
      <c r="C38" s="127">
        <v>603695</v>
      </c>
      <c r="D38" s="136">
        <f t="shared" si="9"/>
        <v>-9.4592405731546036E-2</v>
      </c>
      <c r="E38" s="127">
        <v>782906</v>
      </c>
      <c r="F38" s="136">
        <f t="shared" si="10"/>
        <v>-9.3917523864193941E-2</v>
      </c>
      <c r="G38" s="127">
        <v>1386601</v>
      </c>
      <c r="H38" s="136">
        <f t="shared" si="11"/>
        <v>-9.4211475926005761E-2</v>
      </c>
      <c r="I38" s="127">
        <v>2032493</v>
      </c>
      <c r="J38" s="136">
        <f t="shared" si="12"/>
        <v>-8.0244997330099266E-2</v>
      </c>
      <c r="K38" s="127">
        <v>1631731</v>
      </c>
      <c r="L38" s="136">
        <f t="shared" si="13"/>
        <v>-9.7092401709609755E-2</v>
      </c>
      <c r="M38" s="127">
        <v>3664224</v>
      </c>
      <c r="N38" s="136">
        <f t="shared" si="14"/>
        <v>-8.7824395023569757E-2</v>
      </c>
      <c r="O38" s="127">
        <v>2781576</v>
      </c>
      <c r="P38" s="136">
        <f t="shared" si="15"/>
        <v>-0.10789822844942742</v>
      </c>
      <c r="Q38" s="127">
        <v>1926206</v>
      </c>
      <c r="R38" s="136">
        <f t="shared" si="16"/>
        <v>-0.11411270813365437</v>
      </c>
      <c r="S38" s="127">
        <v>4707782</v>
      </c>
      <c r="T38" s="136">
        <f t="shared" si="17"/>
        <v>-0.11045141390545221</v>
      </c>
    </row>
    <row r="39" spans="2:20" ht="15" hidden="1" customHeight="1" outlineLevel="1">
      <c r="B39" s="66" t="s">
        <v>86</v>
      </c>
      <c r="C39" s="125">
        <v>49534</v>
      </c>
      <c r="D39" s="126">
        <f t="shared" si="9"/>
        <v>-3.5477840953345274E-2</v>
      </c>
      <c r="E39" s="125">
        <v>68935</v>
      </c>
      <c r="F39" s="126">
        <f t="shared" si="10"/>
        <v>-0.12048023680114317</v>
      </c>
      <c r="G39" s="125">
        <v>118469</v>
      </c>
      <c r="H39" s="126">
        <f t="shared" si="11"/>
        <v>-8.6831516795905506E-2</v>
      </c>
      <c r="I39" s="127">
        <v>164055</v>
      </c>
      <c r="J39" s="126">
        <f t="shared" si="12"/>
        <v>-4.7559609165907069E-2</v>
      </c>
      <c r="K39" s="127">
        <v>147580</v>
      </c>
      <c r="L39" s="126">
        <f t="shared" si="13"/>
        <v>-5.4780219428307908E-2</v>
      </c>
      <c r="M39" s="127">
        <v>311635</v>
      </c>
      <c r="N39" s="126">
        <f t="shared" si="14"/>
        <v>-5.0992752299165556E-2</v>
      </c>
      <c r="O39" s="125">
        <v>234207</v>
      </c>
      <c r="P39" s="126">
        <f t="shared" si="15"/>
        <v>-6.0835358371628567E-2</v>
      </c>
      <c r="Q39" s="125">
        <v>175996</v>
      </c>
      <c r="R39" s="126">
        <f t="shared" si="16"/>
        <v>-6.8597254416325359E-2</v>
      </c>
      <c r="S39" s="125">
        <v>410203</v>
      </c>
      <c r="T39" s="126">
        <f t="shared" si="17"/>
        <v>-6.4181358592495297E-2</v>
      </c>
    </row>
    <row r="40" spans="2:20" ht="15" hidden="1" customHeight="1" outlineLevel="1">
      <c r="B40" s="66" t="s">
        <v>87</v>
      </c>
      <c r="C40" s="125">
        <v>53428</v>
      </c>
      <c r="D40" s="126">
        <f t="shared" si="9"/>
        <v>-4.9847948640429629E-2</v>
      </c>
      <c r="E40" s="125">
        <v>77552</v>
      </c>
      <c r="F40" s="126">
        <f t="shared" si="10"/>
        <v>2.7192413144544902E-2</v>
      </c>
      <c r="G40" s="125">
        <v>130980</v>
      </c>
      <c r="H40" s="126">
        <f t="shared" si="11"/>
        <v>-5.6934639034388335E-3</v>
      </c>
      <c r="I40" s="127">
        <v>173926</v>
      </c>
      <c r="J40" s="126">
        <f t="shared" si="12"/>
        <v>-6.3171275598694399E-2</v>
      </c>
      <c r="K40" s="127">
        <v>157774</v>
      </c>
      <c r="L40" s="126">
        <f t="shared" si="13"/>
        <v>-4.2110375812033252E-2</v>
      </c>
      <c r="M40" s="127">
        <v>331700</v>
      </c>
      <c r="N40" s="126">
        <f t="shared" si="14"/>
        <v>-5.3270313160027838E-2</v>
      </c>
      <c r="O40" s="125">
        <v>246435</v>
      </c>
      <c r="P40" s="126">
        <f t="shared" si="15"/>
        <v>-6.4904758290961539E-2</v>
      </c>
      <c r="Q40" s="125">
        <v>185305</v>
      </c>
      <c r="R40" s="126">
        <f t="shared" si="16"/>
        <v>-4.4770348987061226E-2</v>
      </c>
      <c r="S40" s="125">
        <v>431740</v>
      </c>
      <c r="T40" s="126">
        <f t="shared" si="17"/>
        <v>-5.6367888444473602E-2</v>
      </c>
    </row>
    <row r="41" spans="2:20" ht="15" hidden="1" customHeight="1" outlineLevel="1">
      <c r="B41" s="66" t="s">
        <v>88</v>
      </c>
      <c r="C41" s="125">
        <v>56968</v>
      </c>
      <c r="D41" s="126">
        <f t="shared" si="9"/>
        <v>-3.7393758131832877E-2</v>
      </c>
      <c r="E41" s="125">
        <v>73626</v>
      </c>
      <c r="F41" s="126">
        <f t="shared" si="10"/>
        <v>-1.8843625025418698E-3</v>
      </c>
      <c r="G41" s="125">
        <v>130594</v>
      </c>
      <c r="H41" s="126">
        <f t="shared" si="11"/>
        <v>-1.7691393498111996E-2</v>
      </c>
      <c r="I41" s="127">
        <v>187434</v>
      </c>
      <c r="J41" s="126">
        <f t="shared" si="12"/>
        <v>-5.819159359847248E-2</v>
      </c>
      <c r="K41" s="127">
        <v>156459</v>
      </c>
      <c r="L41" s="126">
        <f t="shared" si="13"/>
        <v>-1.5318484766478124E-2</v>
      </c>
      <c r="M41" s="127">
        <v>343893</v>
      </c>
      <c r="N41" s="126">
        <f t="shared" si="14"/>
        <v>-3.9158107670127507E-2</v>
      </c>
      <c r="O41" s="125">
        <v>257888</v>
      </c>
      <c r="P41" s="126">
        <f t="shared" si="15"/>
        <v>-6.3063586755120915E-2</v>
      </c>
      <c r="Q41" s="125">
        <v>183969</v>
      </c>
      <c r="R41" s="126">
        <f t="shared" si="16"/>
        <v>-4.1318825626113886E-2</v>
      </c>
      <c r="S41" s="125">
        <v>441857</v>
      </c>
      <c r="T41" s="126">
        <f t="shared" si="17"/>
        <v>-5.4131060229822059E-2</v>
      </c>
    </row>
    <row r="42" spans="2:20" ht="15" hidden="1" customHeight="1" outlineLevel="1">
      <c r="B42" s="66" t="s">
        <v>89</v>
      </c>
      <c r="C42" s="125">
        <v>52104</v>
      </c>
      <c r="D42" s="126">
        <f t="shared" si="9"/>
        <v>-3.6859033605678548E-2</v>
      </c>
      <c r="E42" s="125">
        <v>57133</v>
      </c>
      <c r="F42" s="126">
        <f t="shared" si="10"/>
        <v>2.3412030236807269E-2</v>
      </c>
      <c r="G42" s="125">
        <v>109237</v>
      </c>
      <c r="H42" s="126">
        <f t="shared" si="11"/>
        <v>-6.2497725701393669E-3</v>
      </c>
      <c r="I42" s="127">
        <v>169051</v>
      </c>
      <c r="J42" s="126">
        <f t="shared" si="12"/>
        <v>-3.8636299013335651E-2</v>
      </c>
      <c r="K42" s="127">
        <v>124097</v>
      </c>
      <c r="L42" s="126">
        <f t="shared" si="13"/>
        <v>-1.3145129224652052E-2</v>
      </c>
      <c r="M42" s="127">
        <v>293148</v>
      </c>
      <c r="N42" s="126">
        <f t="shared" si="14"/>
        <v>-2.8007758749316158E-2</v>
      </c>
      <c r="O42" s="125">
        <v>240281</v>
      </c>
      <c r="P42" s="126">
        <f t="shared" si="15"/>
        <v>-5.2044990985233186E-2</v>
      </c>
      <c r="Q42" s="125">
        <v>151078</v>
      </c>
      <c r="R42" s="126">
        <f t="shared" si="16"/>
        <v>-3.2890356941670529E-2</v>
      </c>
      <c r="S42" s="125">
        <v>391359</v>
      </c>
      <c r="T42" s="126">
        <f t="shared" si="17"/>
        <v>-4.4741254951926934E-2</v>
      </c>
    </row>
    <row r="43" spans="2:20" ht="15" hidden="1" customHeight="1" outlineLevel="1">
      <c r="B43" s="66" t="s">
        <v>90</v>
      </c>
      <c r="C43" s="125">
        <v>63095</v>
      </c>
      <c r="D43" s="126">
        <f t="shared" si="9"/>
        <v>3.4276440889122073E-2</v>
      </c>
      <c r="E43" s="125">
        <v>82270</v>
      </c>
      <c r="F43" s="126">
        <f t="shared" si="10"/>
        <v>5.7672529054818567E-2</v>
      </c>
      <c r="G43" s="125">
        <v>145365</v>
      </c>
      <c r="H43" s="126">
        <f t="shared" si="11"/>
        <v>4.7388823241202305E-2</v>
      </c>
      <c r="I43" s="127">
        <v>212937</v>
      </c>
      <c r="J43" s="126">
        <f t="shared" si="12"/>
        <v>3.7143650364568792E-2</v>
      </c>
      <c r="K43" s="127">
        <v>184285</v>
      </c>
      <c r="L43" s="126">
        <f t="shared" si="13"/>
        <v>8.3277249771562811E-3</v>
      </c>
      <c r="M43" s="127">
        <v>397222</v>
      </c>
      <c r="N43" s="126">
        <f t="shared" si="14"/>
        <v>2.3572823739802296E-2</v>
      </c>
      <c r="O43" s="125">
        <v>303519</v>
      </c>
      <c r="P43" s="126">
        <f t="shared" si="15"/>
        <v>1.5521279443254876E-2</v>
      </c>
      <c r="Q43" s="125">
        <v>228246</v>
      </c>
      <c r="R43" s="126">
        <f t="shared" si="16"/>
        <v>-6.381904297555252E-3</v>
      </c>
      <c r="S43" s="125">
        <v>531765</v>
      </c>
      <c r="T43" s="126">
        <f t="shared" si="17"/>
        <v>6.0027393528467865E-3</v>
      </c>
    </row>
    <row r="44" spans="2:20" ht="15" hidden="1" customHeight="1" outlineLevel="1">
      <c r="B44" s="66" t="s">
        <v>91</v>
      </c>
      <c r="C44" s="125">
        <v>58011</v>
      </c>
      <c r="D44" s="126">
        <f t="shared" si="9"/>
        <v>1.4834770743312964E-2</v>
      </c>
      <c r="E44" s="125">
        <v>74835</v>
      </c>
      <c r="F44" s="126">
        <f t="shared" si="10"/>
        <v>0.1013082956836544</v>
      </c>
      <c r="G44" s="125">
        <v>132846</v>
      </c>
      <c r="H44" s="126">
        <f t="shared" si="11"/>
        <v>6.1799638729478801E-2</v>
      </c>
      <c r="I44" s="127">
        <v>196213</v>
      </c>
      <c r="J44" s="126">
        <f t="shared" si="12"/>
        <v>3.5922263461609427E-2</v>
      </c>
      <c r="K44" s="127">
        <v>154430</v>
      </c>
      <c r="L44" s="126">
        <f t="shared" si="13"/>
        <v>3.5615850428181606E-2</v>
      </c>
      <c r="M44" s="127">
        <v>350643</v>
      </c>
      <c r="N44" s="126">
        <f t="shared" si="14"/>
        <v>3.5787290859249365E-2</v>
      </c>
      <c r="O44" s="125">
        <v>276976</v>
      </c>
      <c r="P44" s="126">
        <f t="shared" si="15"/>
        <v>3.6489605716583107E-3</v>
      </c>
      <c r="Q44" s="125">
        <v>190549</v>
      </c>
      <c r="R44" s="126">
        <f t="shared" si="16"/>
        <v>1.7822406813521319E-3</v>
      </c>
      <c r="S44" s="125">
        <v>467525</v>
      </c>
      <c r="T44" s="126">
        <f t="shared" si="17"/>
        <v>2.8873029458640342E-3</v>
      </c>
    </row>
    <row r="45" spans="2:20" ht="15" hidden="1" customHeight="1" outlineLevel="1">
      <c r="B45" s="66" t="s">
        <v>92</v>
      </c>
      <c r="C45" s="125">
        <v>53079</v>
      </c>
      <c r="D45" s="126">
        <f t="shared" si="9"/>
        <v>1.1394599950458328E-2</v>
      </c>
      <c r="E45" s="125">
        <v>67780</v>
      </c>
      <c r="F45" s="126">
        <f t="shared" si="10"/>
        <v>0.1470443891624782</v>
      </c>
      <c r="G45" s="125">
        <v>120859</v>
      </c>
      <c r="H45" s="126">
        <f t="shared" si="11"/>
        <v>8.3237729896389778E-2</v>
      </c>
      <c r="I45" s="127">
        <v>174917</v>
      </c>
      <c r="J45" s="126">
        <f t="shared" si="12"/>
        <v>1.1718365906842942E-2</v>
      </c>
      <c r="K45" s="127">
        <v>128258</v>
      </c>
      <c r="L45" s="126">
        <f t="shared" si="13"/>
        <v>-1.8961732332851478E-2</v>
      </c>
      <c r="M45" s="127">
        <v>303175</v>
      </c>
      <c r="N45" s="126">
        <f t="shared" si="14"/>
        <v>-1.491957263493493E-3</v>
      </c>
      <c r="O45" s="125">
        <v>245260</v>
      </c>
      <c r="P45" s="126">
        <f t="shared" si="15"/>
        <v>-6.823381724675559E-3</v>
      </c>
      <c r="Q45" s="125">
        <v>157171</v>
      </c>
      <c r="R45" s="126">
        <f t="shared" si="16"/>
        <v>-4.477385163305736E-2</v>
      </c>
      <c r="S45" s="125">
        <v>402431</v>
      </c>
      <c r="T45" s="126">
        <f t="shared" si="17"/>
        <v>-2.1998478673481037E-2</v>
      </c>
    </row>
    <row r="46" spans="2:20" ht="15" hidden="1" customHeight="1" outlineLevel="1">
      <c r="B46" s="66" t="s">
        <v>93</v>
      </c>
      <c r="C46" s="125">
        <v>56174</v>
      </c>
      <c r="D46" s="126">
        <f t="shared" si="9"/>
        <v>0.22128011131402725</v>
      </c>
      <c r="E46" s="125">
        <v>57516</v>
      </c>
      <c r="F46" s="126">
        <f t="shared" si="10"/>
        <v>0.11779224565154012</v>
      </c>
      <c r="G46" s="125">
        <v>113690</v>
      </c>
      <c r="H46" s="126">
        <f t="shared" si="11"/>
        <v>0.16663759222583652</v>
      </c>
      <c r="I46" s="127">
        <v>184054</v>
      </c>
      <c r="J46" s="126">
        <f t="shared" si="12"/>
        <v>0.25499635203229309</v>
      </c>
      <c r="K46" s="127">
        <v>124018</v>
      </c>
      <c r="L46" s="126">
        <f t="shared" si="13"/>
        <v>0.17274704491725767</v>
      </c>
      <c r="M46" s="127">
        <v>308072</v>
      </c>
      <c r="N46" s="126">
        <f t="shared" si="14"/>
        <v>0.2205366729131919</v>
      </c>
      <c r="O46" s="125">
        <v>258413</v>
      </c>
      <c r="P46" s="126">
        <f t="shared" si="15"/>
        <v>0.22747525222777454</v>
      </c>
      <c r="Q46" s="125">
        <v>154772</v>
      </c>
      <c r="R46" s="126">
        <f t="shared" si="16"/>
        <v>0.18120416091094338</v>
      </c>
      <c r="S46" s="125">
        <v>413185</v>
      </c>
      <c r="T46" s="126">
        <f t="shared" si="17"/>
        <v>0.20972440587551566</v>
      </c>
    </row>
    <row r="47" spans="2:20" ht="15" hidden="1" customHeight="1" outlineLevel="1">
      <c r="B47" s="66" t="s">
        <v>94</v>
      </c>
      <c r="C47" s="125">
        <v>54980</v>
      </c>
      <c r="D47" s="126">
        <f t="shared" si="9"/>
        <v>4.5764065888081573E-2</v>
      </c>
      <c r="E47" s="125">
        <v>63882</v>
      </c>
      <c r="F47" s="126">
        <f t="shared" si="10"/>
        <v>4.1576990804147895E-2</v>
      </c>
      <c r="G47" s="125">
        <v>118862</v>
      </c>
      <c r="H47" s="126">
        <f t="shared" si="11"/>
        <v>4.3509560514810364E-2</v>
      </c>
      <c r="I47" s="127">
        <v>183583</v>
      </c>
      <c r="J47" s="126">
        <f t="shared" si="12"/>
        <v>-1.1964091579389269E-2</v>
      </c>
      <c r="K47" s="127">
        <v>133475</v>
      </c>
      <c r="L47" s="126">
        <f t="shared" si="13"/>
        <v>-5.4019575185865087E-2</v>
      </c>
      <c r="M47" s="127">
        <v>317058</v>
      </c>
      <c r="N47" s="126">
        <f t="shared" si="14"/>
        <v>-3.0115967121745579E-2</v>
      </c>
      <c r="O47" s="125">
        <v>261323</v>
      </c>
      <c r="P47" s="126">
        <f t="shared" si="15"/>
        <v>-1.6913764629315486E-2</v>
      </c>
      <c r="Q47" s="125">
        <v>163191</v>
      </c>
      <c r="R47" s="126">
        <f t="shared" si="16"/>
        <v>-5.3515294226820886E-2</v>
      </c>
      <c r="S47" s="125">
        <v>424514</v>
      </c>
      <c r="T47" s="126">
        <f t="shared" si="17"/>
        <v>-3.1314106294082933E-2</v>
      </c>
    </row>
    <row r="48" spans="2:20" ht="15" hidden="1" customHeight="1" outlineLevel="1">
      <c r="B48" s="66" t="s">
        <v>95</v>
      </c>
      <c r="C48" s="125">
        <v>61283</v>
      </c>
      <c r="D48" s="126">
        <f t="shared" si="9"/>
        <v>1.783786477104754E-2</v>
      </c>
      <c r="E48" s="125">
        <v>86016</v>
      </c>
      <c r="F48" s="126">
        <f t="shared" si="10"/>
        <v>0.10234525182622067</v>
      </c>
      <c r="G48" s="125">
        <v>147299</v>
      </c>
      <c r="H48" s="126">
        <f t="shared" si="11"/>
        <v>6.5538668537822087E-2</v>
      </c>
      <c r="I48" s="127">
        <v>208953</v>
      </c>
      <c r="J48" s="126">
        <f t="shared" si="12"/>
        <v>6.9070313579223663E-2</v>
      </c>
      <c r="K48" s="127">
        <v>178294</v>
      </c>
      <c r="L48" s="126">
        <f t="shared" si="13"/>
        <v>2.3612219885986718E-3</v>
      </c>
      <c r="M48" s="127">
        <v>387247</v>
      </c>
      <c r="N48" s="126">
        <f t="shared" si="14"/>
        <v>3.7286346821955085E-2</v>
      </c>
      <c r="O48" s="125">
        <v>294814</v>
      </c>
      <c r="P48" s="126">
        <f t="shared" si="15"/>
        <v>6.0363772385093828E-2</v>
      </c>
      <c r="Q48" s="125">
        <v>213269</v>
      </c>
      <c r="R48" s="126">
        <f t="shared" si="16"/>
        <v>1.0763135195594353E-2</v>
      </c>
      <c r="S48" s="125">
        <v>508083</v>
      </c>
      <c r="T48" s="126">
        <f t="shared" si="17"/>
        <v>3.8962924489140738E-2</v>
      </c>
    </row>
    <row r="49" spans="2:20" ht="15" hidden="1" customHeight="1" outlineLevel="1">
      <c r="B49" s="66" t="s">
        <v>96</v>
      </c>
      <c r="C49" s="125">
        <v>53733</v>
      </c>
      <c r="D49" s="126">
        <f t="shared" si="9"/>
        <v>5.1073901647040509E-2</v>
      </c>
      <c r="E49" s="125">
        <v>83279</v>
      </c>
      <c r="F49" s="126">
        <f t="shared" si="10"/>
        <v>0.13230815249904815</v>
      </c>
      <c r="G49" s="125">
        <v>137012</v>
      </c>
      <c r="H49" s="126">
        <f t="shared" si="11"/>
        <v>9.899735301195145E-2</v>
      </c>
      <c r="I49" s="127">
        <v>184741</v>
      </c>
      <c r="J49" s="126">
        <f t="shared" si="12"/>
        <v>8.0198801344832704E-2</v>
      </c>
      <c r="K49" s="127">
        <v>173615</v>
      </c>
      <c r="L49" s="126">
        <f t="shared" si="13"/>
        <v>0.11778188396932809</v>
      </c>
      <c r="M49" s="127">
        <v>358356</v>
      </c>
      <c r="N49" s="126">
        <f t="shared" si="14"/>
        <v>9.8086080417716159E-2</v>
      </c>
      <c r="O49" s="125">
        <v>260847</v>
      </c>
      <c r="P49" s="126">
        <f t="shared" si="15"/>
        <v>7.5054814619429866E-2</v>
      </c>
      <c r="Q49" s="125">
        <v>199071</v>
      </c>
      <c r="R49" s="126">
        <f t="shared" si="16"/>
        <v>9.8322758620689621E-2</v>
      </c>
      <c r="S49" s="125">
        <v>459918</v>
      </c>
      <c r="T49" s="126">
        <f t="shared" si="17"/>
        <v>8.5003986921011743E-2</v>
      </c>
    </row>
    <row r="50" spans="2:20" ht="15" hidden="1" customHeight="1" outlineLevel="1">
      <c r="B50" s="66" t="s">
        <v>97</v>
      </c>
      <c r="C50" s="125">
        <v>54377</v>
      </c>
      <c r="D50" s="126">
        <f t="shared" si="9"/>
        <v>1.0677663432685502E-3</v>
      </c>
      <c r="E50" s="125">
        <v>71232</v>
      </c>
      <c r="F50" s="126">
        <f t="shared" si="10"/>
        <v>6.8410553314034672E-2</v>
      </c>
      <c r="G50" s="125">
        <v>125609</v>
      </c>
      <c r="H50" s="126">
        <f t="shared" si="11"/>
        <v>3.8176708818910665E-2</v>
      </c>
      <c r="I50" s="127">
        <v>169956</v>
      </c>
      <c r="J50" s="126">
        <f t="shared" si="12"/>
        <v>8.7487090609086327E-3</v>
      </c>
      <c r="K50" s="127">
        <v>144911</v>
      </c>
      <c r="L50" s="126">
        <f t="shared" si="13"/>
        <v>6.3194005597182468E-3</v>
      </c>
      <c r="M50" s="127">
        <v>314867</v>
      </c>
      <c r="N50" s="126">
        <f t="shared" si="14"/>
        <v>7.6292150292975869E-3</v>
      </c>
      <c r="O50" s="125">
        <v>238040</v>
      </c>
      <c r="P50" s="126">
        <f t="shared" si="15"/>
        <v>8.4389615671389695E-3</v>
      </c>
      <c r="Q50" s="125">
        <v>171707</v>
      </c>
      <c r="R50" s="126">
        <f t="shared" si="16"/>
        <v>3.6766854884906497E-3</v>
      </c>
      <c r="S50" s="125">
        <v>409747</v>
      </c>
      <c r="T50" s="126">
        <f t="shared" si="17"/>
        <v>6.4378104075888398E-3</v>
      </c>
    </row>
    <row r="51" spans="2:20" collapsed="1">
      <c r="B51" s="135">
        <v>2008</v>
      </c>
      <c r="C51" s="127">
        <v>666766</v>
      </c>
      <c r="D51" s="136">
        <f t="shared" si="9"/>
        <v>1.6823895055007032E-2</v>
      </c>
      <c r="E51" s="127">
        <v>864056</v>
      </c>
      <c r="F51" s="136">
        <f t="shared" si="10"/>
        <v>5.4588505242088026E-2</v>
      </c>
      <c r="G51" s="127">
        <v>1530822</v>
      </c>
      <c r="H51" s="136">
        <f t="shared" si="11"/>
        <v>3.780039374562727E-2</v>
      </c>
      <c r="I51" s="127">
        <v>2209820</v>
      </c>
      <c r="J51" s="136">
        <f t="shared" si="12"/>
        <v>1.9386058183545885E-2</v>
      </c>
      <c r="K51" s="127">
        <v>1807196</v>
      </c>
      <c r="L51" s="136">
        <f t="shared" si="13"/>
        <v>8.3966279570659719E-3</v>
      </c>
      <c r="M51" s="127">
        <v>4017016</v>
      </c>
      <c r="N51" s="136">
        <f t="shared" si="14"/>
        <v>1.4412581191193929E-2</v>
      </c>
      <c r="O51" s="127">
        <v>3118003</v>
      </c>
      <c r="P51" s="136">
        <f t="shared" si="15"/>
        <v>6.9478690219793027E-3</v>
      </c>
      <c r="Q51" s="127">
        <v>2174324</v>
      </c>
      <c r="R51" s="136">
        <f t="shared" si="16"/>
        <v>-3.6525767597872516E-3</v>
      </c>
      <c r="S51" s="127">
        <v>5292327</v>
      </c>
      <c r="T51" s="136">
        <f t="shared" si="17"/>
        <v>2.5655529758368267E-3</v>
      </c>
    </row>
    <row r="52" spans="2:20" ht="15" hidden="1" customHeight="1" outlineLevel="1">
      <c r="B52" s="66" t="s">
        <v>86</v>
      </c>
      <c r="C52" s="125">
        <v>51356</v>
      </c>
      <c r="D52" s="126">
        <f t="shared" si="9"/>
        <v>-9.351502100469522E-2</v>
      </c>
      <c r="E52" s="125">
        <v>78378</v>
      </c>
      <c r="F52" s="126">
        <f t="shared" si="10"/>
        <v>3.0909664860314656E-2</v>
      </c>
      <c r="G52" s="125">
        <v>129734</v>
      </c>
      <c r="H52" s="126">
        <f t="shared" si="11"/>
        <v>-2.2218537555960816E-2</v>
      </c>
      <c r="I52" s="127">
        <v>172247</v>
      </c>
      <c r="J52" s="126">
        <f t="shared" si="12"/>
        <v>-4.9372768263674649E-2</v>
      </c>
      <c r="K52" s="127">
        <v>156133</v>
      </c>
      <c r="L52" s="126">
        <f t="shared" si="13"/>
        <v>-6.2303686932080882E-2</v>
      </c>
      <c r="M52" s="127">
        <v>328380</v>
      </c>
      <c r="N52" s="126">
        <f t="shared" si="14"/>
        <v>-5.5565142364107034E-2</v>
      </c>
      <c r="O52" s="125">
        <v>249378</v>
      </c>
      <c r="P52" s="126">
        <f t="shared" si="15"/>
        <v>-3.0314106402668961E-2</v>
      </c>
      <c r="Q52" s="125">
        <v>188958</v>
      </c>
      <c r="R52" s="126">
        <f t="shared" si="16"/>
        <v>-5.16965356646375E-2</v>
      </c>
      <c r="S52" s="125">
        <v>438336</v>
      </c>
      <c r="T52" s="126">
        <f t="shared" si="17"/>
        <v>-3.96487545817239E-2</v>
      </c>
    </row>
    <row r="53" spans="2:20" ht="15" hidden="1" customHeight="1" outlineLevel="1">
      <c r="B53" s="66" t="s">
        <v>87</v>
      </c>
      <c r="C53" s="125">
        <v>56231</v>
      </c>
      <c r="D53" s="126">
        <f t="shared" si="9"/>
        <v>2.4602000249585032E-3</v>
      </c>
      <c r="E53" s="125">
        <v>75499</v>
      </c>
      <c r="F53" s="126">
        <f t="shared" si="10"/>
        <v>0.13059690317170336</v>
      </c>
      <c r="G53" s="125">
        <v>131730</v>
      </c>
      <c r="H53" s="126">
        <f t="shared" si="11"/>
        <v>7.21000073247553E-2</v>
      </c>
      <c r="I53" s="127">
        <v>185654</v>
      </c>
      <c r="J53" s="126">
        <f t="shared" si="12"/>
        <v>3.6704061290700807E-2</v>
      </c>
      <c r="K53" s="127">
        <v>164710</v>
      </c>
      <c r="L53" s="126">
        <f t="shared" si="13"/>
        <v>0.13215198922218252</v>
      </c>
      <c r="M53" s="127">
        <v>350364</v>
      </c>
      <c r="N53" s="126">
        <f t="shared" si="14"/>
        <v>7.9487929998613538E-2</v>
      </c>
      <c r="O53" s="125">
        <v>263540</v>
      </c>
      <c r="P53" s="126">
        <f t="shared" si="15"/>
        <v>2.4311561109275681E-2</v>
      </c>
      <c r="Q53" s="125">
        <v>193990</v>
      </c>
      <c r="R53" s="126">
        <f t="shared" si="16"/>
        <v>0.10692032045283373</v>
      </c>
      <c r="S53" s="125">
        <v>457530</v>
      </c>
      <c r="T53" s="126">
        <f t="shared" si="17"/>
        <v>5.778234000790694E-2</v>
      </c>
    </row>
    <row r="54" spans="2:20" ht="15" hidden="1" customHeight="1" outlineLevel="1">
      <c r="B54" s="66" t="s">
        <v>88</v>
      </c>
      <c r="C54" s="125">
        <v>59181</v>
      </c>
      <c r="D54" s="126">
        <f t="shared" si="9"/>
        <v>-0.12221711336230556</v>
      </c>
      <c r="E54" s="125">
        <v>73765</v>
      </c>
      <c r="F54" s="126">
        <f t="shared" si="10"/>
        <v>-5.3627557893386357E-2</v>
      </c>
      <c r="G54" s="125">
        <v>132946</v>
      </c>
      <c r="H54" s="126">
        <f t="shared" si="11"/>
        <v>-8.5439511302505378E-2</v>
      </c>
      <c r="I54" s="127">
        <v>199015</v>
      </c>
      <c r="J54" s="126">
        <f t="shared" si="12"/>
        <v>-4.0540149645171275E-2</v>
      </c>
      <c r="K54" s="127">
        <v>158893</v>
      </c>
      <c r="L54" s="126">
        <f t="shared" si="13"/>
        <v>-7.7817308082947845E-2</v>
      </c>
      <c r="M54" s="127">
        <v>357908</v>
      </c>
      <c r="N54" s="126">
        <f t="shared" si="14"/>
        <v>-5.7454736980709686E-2</v>
      </c>
      <c r="O54" s="125">
        <v>275246</v>
      </c>
      <c r="P54" s="126">
        <f t="shared" si="15"/>
        <v>-3.0137526911652279E-2</v>
      </c>
      <c r="Q54" s="125">
        <v>191898</v>
      </c>
      <c r="R54" s="126">
        <f t="shared" si="16"/>
        <v>-5.9397302172378597E-2</v>
      </c>
      <c r="S54" s="125">
        <v>467144</v>
      </c>
      <c r="T54" s="126">
        <f t="shared" si="17"/>
        <v>-4.2374670725582431E-2</v>
      </c>
    </row>
    <row r="55" spans="2:20" ht="15" hidden="1" customHeight="1" outlineLevel="1">
      <c r="B55" s="66" t="s">
        <v>89</v>
      </c>
      <c r="C55" s="125">
        <v>54098</v>
      </c>
      <c r="D55" s="126">
        <f t="shared" si="9"/>
        <v>-8.855342521144316E-2</v>
      </c>
      <c r="E55" s="125">
        <v>55826</v>
      </c>
      <c r="F55" s="126">
        <f t="shared" si="10"/>
        <v>-0.15995545925123389</v>
      </c>
      <c r="G55" s="125">
        <v>109924</v>
      </c>
      <c r="H55" s="126">
        <f t="shared" si="11"/>
        <v>-0.12626977187822908</v>
      </c>
      <c r="I55" s="127">
        <v>175845</v>
      </c>
      <c r="J55" s="126">
        <f t="shared" si="12"/>
        <v>-5.6585046568522257E-2</v>
      </c>
      <c r="K55" s="127">
        <v>125750</v>
      </c>
      <c r="L55" s="126">
        <f t="shared" si="13"/>
        <v>-0.20078047044317759</v>
      </c>
      <c r="M55" s="127">
        <v>301595</v>
      </c>
      <c r="N55" s="126">
        <f t="shared" si="14"/>
        <v>-0.1225893353271289</v>
      </c>
      <c r="O55" s="125">
        <v>253473</v>
      </c>
      <c r="P55" s="126">
        <f t="shared" si="15"/>
        <v>-6.611917367612441E-2</v>
      </c>
      <c r="Q55" s="125">
        <v>156216</v>
      </c>
      <c r="R55" s="126">
        <f t="shared" si="16"/>
        <v>-0.18851782013121599</v>
      </c>
      <c r="S55" s="125">
        <v>409689</v>
      </c>
      <c r="T55" s="126">
        <f t="shared" si="17"/>
        <v>-0.11690873113384459</v>
      </c>
    </row>
    <row r="56" spans="2:20" ht="15" hidden="1" customHeight="1" outlineLevel="1">
      <c r="B56" s="66" t="s">
        <v>90</v>
      </c>
      <c r="C56" s="125">
        <v>61004</v>
      </c>
      <c r="D56" s="126">
        <f t="shared" si="9"/>
        <v>-3.5921424846310668E-2</v>
      </c>
      <c r="E56" s="125">
        <v>77784</v>
      </c>
      <c r="F56" s="126">
        <f t="shared" si="10"/>
        <v>-4.0485530308637441E-2</v>
      </c>
      <c r="G56" s="125">
        <v>138788</v>
      </c>
      <c r="H56" s="126">
        <f t="shared" si="11"/>
        <v>-3.8484720422881646E-2</v>
      </c>
      <c r="I56" s="127">
        <v>205311</v>
      </c>
      <c r="J56" s="126">
        <f t="shared" si="12"/>
        <v>-9.3701900575624553E-3</v>
      </c>
      <c r="K56" s="127">
        <v>182763</v>
      </c>
      <c r="L56" s="126">
        <f t="shared" si="13"/>
        <v>-1.232679795075764E-2</v>
      </c>
      <c r="M56" s="127">
        <v>388074</v>
      </c>
      <c r="N56" s="126">
        <f t="shared" si="14"/>
        <v>-1.0764803197577333E-2</v>
      </c>
      <c r="O56" s="125">
        <v>298880</v>
      </c>
      <c r="P56" s="126">
        <f t="shared" si="15"/>
        <v>-8.9988527623228176E-3</v>
      </c>
      <c r="Q56" s="125">
        <v>229712</v>
      </c>
      <c r="R56" s="126">
        <f t="shared" si="16"/>
        <v>-7.3161772649683599E-3</v>
      </c>
      <c r="S56" s="125">
        <v>528592</v>
      </c>
      <c r="T56" s="126">
        <f t="shared" si="17"/>
        <v>-8.2683081957001248E-3</v>
      </c>
    </row>
    <row r="57" spans="2:20" ht="15" hidden="1" customHeight="1" outlineLevel="1">
      <c r="B57" s="66" t="s">
        <v>91</v>
      </c>
      <c r="C57" s="125">
        <v>57163</v>
      </c>
      <c r="D57" s="126">
        <f t="shared" si="9"/>
        <v>2.1954053812460961E-2</v>
      </c>
      <c r="E57" s="125">
        <v>67951</v>
      </c>
      <c r="F57" s="126">
        <f t="shared" si="10"/>
        <v>-5.280252024700649E-2</v>
      </c>
      <c r="G57" s="125">
        <v>125114</v>
      </c>
      <c r="H57" s="126">
        <f t="shared" si="11"/>
        <v>-2.0051067562698699E-2</v>
      </c>
      <c r="I57" s="127">
        <v>189409</v>
      </c>
      <c r="J57" s="126">
        <f t="shared" si="12"/>
        <v>5.6545469991080566E-3</v>
      </c>
      <c r="K57" s="127">
        <v>149119</v>
      </c>
      <c r="L57" s="126">
        <f t="shared" si="13"/>
        <v>-9.4431860277283564E-2</v>
      </c>
      <c r="M57" s="127">
        <v>338528</v>
      </c>
      <c r="N57" s="126">
        <f t="shared" si="14"/>
        <v>-4.1032483222997462E-2</v>
      </c>
      <c r="O57" s="125">
        <v>275969</v>
      </c>
      <c r="P57" s="126">
        <f t="shared" si="15"/>
        <v>-1.1529865180451848E-2</v>
      </c>
      <c r="Q57" s="125">
        <v>190210</v>
      </c>
      <c r="R57" s="126">
        <f t="shared" si="16"/>
        <v>-8.0924632050947576E-2</v>
      </c>
      <c r="S57" s="125">
        <v>466179</v>
      </c>
      <c r="T57" s="126">
        <f t="shared" si="17"/>
        <v>-4.1072023630761123E-2</v>
      </c>
    </row>
    <row r="58" spans="2:20" ht="15" hidden="1" customHeight="1" outlineLevel="1">
      <c r="B58" s="66" t="s">
        <v>92</v>
      </c>
      <c r="C58" s="125">
        <v>52481</v>
      </c>
      <c r="D58" s="126">
        <f t="shared" si="9"/>
        <v>4.2672892188755362E-3</v>
      </c>
      <c r="E58" s="125">
        <v>59091</v>
      </c>
      <c r="F58" s="126">
        <f t="shared" si="10"/>
        <v>-5.1447926030563806E-2</v>
      </c>
      <c r="G58" s="125">
        <v>111572</v>
      </c>
      <c r="H58" s="126">
        <f t="shared" si="11"/>
        <v>-2.6031391308902307E-2</v>
      </c>
      <c r="I58" s="127">
        <v>172891</v>
      </c>
      <c r="J58" s="126">
        <f t="shared" si="12"/>
        <v>8.6871798462095917E-3</v>
      </c>
      <c r="K58" s="127">
        <v>130737</v>
      </c>
      <c r="L58" s="126">
        <f t="shared" si="13"/>
        <v>-9.778685639755158E-2</v>
      </c>
      <c r="M58" s="127">
        <v>303628</v>
      </c>
      <c r="N58" s="126">
        <f t="shared" si="14"/>
        <v>-4.0090544372749393E-2</v>
      </c>
      <c r="O58" s="125">
        <v>246945</v>
      </c>
      <c r="P58" s="126">
        <f t="shared" si="15"/>
        <v>-3.1043865102496904E-3</v>
      </c>
      <c r="Q58" s="125">
        <v>164538</v>
      </c>
      <c r="R58" s="126">
        <f t="shared" si="16"/>
        <v>-7.2528959161241247E-2</v>
      </c>
      <c r="S58" s="125">
        <v>411483</v>
      </c>
      <c r="T58" s="126">
        <f t="shared" si="17"/>
        <v>-3.2075724679442752E-2</v>
      </c>
    </row>
    <row r="59" spans="2:20" ht="15" hidden="1" customHeight="1" outlineLevel="1">
      <c r="B59" s="66" t="s">
        <v>93</v>
      </c>
      <c r="C59" s="125">
        <v>45996</v>
      </c>
      <c r="D59" s="126">
        <f t="shared" si="9"/>
        <v>-8.5675664930624618E-2</v>
      </c>
      <c r="E59" s="125">
        <v>51455</v>
      </c>
      <c r="F59" s="126">
        <f t="shared" si="10"/>
        <v>-2.3216523026690417E-2</v>
      </c>
      <c r="G59" s="125">
        <v>97451</v>
      </c>
      <c r="H59" s="126">
        <f t="shared" si="11"/>
        <v>-5.3726792511458066E-2</v>
      </c>
      <c r="I59" s="127">
        <v>146657</v>
      </c>
      <c r="J59" s="126">
        <f t="shared" si="12"/>
        <v>-9.2519599774764982E-2</v>
      </c>
      <c r="K59" s="127">
        <v>105750</v>
      </c>
      <c r="L59" s="126">
        <f t="shared" si="13"/>
        <v>-0.10687893247751357</v>
      </c>
      <c r="M59" s="127">
        <v>252407</v>
      </c>
      <c r="N59" s="126">
        <f t="shared" si="14"/>
        <v>-9.8591498996478788E-2</v>
      </c>
      <c r="O59" s="125">
        <v>210524</v>
      </c>
      <c r="P59" s="126">
        <f t="shared" si="15"/>
        <v>-9.2565054159716165E-2</v>
      </c>
      <c r="Q59" s="125">
        <v>131029</v>
      </c>
      <c r="R59" s="126">
        <f t="shared" si="16"/>
        <v>-9.2590668910449536E-2</v>
      </c>
      <c r="S59" s="125">
        <v>341553</v>
      </c>
      <c r="T59" s="126">
        <f t="shared" si="17"/>
        <v>-9.2574880844212726E-2</v>
      </c>
    </row>
    <row r="60" spans="2:20" ht="15" hidden="1" customHeight="1" outlineLevel="1">
      <c r="B60" s="66" t="s">
        <v>94</v>
      </c>
      <c r="C60" s="125">
        <v>52574</v>
      </c>
      <c r="D60" s="126">
        <f t="shared" si="9"/>
        <v>-0.1320698649585631</v>
      </c>
      <c r="E60" s="125">
        <v>61332</v>
      </c>
      <c r="F60" s="126">
        <f t="shared" si="10"/>
        <v>-0.14862782659392826</v>
      </c>
      <c r="G60" s="125">
        <v>113906</v>
      </c>
      <c r="H60" s="126">
        <f t="shared" si="11"/>
        <v>-0.14106460150965594</v>
      </c>
      <c r="I60" s="127">
        <v>185806</v>
      </c>
      <c r="J60" s="126">
        <f t="shared" si="12"/>
        <v>-8.2511999051926743E-2</v>
      </c>
      <c r="K60" s="127">
        <v>141097</v>
      </c>
      <c r="L60" s="126">
        <f t="shared" si="13"/>
        <v>-0.1153571249435722</v>
      </c>
      <c r="M60" s="127">
        <v>326903</v>
      </c>
      <c r="N60" s="126">
        <f t="shared" si="14"/>
        <v>-9.698297294012348E-2</v>
      </c>
      <c r="O60" s="125">
        <v>265819</v>
      </c>
      <c r="P60" s="126">
        <f t="shared" si="15"/>
        <v>-5.3758885950142554E-2</v>
      </c>
      <c r="Q60" s="125">
        <v>172418</v>
      </c>
      <c r="R60" s="126">
        <f t="shared" si="16"/>
        <v>-0.11880570774388743</v>
      </c>
      <c r="S60" s="125">
        <v>438237</v>
      </c>
      <c r="T60" s="126">
        <f t="shared" si="17"/>
        <v>-8.0464135463768294E-2</v>
      </c>
    </row>
    <row r="61" spans="2:20" ht="15" hidden="1" customHeight="1" outlineLevel="1">
      <c r="B61" s="66" t="s">
        <v>95</v>
      </c>
      <c r="C61" s="125">
        <v>60209</v>
      </c>
      <c r="D61" s="126">
        <f t="shared" si="9"/>
        <v>7.1792224437482233E-2</v>
      </c>
      <c r="E61" s="125">
        <v>78030</v>
      </c>
      <c r="F61" s="126">
        <f t="shared" si="10"/>
        <v>-9.3567102974595473E-3</v>
      </c>
      <c r="G61" s="125">
        <v>138239</v>
      </c>
      <c r="H61" s="126">
        <f t="shared" si="11"/>
        <v>2.4425127646487743E-2</v>
      </c>
      <c r="I61" s="127">
        <v>195453</v>
      </c>
      <c r="J61" s="126">
        <f t="shared" si="12"/>
        <v>5.0004029117086235E-2</v>
      </c>
      <c r="K61" s="127">
        <v>177874</v>
      </c>
      <c r="L61" s="126">
        <f t="shared" si="13"/>
        <v>3.1470538774232004E-2</v>
      </c>
      <c r="M61" s="127">
        <v>373327</v>
      </c>
      <c r="N61" s="126">
        <f t="shared" si="14"/>
        <v>4.1091268070676534E-2</v>
      </c>
      <c r="O61" s="125">
        <v>278031</v>
      </c>
      <c r="P61" s="126">
        <f t="shared" si="15"/>
        <v>5.3518853232388697E-2</v>
      </c>
      <c r="Q61" s="125">
        <v>210998</v>
      </c>
      <c r="R61" s="126">
        <f t="shared" si="16"/>
        <v>2.5113079303693775E-2</v>
      </c>
      <c r="S61" s="125">
        <v>489029</v>
      </c>
      <c r="T61" s="126">
        <f t="shared" si="17"/>
        <v>4.1072006403596983E-2</v>
      </c>
    </row>
    <row r="62" spans="2:20" ht="15" hidden="1" customHeight="1" outlineLevel="1">
      <c r="B62" s="66" t="s">
        <v>96</v>
      </c>
      <c r="C62" s="125">
        <v>51122</v>
      </c>
      <c r="D62" s="126">
        <f t="shared" si="9"/>
        <v>5.6436114153458394E-2</v>
      </c>
      <c r="E62" s="125">
        <v>73548</v>
      </c>
      <c r="F62" s="126">
        <f t="shared" si="10"/>
        <v>4.3263638684785333E-2</v>
      </c>
      <c r="G62" s="125">
        <v>124670</v>
      </c>
      <c r="H62" s="126">
        <f t="shared" si="11"/>
        <v>4.8625188200758673E-2</v>
      </c>
      <c r="I62" s="127">
        <v>171025</v>
      </c>
      <c r="J62" s="126">
        <f t="shared" si="12"/>
        <v>3.8548188271586126E-2</v>
      </c>
      <c r="K62" s="127">
        <v>155321</v>
      </c>
      <c r="L62" s="126">
        <f t="shared" si="13"/>
        <v>-1.1946640881939419E-2</v>
      </c>
      <c r="M62" s="127">
        <v>326346</v>
      </c>
      <c r="N62" s="126">
        <f t="shared" si="14"/>
        <v>1.3887335495656794E-2</v>
      </c>
      <c r="O62" s="125">
        <v>242636</v>
      </c>
      <c r="P62" s="126">
        <f t="shared" si="15"/>
        <v>2.6830754646714361E-2</v>
      </c>
      <c r="Q62" s="125">
        <v>181250</v>
      </c>
      <c r="R62" s="126">
        <f t="shared" si="16"/>
        <v>-2.1946178709994268E-2</v>
      </c>
      <c r="S62" s="125">
        <v>423886</v>
      </c>
      <c r="T62" s="126">
        <f t="shared" si="17"/>
        <v>5.3911999867177762E-3</v>
      </c>
    </row>
    <row r="63" spans="2:20" ht="15" hidden="1" customHeight="1" outlineLevel="1">
      <c r="B63" s="66" t="s">
        <v>97</v>
      </c>
      <c r="C63" s="125">
        <v>54319</v>
      </c>
      <c r="D63" s="126">
        <f t="shared" si="9"/>
        <v>3.0623280523669472E-2</v>
      </c>
      <c r="E63" s="125">
        <v>66671</v>
      </c>
      <c r="F63" s="126">
        <f t="shared" si="10"/>
        <v>-0.13491806043934651</v>
      </c>
      <c r="G63" s="125">
        <v>120990</v>
      </c>
      <c r="H63" s="126">
        <f t="shared" si="11"/>
        <v>-6.7686901844745462E-2</v>
      </c>
      <c r="I63" s="127">
        <v>168482</v>
      </c>
      <c r="J63" s="126">
        <f t="shared" si="12"/>
        <v>-7.5925805938588109E-3</v>
      </c>
      <c r="K63" s="127">
        <v>144001</v>
      </c>
      <c r="L63" s="126">
        <f t="shared" si="13"/>
        <v>-9.6055943704763891E-2</v>
      </c>
      <c r="M63" s="127">
        <v>312483</v>
      </c>
      <c r="N63" s="126">
        <f t="shared" si="14"/>
        <v>-5.0417231382606897E-2</v>
      </c>
      <c r="O63" s="125">
        <v>236048</v>
      </c>
      <c r="P63" s="126">
        <f t="shared" si="15"/>
        <v>1.0847268912061336E-2</v>
      </c>
      <c r="Q63" s="125">
        <v>171078</v>
      </c>
      <c r="R63" s="126">
        <f t="shared" si="16"/>
        <v>-9.0934210456398046E-2</v>
      </c>
      <c r="S63" s="125">
        <v>407126</v>
      </c>
      <c r="T63" s="126">
        <f t="shared" si="17"/>
        <v>-3.4573850028218667E-2</v>
      </c>
    </row>
    <row r="64" spans="2:20" collapsed="1">
      <c r="B64" s="135">
        <v>2007</v>
      </c>
      <c r="C64" s="127">
        <v>655734</v>
      </c>
      <c r="D64" s="136">
        <f t="shared" si="9"/>
        <v>-3.4469862061654033E-2</v>
      </c>
      <c r="E64" s="127">
        <v>819330</v>
      </c>
      <c r="F64" s="136">
        <f t="shared" si="10"/>
        <v>-3.9876534963596777E-2</v>
      </c>
      <c r="G64" s="127">
        <v>1475064</v>
      </c>
      <c r="H64" s="136">
        <f t="shared" si="11"/>
        <v>-3.7480513904377344E-2</v>
      </c>
      <c r="I64" s="127">
        <v>2167795</v>
      </c>
      <c r="J64" s="136">
        <f t="shared" si="12"/>
        <v>-1.7232695335539283E-2</v>
      </c>
      <c r="K64" s="127">
        <v>1792148</v>
      </c>
      <c r="L64" s="136">
        <f t="shared" si="13"/>
        <v>-5.8302151801557733E-2</v>
      </c>
      <c r="M64" s="127">
        <v>3959943</v>
      </c>
      <c r="N64" s="136">
        <f t="shared" si="14"/>
        <v>-3.6254627139557738E-2</v>
      </c>
      <c r="O64" s="127">
        <v>3096489</v>
      </c>
      <c r="P64" s="136">
        <f t="shared" si="15"/>
        <v>-1.5365629285829852E-2</v>
      </c>
      <c r="Q64" s="127">
        <v>2182295</v>
      </c>
      <c r="R64" s="136">
        <f t="shared" si="16"/>
        <v>-5.3727730701820575E-2</v>
      </c>
      <c r="S64" s="127">
        <v>5278784</v>
      </c>
      <c r="T64" s="136">
        <f t="shared" si="17"/>
        <v>-3.1595778619496917E-2</v>
      </c>
    </row>
    <row r="65" spans="2:20" ht="15" hidden="1" customHeight="1" outlineLevel="1">
      <c r="B65" s="66" t="s">
        <v>86</v>
      </c>
      <c r="C65" s="125">
        <v>56654</v>
      </c>
      <c r="D65" s="137"/>
      <c r="E65" s="125">
        <v>76028</v>
      </c>
      <c r="F65" s="137"/>
      <c r="G65" s="125">
        <v>132682</v>
      </c>
      <c r="H65" s="137"/>
      <c r="I65" s="127">
        <v>181193</v>
      </c>
      <c r="J65" s="137"/>
      <c r="K65" s="127">
        <v>166507</v>
      </c>
      <c r="L65" s="137"/>
      <c r="M65" s="127">
        <v>347700</v>
      </c>
      <c r="N65" s="137"/>
      <c r="O65" s="125">
        <v>257174</v>
      </c>
      <c r="P65" s="137"/>
      <c r="Q65" s="125">
        <v>199259</v>
      </c>
      <c r="R65" s="137"/>
      <c r="S65" s="125">
        <v>456433</v>
      </c>
      <c r="T65" s="137"/>
    </row>
    <row r="66" spans="2:20" ht="15" hidden="1" customHeight="1" outlineLevel="1">
      <c r="B66" s="66" t="s">
        <v>87</v>
      </c>
      <c r="C66" s="125">
        <v>56093</v>
      </c>
      <c r="D66" s="137"/>
      <c r="E66" s="125">
        <v>66778</v>
      </c>
      <c r="F66" s="137"/>
      <c r="G66" s="125">
        <v>122871</v>
      </c>
      <c r="H66" s="137"/>
      <c r="I66" s="127">
        <v>179081</v>
      </c>
      <c r="J66" s="137"/>
      <c r="K66" s="127">
        <v>145484</v>
      </c>
      <c r="L66" s="137"/>
      <c r="M66" s="127">
        <v>324565</v>
      </c>
      <c r="N66" s="137"/>
      <c r="O66" s="125">
        <v>257285</v>
      </c>
      <c r="P66" s="137"/>
      <c r="Q66" s="125">
        <v>175252</v>
      </c>
      <c r="R66" s="137"/>
      <c r="S66" s="125">
        <v>432537</v>
      </c>
      <c r="T66" s="137"/>
    </row>
    <row r="67" spans="2:20" ht="15" hidden="1" customHeight="1" outlineLevel="1">
      <c r="B67" s="66" t="s">
        <v>88</v>
      </c>
      <c r="C67" s="125">
        <v>67421</v>
      </c>
      <c r="D67" s="137"/>
      <c r="E67" s="125">
        <v>77945</v>
      </c>
      <c r="F67" s="137"/>
      <c r="G67" s="125">
        <v>145366</v>
      </c>
      <c r="H67" s="137"/>
      <c r="I67" s="127">
        <v>207424</v>
      </c>
      <c r="J67" s="137"/>
      <c r="K67" s="127">
        <v>172301</v>
      </c>
      <c r="L67" s="137"/>
      <c r="M67" s="127">
        <v>379725</v>
      </c>
      <c r="N67" s="137"/>
      <c r="O67" s="125">
        <v>283799</v>
      </c>
      <c r="P67" s="137"/>
      <c r="Q67" s="125">
        <v>204016</v>
      </c>
      <c r="R67" s="137"/>
      <c r="S67" s="125">
        <v>487815</v>
      </c>
      <c r="T67" s="137"/>
    </row>
    <row r="68" spans="2:20" ht="15" hidden="1" customHeight="1" outlineLevel="1">
      <c r="B68" s="66" t="s">
        <v>89</v>
      </c>
      <c r="C68" s="125">
        <v>59354</v>
      </c>
      <c r="D68" s="137"/>
      <c r="E68" s="125">
        <v>66456</v>
      </c>
      <c r="F68" s="137"/>
      <c r="G68" s="125">
        <v>125810</v>
      </c>
      <c r="H68" s="137"/>
      <c r="I68" s="127">
        <v>186392</v>
      </c>
      <c r="J68" s="137"/>
      <c r="K68" s="127">
        <v>157341</v>
      </c>
      <c r="L68" s="137"/>
      <c r="M68" s="127">
        <v>343733</v>
      </c>
      <c r="N68" s="137"/>
      <c r="O68" s="125">
        <v>271419</v>
      </c>
      <c r="P68" s="137"/>
      <c r="Q68" s="125">
        <v>192507</v>
      </c>
      <c r="R68" s="137"/>
      <c r="S68" s="125">
        <v>463926</v>
      </c>
      <c r="T68" s="137"/>
    </row>
    <row r="69" spans="2:20" ht="15" hidden="1" customHeight="1" outlineLevel="1">
      <c r="B69" s="66" t="s">
        <v>90</v>
      </c>
      <c r="C69" s="125">
        <v>63277</v>
      </c>
      <c r="D69" s="137"/>
      <c r="E69" s="125">
        <v>81066</v>
      </c>
      <c r="F69" s="137"/>
      <c r="G69" s="125">
        <v>144343</v>
      </c>
      <c r="H69" s="137"/>
      <c r="I69" s="127">
        <v>207253</v>
      </c>
      <c r="J69" s="137"/>
      <c r="K69" s="127">
        <v>185044</v>
      </c>
      <c r="L69" s="137"/>
      <c r="M69" s="127">
        <v>392297</v>
      </c>
      <c r="N69" s="137"/>
      <c r="O69" s="125">
        <v>301594</v>
      </c>
      <c r="P69" s="137"/>
      <c r="Q69" s="125">
        <v>231405</v>
      </c>
      <c r="R69" s="137"/>
      <c r="S69" s="125">
        <v>532999</v>
      </c>
      <c r="T69" s="137"/>
    </row>
    <row r="70" spans="2:20" ht="15" hidden="1" customHeight="1" outlineLevel="1">
      <c r="B70" s="66" t="s">
        <v>91</v>
      </c>
      <c r="C70" s="125">
        <v>55935</v>
      </c>
      <c r="D70" s="137"/>
      <c r="E70" s="125">
        <v>71739</v>
      </c>
      <c r="F70" s="137"/>
      <c r="G70" s="125">
        <v>127674</v>
      </c>
      <c r="H70" s="137"/>
      <c r="I70" s="127">
        <v>188344</v>
      </c>
      <c r="J70" s="137"/>
      <c r="K70" s="127">
        <v>164669</v>
      </c>
      <c r="L70" s="137"/>
      <c r="M70" s="127">
        <v>353013</v>
      </c>
      <c r="N70" s="137"/>
      <c r="O70" s="125">
        <v>279188</v>
      </c>
      <c r="P70" s="137"/>
      <c r="Q70" s="125">
        <v>206958</v>
      </c>
      <c r="R70" s="137"/>
      <c r="S70" s="125">
        <v>486146</v>
      </c>
      <c r="T70" s="137"/>
    </row>
    <row r="71" spans="2:20" ht="15" hidden="1" customHeight="1" outlineLevel="1">
      <c r="B71" s="66" t="s">
        <v>92</v>
      </c>
      <c r="C71" s="125">
        <v>52258</v>
      </c>
      <c r="D71" s="137"/>
      <c r="E71" s="125">
        <v>62296</v>
      </c>
      <c r="F71" s="137"/>
      <c r="G71" s="125">
        <v>114554</v>
      </c>
      <c r="H71" s="137"/>
      <c r="I71" s="127">
        <v>171402</v>
      </c>
      <c r="J71" s="137"/>
      <c r="K71" s="127">
        <v>144907</v>
      </c>
      <c r="L71" s="137"/>
      <c r="M71" s="127">
        <v>316309</v>
      </c>
      <c r="N71" s="137"/>
      <c r="O71" s="125">
        <v>247714</v>
      </c>
      <c r="P71" s="137"/>
      <c r="Q71" s="125">
        <v>177405</v>
      </c>
      <c r="R71" s="137"/>
      <c r="S71" s="125">
        <v>425119</v>
      </c>
      <c r="T71" s="137"/>
    </row>
    <row r="72" spans="2:20" ht="15" hidden="1" customHeight="1" outlineLevel="1">
      <c r="B72" s="66" t="s">
        <v>93</v>
      </c>
      <c r="C72" s="125">
        <v>50306</v>
      </c>
      <c r="D72" s="137"/>
      <c r="E72" s="125">
        <v>52678</v>
      </c>
      <c r="F72" s="137"/>
      <c r="G72" s="125">
        <v>102984</v>
      </c>
      <c r="H72" s="137"/>
      <c r="I72" s="127">
        <v>161609</v>
      </c>
      <c r="J72" s="137"/>
      <c r="K72" s="127">
        <v>118405</v>
      </c>
      <c r="L72" s="137"/>
      <c r="M72" s="127">
        <v>280014</v>
      </c>
      <c r="N72" s="137"/>
      <c r="O72" s="125">
        <v>231999</v>
      </c>
      <c r="P72" s="137"/>
      <c r="Q72" s="125">
        <v>144399</v>
      </c>
      <c r="R72" s="137"/>
      <c r="S72" s="125">
        <v>376398</v>
      </c>
      <c r="T72" s="137"/>
    </row>
    <row r="73" spans="2:20" ht="15" hidden="1" customHeight="1" outlineLevel="1">
      <c r="B73" s="66" t="s">
        <v>94</v>
      </c>
      <c r="C73" s="125">
        <v>60574</v>
      </c>
      <c r="D73" s="137"/>
      <c r="E73" s="125">
        <v>72039</v>
      </c>
      <c r="F73" s="137"/>
      <c r="G73" s="125">
        <v>132613</v>
      </c>
      <c r="H73" s="137"/>
      <c r="I73" s="127">
        <v>202516</v>
      </c>
      <c r="J73" s="137"/>
      <c r="K73" s="127">
        <v>159496</v>
      </c>
      <c r="L73" s="137"/>
      <c r="M73" s="127">
        <v>362012</v>
      </c>
      <c r="N73" s="137"/>
      <c r="O73" s="125">
        <v>280921</v>
      </c>
      <c r="P73" s="137"/>
      <c r="Q73" s="125">
        <v>195664</v>
      </c>
      <c r="R73" s="137"/>
      <c r="S73" s="125">
        <v>476585</v>
      </c>
      <c r="T73" s="137"/>
    </row>
    <row r="74" spans="2:20" ht="15" hidden="1" customHeight="1" outlineLevel="1">
      <c r="B74" s="66" t="s">
        <v>95</v>
      </c>
      <c r="C74" s="125">
        <v>56176</v>
      </c>
      <c r="D74" s="137"/>
      <c r="E74" s="125">
        <v>78767</v>
      </c>
      <c r="F74" s="137"/>
      <c r="G74" s="125">
        <v>134943</v>
      </c>
      <c r="H74" s="137"/>
      <c r="I74" s="127">
        <v>186145</v>
      </c>
      <c r="J74" s="137"/>
      <c r="K74" s="127">
        <v>172447</v>
      </c>
      <c r="L74" s="137"/>
      <c r="M74" s="127">
        <v>358592</v>
      </c>
      <c r="N74" s="137"/>
      <c r="O74" s="125">
        <v>263907</v>
      </c>
      <c r="P74" s="137"/>
      <c r="Q74" s="125">
        <v>205829</v>
      </c>
      <c r="R74" s="137"/>
      <c r="S74" s="125">
        <v>469736</v>
      </c>
      <c r="T74" s="137"/>
    </row>
    <row r="75" spans="2:20" ht="15" hidden="1" customHeight="1" outlineLevel="1">
      <c r="B75" s="66" t="s">
        <v>96</v>
      </c>
      <c r="C75" s="125">
        <v>48391</v>
      </c>
      <c r="D75" s="137"/>
      <c r="E75" s="125">
        <v>70498</v>
      </c>
      <c r="F75" s="137"/>
      <c r="G75" s="125">
        <v>118889</v>
      </c>
      <c r="H75" s="137"/>
      <c r="I75" s="127">
        <v>164677</v>
      </c>
      <c r="J75" s="137"/>
      <c r="K75" s="127">
        <v>157199</v>
      </c>
      <c r="L75" s="137"/>
      <c r="M75" s="127">
        <v>321876</v>
      </c>
      <c r="N75" s="137"/>
      <c r="O75" s="125">
        <v>236296</v>
      </c>
      <c r="P75" s="137"/>
      <c r="Q75" s="125">
        <v>185317</v>
      </c>
      <c r="R75" s="137"/>
      <c r="S75" s="125">
        <v>421613</v>
      </c>
      <c r="T75" s="137"/>
    </row>
    <row r="76" spans="2:20" ht="15" hidden="1" customHeight="1" outlineLevel="1">
      <c r="B76" s="66" t="s">
        <v>97</v>
      </c>
      <c r="C76" s="125">
        <v>52705</v>
      </c>
      <c r="D76" s="137"/>
      <c r="E76" s="125">
        <v>77069</v>
      </c>
      <c r="F76" s="137"/>
      <c r="G76" s="125">
        <v>129774</v>
      </c>
      <c r="H76" s="137"/>
      <c r="I76" s="127">
        <v>169771</v>
      </c>
      <c r="J76" s="137"/>
      <c r="K76" s="127">
        <v>159303</v>
      </c>
      <c r="L76" s="137"/>
      <c r="M76" s="127">
        <v>329074</v>
      </c>
      <c r="N76" s="137"/>
      <c r="O76" s="125">
        <v>233515</v>
      </c>
      <c r="P76" s="137"/>
      <c r="Q76" s="125">
        <v>188191</v>
      </c>
      <c r="R76" s="137"/>
      <c r="S76" s="125">
        <v>421706</v>
      </c>
      <c r="T76" s="137"/>
    </row>
    <row r="77" spans="2:20" collapsed="1">
      <c r="B77" s="135">
        <v>2006</v>
      </c>
      <c r="C77" s="127">
        <v>679144</v>
      </c>
      <c r="D77" s="127"/>
      <c r="E77" s="127">
        <v>853359</v>
      </c>
      <c r="F77" s="127"/>
      <c r="G77" s="127">
        <v>1532503</v>
      </c>
      <c r="H77" s="127"/>
      <c r="I77" s="127">
        <v>2205807</v>
      </c>
      <c r="J77" s="127"/>
      <c r="K77" s="127">
        <v>1903103</v>
      </c>
      <c r="L77" s="127"/>
      <c r="M77" s="127">
        <v>4108910</v>
      </c>
      <c r="N77" s="127"/>
      <c r="O77" s="127">
        <v>3144811</v>
      </c>
      <c r="P77" s="127"/>
      <c r="Q77" s="127">
        <v>2306202</v>
      </c>
      <c r="R77" s="127"/>
      <c r="S77" s="127">
        <v>5451013</v>
      </c>
      <c r="T77" s="127"/>
    </row>
    <row r="78" spans="2:20" ht="15" customHeight="1">
      <c r="B78" s="138" t="s">
        <v>127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9"/>
    </row>
  </sheetData>
  <mergeCells count="6">
    <mergeCell ref="B5:S5"/>
    <mergeCell ref="B6:B7"/>
    <mergeCell ref="C6:H6"/>
    <mergeCell ref="I6:N6"/>
    <mergeCell ref="O6:T6"/>
    <mergeCell ref="B78:S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140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41" customFormat="1" ht="15" customHeight="1">
      <c r="B6" s="119"/>
      <c r="C6" s="119" t="s">
        <v>71</v>
      </c>
      <c r="D6" s="119"/>
      <c r="E6" s="119"/>
      <c r="F6" s="140" t="s">
        <v>134</v>
      </c>
      <c r="G6" s="140"/>
      <c r="H6" s="140"/>
      <c r="I6" s="119" t="s">
        <v>135</v>
      </c>
      <c r="J6" s="119"/>
      <c r="K6" s="119"/>
    </row>
    <row r="7" spans="2:11" s="141" customFormat="1" ht="15" customHeight="1">
      <c r="B7" s="119"/>
      <c r="C7" s="142" t="s">
        <v>141</v>
      </c>
      <c r="D7" s="142" t="s">
        <v>142</v>
      </c>
      <c r="E7" s="142" t="s">
        <v>118</v>
      </c>
      <c r="F7" s="143" t="s">
        <v>141</v>
      </c>
      <c r="G7" s="143" t="s">
        <v>142</v>
      </c>
      <c r="H7" s="143" t="s">
        <v>118</v>
      </c>
      <c r="I7" s="142" t="s">
        <v>136</v>
      </c>
      <c r="J7" s="142" t="s">
        <v>142</v>
      </c>
      <c r="K7" s="142" t="s">
        <v>83</v>
      </c>
    </row>
    <row r="8" spans="2:11">
      <c r="B8" s="66" t="s">
        <v>94</v>
      </c>
      <c r="C8" s="144">
        <f>IFERROR('Tablas turistas zona y tip.'!C8/'Tablas turistas zona y tip.'!C21-1,"-")</f>
        <v>0.13324140748684954</v>
      </c>
      <c r="D8" s="144">
        <f>IFERROR('Tablas turistas zona y tip.'!E8/'Tablas turistas zona y tip.'!E21-1,"-")</f>
        <v>0.10090146376294173</v>
      </c>
      <c r="E8" s="144">
        <f>IFERROR('Tablas turistas zona y tip.'!G8/'Tablas turistas zona y tip.'!G21-1,"-")</f>
        <v>0.1159827573888399</v>
      </c>
      <c r="F8" s="145">
        <f>IFERROR('Tablas turistas zona y tip.'!I8/'Tablas turistas zona y tip.'!I21-1,"-")</f>
        <v>0.13762367727877134</v>
      </c>
      <c r="G8" s="145">
        <f>IFERROR('Tablas turistas zona y tip.'!K8/'Tablas turistas zona y tip.'!K21-1,"-")</f>
        <v>0.133969813969814</v>
      </c>
      <c r="H8" s="145">
        <f>IFERROR('Tablas turistas zona y tip.'!M8/'Tablas turistas zona y tip.'!M21-1,"-")</f>
        <v>0.13609390935302113</v>
      </c>
      <c r="I8" s="144">
        <f>IFERROR('Tablas turistas zona y tip.'!O8/'Tablas turistas zona y tip.'!O21-1,"-")</f>
        <v>0.12298804411628406</v>
      </c>
      <c r="J8" s="144">
        <f>IFERROR('Tablas turistas zona y tip.'!Q8/'Tablas turistas zona y tip.'!Q21-1,"-")</f>
        <v>0.12348637199948653</v>
      </c>
      <c r="K8" s="144">
        <f>IFERROR('Tablas turistas zona y tip.'!S8/'Tablas turistas zona y tip.'!S21-1,"-")</f>
        <v>0.12318098019401291</v>
      </c>
    </row>
    <row r="9" spans="2:11">
      <c r="B9" s="66" t="s">
        <v>95</v>
      </c>
      <c r="C9" s="144">
        <f>IFERROR('Tablas turistas zona y tip.'!C9/'Tablas turistas zona y tip.'!C22-1,"-")</f>
        <v>0.14487492200351704</v>
      </c>
      <c r="D9" s="144">
        <f>IFERROR('Tablas turistas zona y tip.'!E9/'Tablas turistas zona y tip.'!E22-1,"-")</f>
        <v>5.3626491486794547E-2</v>
      </c>
      <c r="E9" s="144">
        <f>IFERROR('Tablas turistas zona y tip.'!G9/'Tablas turistas zona y tip.'!G22-1,"-")</f>
        <v>9.3835924611308297E-2</v>
      </c>
      <c r="F9" s="145">
        <f>IFERROR('Tablas turistas zona y tip.'!I9/'Tablas turistas zona y tip.'!I22-1,"-")</f>
        <v>0.16733960910985246</v>
      </c>
      <c r="G9" s="145">
        <f>IFERROR('Tablas turistas zona y tip.'!K9/'Tablas turistas zona y tip.'!K22-1,"-")</f>
        <v>8.1951301852555281E-2</v>
      </c>
      <c r="H9" s="145">
        <f>IFERROR('Tablas turistas zona y tip.'!M9/'Tablas turistas zona y tip.'!M22-1,"-")</f>
        <v>0.12931263996993092</v>
      </c>
      <c r="I9" s="144">
        <f>IFERROR('Tablas turistas zona y tip.'!O9/'Tablas turistas zona y tip.'!O22-1,"-")</f>
        <v>0.15802306534904376</v>
      </c>
      <c r="J9" s="144">
        <f>IFERROR('Tablas turistas zona y tip.'!Q9/'Tablas turistas zona y tip.'!Q22-1,"-")</f>
        <v>7.2813408419183379E-2</v>
      </c>
      <c r="K9" s="144">
        <f>IFERROR('Tablas turistas zona y tip.'!S9/'Tablas turistas zona y tip.'!S22-1,"-")</f>
        <v>0.12337243205947157</v>
      </c>
    </row>
    <row r="10" spans="2:11">
      <c r="B10" s="66" t="s">
        <v>96</v>
      </c>
      <c r="C10" s="144">
        <f>IFERROR('Tablas turistas zona y tip.'!C10/'Tablas turistas zona y tip.'!C23-1,"-")</f>
        <v>0.1596915381408921</v>
      </c>
      <c r="D10" s="144">
        <f>IFERROR('Tablas turistas zona y tip.'!E10/'Tablas turistas zona y tip.'!E23-1,"-")</f>
        <v>7.979416362688907E-2</v>
      </c>
      <c r="E10" s="144">
        <f>IFERROR('Tablas turistas zona y tip.'!G10/'Tablas turistas zona y tip.'!G23-1,"-")</f>
        <v>0.11483892200241352</v>
      </c>
      <c r="F10" s="145">
        <f>IFERROR('Tablas turistas zona y tip.'!I10/'Tablas turistas zona y tip.'!I23-1,"-")</f>
        <v>0.18652817437061242</v>
      </c>
      <c r="G10" s="145">
        <f>IFERROR('Tablas turistas zona y tip.'!K10/'Tablas turistas zona y tip.'!K23-1,"-")</f>
        <v>0.1354858509868111</v>
      </c>
      <c r="H10" s="145">
        <f>IFERROR('Tablas turistas zona y tip.'!M10/'Tablas turistas zona y tip.'!M23-1,"-")</f>
        <v>0.16396493547152757</v>
      </c>
      <c r="I10" s="144">
        <f>IFERROR('Tablas turistas zona y tip.'!O10/'Tablas turistas zona y tip.'!O23-1,"-")</f>
        <v>0.14230610708909763</v>
      </c>
      <c r="J10" s="144">
        <f>IFERROR('Tablas turistas zona y tip.'!Q10/'Tablas turistas zona y tip.'!Q23-1,"-")</f>
        <v>0.11150747278430417</v>
      </c>
      <c r="K10" s="144">
        <f>IFERROR('Tablas turistas zona y tip.'!S10/'Tablas turistas zona y tip.'!S23-1,"-")</f>
        <v>0.13011064898375579</v>
      </c>
    </row>
    <row r="11" spans="2:11">
      <c r="B11" s="66" t="s">
        <v>97</v>
      </c>
      <c r="C11" s="144">
        <f>IFERROR('Tablas turistas zona y tip.'!C11/'Tablas turistas zona y tip.'!C24-1,"-")</f>
        <v>5.6363263096993244E-2</v>
      </c>
      <c r="D11" s="144">
        <f>IFERROR('Tablas turistas zona y tip.'!E11/'Tablas turistas zona y tip.'!E24-1,"-")</f>
        <v>-3.9387480016300436E-2</v>
      </c>
      <c r="E11" s="144">
        <f>IFERROR('Tablas turistas zona y tip.'!G11/'Tablas turistas zona y tip.'!G24-1,"-")</f>
        <v>4.3191944319023179E-3</v>
      </c>
      <c r="F11" s="145">
        <f>IFERROR('Tablas turistas zona y tip.'!I11/'Tablas turistas zona y tip.'!I24-1,"-")</f>
        <v>7.7293788324711787E-2</v>
      </c>
      <c r="G11" s="145">
        <f>IFERROR('Tablas turistas zona y tip.'!K11/'Tablas turistas zona y tip.'!K24-1,"-")</f>
        <v>-5.4234869095936888E-2</v>
      </c>
      <c r="H11" s="145">
        <f>IFERROR('Tablas turistas zona y tip.'!M11/'Tablas turistas zona y tip.'!M24-1,"-")</f>
        <v>1.8579292998005759E-2</v>
      </c>
      <c r="I11" s="144">
        <f>IFERROR('Tablas turistas zona y tip.'!O11/'Tablas turistas zona y tip.'!O24-1,"-")</f>
        <v>6.3395983169755032E-2</v>
      </c>
      <c r="J11" s="144">
        <f>IFERROR('Tablas turistas zona y tip.'!Q11/'Tablas turistas zona y tip.'!Q24-1,"-")</f>
        <v>-7.0861692564530676E-2</v>
      </c>
      <c r="K11" s="144">
        <f>IFERROR('Tablas turistas zona y tip.'!S11/'Tablas turistas zona y tip.'!S24-1,"-")</f>
        <v>8.69355923157622E-3</v>
      </c>
    </row>
    <row r="12" spans="2:11" ht="30" customHeight="1">
      <c r="B12" s="128" t="str">
        <f>actualizaciones!$A$2</f>
        <v xml:space="preserve">acumulado abril 2011 </v>
      </c>
      <c r="C12" s="146">
        <v>0.1227584654136431</v>
      </c>
      <c r="D12" s="146">
        <v>4.919769614547409E-2</v>
      </c>
      <c r="E12" s="146">
        <v>8.2370186734806117E-2</v>
      </c>
      <c r="F12" s="146">
        <v>0.14195535969896067</v>
      </c>
      <c r="G12" s="146">
        <v>7.4431470761614937E-2</v>
      </c>
      <c r="H12" s="146">
        <v>0.11240892869301899</v>
      </c>
      <c r="I12" s="146">
        <v>0.12216632651340098</v>
      </c>
      <c r="J12" s="146">
        <v>5.944434393161746E-2</v>
      </c>
      <c r="K12" s="146">
        <v>9.7132186478190219E-2</v>
      </c>
    </row>
    <row r="13" spans="2:11" outlineLevel="1">
      <c r="B13" s="66" t="s">
        <v>86</v>
      </c>
      <c r="C13" s="144">
        <f>IFERROR('Tablas turistas zona y tip.'!C13/'Tablas turistas zona y tip.'!C26-1,"-")</f>
        <v>5.9473747446834091E-2</v>
      </c>
      <c r="D13" s="144">
        <f>IFERROR('Tablas turistas zona y tip.'!E13/'Tablas turistas zona y tip.'!E26-1,"-")</f>
        <v>6.5545109681675706E-2</v>
      </c>
      <c r="E13" s="144">
        <f>IFERROR('Tablas turistas zona y tip.'!G13/'Tablas turistas zona y tip.'!G26-1,"-")</f>
        <v>6.2802980970986244E-2</v>
      </c>
      <c r="F13" s="145">
        <f>IFERROR('Tablas turistas zona y tip.'!I13/'Tablas turistas zona y tip.'!I26-1,"-")</f>
        <v>8.8360658745253007E-2</v>
      </c>
      <c r="G13" s="145">
        <f>IFERROR('Tablas turistas zona y tip.'!K13/'Tablas turistas zona y tip.'!K26-1,"-")</f>
        <v>9.7122468125682371E-2</v>
      </c>
      <c r="H13" s="145">
        <f>IFERROR('Tablas turistas zona y tip.'!M13/'Tablas turistas zona y tip.'!M26-1,"-")</f>
        <v>9.2241922572513735E-2</v>
      </c>
      <c r="I13" s="144">
        <f>IFERROR('Tablas turistas zona y tip.'!O13/'Tablas turistas zona y tip.'!O26-1,"-")</f>
        <v>6.2324385459557874E-2</v>
      </c>
      <c r="J13" s="144">
        <f>IFERROR('Tablas turistas zona y tip.'!Q13/'Tablas turistas zona y tip.'!Q26-1,"-")</f>
        <v>7.388644928617305E-2</v>
      </c>
      <c r="K13" s="144">
        <f>IFERROR('Tablas turistas zona y tip.'!S13/'Tablas turistas zona y tip.'!S26-1,"-")</f>
        <v>6.7008832719694489E-2</v>
      </c>
    </row>
    <row r="14" spans="2:11" outlineLevel="1">
      <c r="B14" s="66" t="s">
        <v>87</v>
      </c>
      <c r="C14" s="144">
        <f>IFERROR('Tablas turistas zona y tip.'!C14/'Tablas turistas zona y tip.'!C27-1,"-")</f>
        <v>0.1521239835295578</v>
      </c>
      <c r="D14" s="144">
        <f>IFERROR('Tablas turistas zona y tip.'!E14/'Tablas turistas zona y tip.'!E27-1,"-")</f>
        <v>0.12198454009372783</v>
      </c>
      <c r="E14" s="144">
        <f>IFERROR('Tablas turistas zona y tip.'!G14/'Tablas turistas zona y tip.'!G27-1,"-")</f>
        <v>0.13570594219827425</v>
      </c>
      <c r="F14" s="145">
        <f>IFERROR('Tablas turistas zona y tip.'!I14/'Tablas turistas zona y tip.'!I27-1,"-")</f>
        <v>7.5913985129423489E-2</v>
      </c>
      <c r="G14" s="145">
        <f>IFERROR('Tablas turistas zona y tip.'!K14/'Tablas turistas zona y tip.'!K27-1,"-")</f>
        <v>0.10685528964437485</v>
      </c>
      <c r="H14" s="145">
        <f>IFERROR('Tablas turistas zona y tip.'!M14/'Tablas turistas zona y tip.'!M27-1,"-")</f>
        <v>8.9398544140531166E-2</v>
      </c>
      <c r="I14" s="144">
        <f>IFERROR('Tablas turistas zona y tip.'!O14/'Tablas turistas zona y tip.'!O27-1,"-")</f>
        <v>5.1321210399204453E-2</v>
      </c>
      <c r="J14" s="144">
        <f>IFERROR('Tablas turistas zona y tip.'!Q14/'Tablas turistas zona y tip.'!Q27-1,"-")</f>
        <v>9.059459311925977E-2</v>
      </c>
      <c r="K14" s="144">
        <f>IFERROR('Tablas turistas zona y tip.'!S14/'Tablas turistas zona y tip.'!S27-1,"-")</f>
        <v>6.6801684767698877E-2</v>
      </c>
    </row>
    <row r="15" spans="2:11" outlineLevel="1">
      <c r="B15" s="66" t="s">
        <v>88</v>
      </c>
      <c r="C15" s="144">
        <f>IFERROR('Tablas turistas zona y tip.'!C15/'Tablas turistas zona y tip.'!C28-1,"-")</f>
        <v>0.17842399779836704</v>
      </c>
      <c r="D15" s="144">
        <f>IFERROR('Tablas turistas zona y tip.'!E15/'Tablas turistas zona y tip.'!E28-1,"-")</f>
        <v>4.9228245470136489E-2</v>
      </c>
      <c r="E15" s="144">
        <f>IFERROR('Tablas turistas zona y tip.'!G15/'Tablas turistas zona y tip.'!G28-1,"-")</f>
        <v>0.10715695952615989</v>
      </c>
      <c r="F15" s="145">
        <f>IFERROR('Tablas turistas zona y tip.'!I15/'Tablas turistas zona y tip.'!I28-1,"-")</f>
        <v>0.15047018499802256</v>
      </c>
      <c r="G15" s="145">
        <f>IFERROR('Tablas turistas zona y tip.'!K15/'Tablas turistas zona y tip.'!K28-1,"-")</f>
        <v>1.3796944509069986E-2</v>
      </c>
      <c r="H15" s="145">
        <f>IFERROR('Tablas turistas zona y tip.'!M15/'Tablas turistas zona y tip.'!M28-1,"-")</f>
        <v>9.0617754299951558E-2</v>
      </c>
      <c r="I15" s="144">
        <f>IFERROR('Tablas turistas zona y tip.'!O15/'Tablas turistas zona y tip.'!O28-1,"-")</f>
        <v>0.12153978157826772</v>
      </c>
      <c r="J15" s="144">
        <f>IFERROR('Tablas turistas zona y tip.'!Q15/'Tablas turistas zona y tip.'!Q28-1,"-")</f>
        <v>-2.6944200018205189E-3</v>
      </c>
      <c r="K15" s="144">
        <f>IFERROR('Tablas turistas zona y tip.'!S15/'Tablas turistas zona y tip.'!S28-1,"-")</f>
        <v>7.0975693492495218E-2</v>
      </c>
    </row>
    <row r="16" spans="2:11" outlineLevel="1">
      <c r="B16" s="66" t="s">
        <v>89</v>
      </c>
      <c r="C16" s="144">
        <f>IFERROR('Tablas turistas zona y tip.'!C16/'Tablas turistas zona y tip.'!C29-1,"-")</f>
        <v>6.0502630990837192E-2</v>
      </c>
      <c r="D16" s="144">
        <f>IFERROR('Tablas turistas zona y tip.'!E16/'Tablas turistas zona y tip.'!E29-1,"-")</f>
        <v>-8.9459444932184273E-2</v>
      </c>
      <c r="E16" s="144">
        <f>IFERROR('Tablas turistas zona y tip.'!G16/'Tablas turistas zona y tip.'!G29-1,"-")</f>
        <v>-1.918426414303942E-2</v>
      </c>
      <c r="F16" s="145">
        <f>IFERROR('Tablas turistas zona y tip.'!I16/'Tablas turistas zona y tip.'!I29-1,"-")</f>
        <v>9.7598838860316173E-2</v>
      </c>
      <c r="G16" s="145">
        <f>IFERROR('Tablas turistas zona y tip.'!K16/'Tablas turistas zona y tip.'!K29-1,"-")</f>
        <v>-4.0043984238981034E-2</v>
      </c>
      <c r="H16" s="145">
        <f>IFERROR('Tablas turistas zona y tip.'!M16/'Tablas turistas zona y tip.'!M29-1,"-")</f>
        <v>3.8271791115515486E-2</v>
      </c>
      <c r="I16" s="144">
        <f>IFERROR('Tablas turistas zona y tip.'!O16/'Tablas turistas zona y tip.'!O29-1,"-")</f>
        <v>7.808349855972474E-2</v>
      </c>
      <c r="J16" s="144">
        <f>IFERROR('Tablas turistas zona y tip.'!Q16/'Tablas turistas zona y tip.'!Q29-1,"-")</f>
        <v>-5.1572318082726554E-2</v>
      </c>
      <c r="K16" s="144">
        <f>IFERROR('Tablas turistas zona y tip.'!S16/'Tablas turistas zona y tip.'!S29-1,"-")</f>
        <v>2.6704195768659567E-2</v>
      </c>
    </row>
    <row r="17" spans="2:11" outlineLevel="1">
      <c r="B17" s="66" t="s">
        <v>90</v>
      </c>
      <c r="C17" s="144">
        <f>IFERROR('Tablas turistas zona y tip.'!C17/'Tablas turistas zona y tip.'!C30-1,"-")</f>
        <v>0.1135146306598005</v>
      </c>
      <c r="D17" s="144">
        <f>IFERROR('Tablas turistas zona y tip.'!E17/'Tablas turistas zona y tip.'!E30-1,"-")</f>
        <v>-3.6727334491814423E-2</v>
      </c>
      <c r="E17" s="144">
        <f>IFERROR('Tablas turistas zona y tip.'!G17/'Tablas turistas zona y tip.'!G30-1,"-")</f>
        <v>2.8083209509658147E-2</v>
      </c>
      <c r="F17" s="145">
        <f>IFERROR('Tablas turistas zona y tip.'!I17/'Tablas turistas zona y tip.'!I30-1,"-")</f>
        <v>9.640011997905451E-2</v>
      </c>
      <c r="G17" s="145">
        <f>IFERROR('Tablas turistas zona y tip.'!K17/'Tablas turistas zona y tip.'!K30-1,"-")</f>
        <v>-4.999608652983567E-2</v>
      </c>
      <c r="H17" s="145">
        <f>IFERROR('Tablas turistas zona y tip.'!M17/'Tablas turistas zona y tip.'!M30-1,"-")</f>
        <v>2.9377553101760157E-2</v>
      </c>
      <c r="I17" s="144">
        <f>IFERROR('Tablas turistas zona y tip.'!O17/'Tablas turistas zona y tip.'!O30-1,"-")</f>
        <v>4.8403928563498733E-2</v>
      </c>
      <c r="J17" s="144">
        <f>IFERROR('Tablas turistas zona y tip.'!Q17/'Tablas turistas zona y tip.'!Q30-1,"-")</f>
        <v>-7.9288910486140618E-2</v>
      </c>
      <c r="K17" s="144">
        <f>IFERROR('Tablas turistas zona y tip.'!S17/'Tablas turistas zona y tip.'!S30-1,"-")</f>
        <v>-5.5239406390156232E-3</v>
      </c>
    </row>
    <row r="18" spans="2:11" outlineLevel="1">
      <c r="B18" s="66" t="s">
        <v>91</v>
      </c>
      <c r="C18" s="144">
        <f>IFERROR('Tablas turistas zona y tip.'!C18/'Tablas turistas zona y tip.'!C31-1,"-")</f>
        <v>0.11142274349821513</v>
      </c>
      <c r="D18" s="144">
        <f>IFERROR('Tablas turistas zona y tip.'!E18/'Tablas turistas zona y tip.'!E31-1,"-")</f>
        <v>2.5634066575294101E-2</v>
      </c>
      <c r="E18" s="144">
        <f>IFERROR('Tablas turistas zona y tip.'!G18/'Tablas turistas zona y tip.'!G31-1,"-")</f>
        <v>6.2263314644748435E-2</v>
      </c>
      <c r="F18" s="145">
        <f>IFERROR('Tablas turistas zona y tip.'!I18/'Tablas turistas zona y tip.'!I31-1,"-")</f>
        <v>8.5665019940548648E-2</v>
      </c>
      <c r="G18" s="145">
        <f>IFERROR('Tablas turistas zona y tip.'!K18/'Tablas turistas zona y tip.'!K31-1,"-")</f>
        <v>8.7540435912393244E-2</v>
      </c>
      <c r="H18" s="145">
        <f>IFERROR('Tablas turistas zona y tip.'!M18/'Tablas turistas zona y tip.'!M31-1,"-")</f>
        <v>8.6497331709412206E-2</v>
      </c>
      <c r="I18" s="144">
        <f>IFERROR('Tablas turistas zona y tip.'!O18/'Tablas turistas zona y tip.'!O31-1,"-")</f>
        <v>3.7779213406158751E-2</v>
      </c>
      <c r="J18" s="144">
        <f>IFERROR('Tablas turistas zona y tip.'!Q18/'Tablas turistas zona y tip.'!Q31-1,"-")</f>
        <v>4.1473236758208021E-2</v>
      </c>
      <c r="K18" s="144">
        <f>IFERROR('Tablas turistas zona y tip.'!S18/'Tablas turistas zona y tip.'!S31-1,"-")</f>
        <v>3.9300314374877576E-2</v>
      </c>
    </row>
    <row r="19" spans="2:11" outlineLevel="1">
      <c r="B19" s="66" t="s">
        <v>92</v>
      </c>
      <c r="C19" s="144">
        <f>IFERROR('Tablas turistas zona y tip.'!C19/'Tablas turistas zona y tip.'!C32-1,"-")</f>
        <v>5.3804847784695076E-2</v>
      </c>
      <c r="D19" s="144">
        <f>IFERROR('Tablas turistas zona y tip.'!E19/'Tablas turistas zona y tip.'!E32-1,"-")</f>
        <v>6.8169707660364232E-2</v>
      </c>
      <c r="E19" s="144">
        <f>IFERROR('Tablas turistas zona y tip.'!G19/'Tablas turistas zona y tip.'!G32-1,"-")</f>
        <v>6.1532530692129717E-2</v>
      </c>
      <c r="F19" s="145">
        <f>IFERROR('Tablas turistas zona y tip.'!I19/'Tablas turistas zona y tip.'!I32-1,"-")</f>
        <v>7.6516794804327937E-2</v>
      </c>
      <c r="G19" s="145">
        <f>IFERROR('Tablas turistas zona y tip.'!K19/'Tablas turistas zona y tip.'!K32-1,"-")</f>
        <v>7.828601282698E-2</v>
      </c>
      <c r="H19" s="145">
        <f>IFERROR('Tablas turistas zona y tip.'!M19/'Tablas turistas zona y tip.'!M32-1,"-")</f>
        <v>7.7252865034215468E-2</v>
      </c>
      <c r="I19" s="144">
        <f>IFERROR('Tablas turistas zona y tip.'!O19/'Tablas turistas zona y tip.'!O32-1,"-")</f>
        <v>8.0190908452846044E-2</v>
      </c>
      <c r="J19" s="144">
        <f>IFERROR('Tablas turistas zona y tip.'!Q19/'Tablas turistas zona y tip.'!Q32-1,"-")</f>
        <v>5.8372446618628837E-2</v>
      </c>
      <c r="K19" s="144">
        <f>IFERROR('Tablas turistas zona y tip.'!S19/'Tablas turistas zona y tip.'!S32-1,"-")</f>
        <v>7.1700518496075505E-2</v>
      </c>
    </row>
    <row r="20" spans="2:11" outlineLevel="1">
      <c r="B20" s="66" t="s">
        <v>93</v>
      </c>
      <c r="C20" s="144">
        <f>IFERROR('Tablas turistas zona y tip.'!C20/'Tablas turistas zona y tip.'!C33-1,"-")</f>
        <v>7.0499342969776668E-2</v>
      </c>
      <c r="D20" s="144">
        <f>IFERROR('Tablas turistas zona y tip.'!E20/'Tablas turistas zona y tip.'!E33-1,"-")</f>
        <v>-3.7569725473039495E-2</v>
      </c>
      <c r="E20" s="144">
        <f>IFERROR('Tablas turistas zona y tip.'!G20/'Tablas turistas zona y tip.'!G33-1,"-")</f>
        <v>1.1520324717960939E-2</v>
      </c>
      <c r="F20" s="145">
        <f>IFERROR('Tablas turistas zona y tip.'!I20/'Tablas turistas zona y tip.'!I33-1,"-")</f>
        <v>8.8471044645371144E-2</v>
      </c>
      <c r="G20" s="145">
        <f>IFERROR('Tablas turistas zona y tip.'!K20/'Tablas turistas zona y tip.'!K33-1,"-")</f>
        <v>-2.5118603099013259E-2</v>
      </c>
      <c r="H20" s="145">
        <f>IFERROR('Tablas turistas zona y tip.'!M20/'Tablas turistas zona y tip.'!M33-1,"-")</f>
        <v>4.1944814898278171E-2</v>
      </c>
      <c r="I20" s="144">
        <f>IFERROR('Tablas turistas zona y tip.'!O20/'Tablas turistas zona y tip.'!O33-1,"-")</f>
        <v>7.4694167065846306E-2</v>
      </c>
      <c r="J20" s="144">
        <f>IFERROR('Tablas turistas zona y tip.'!Q20/'Tablas turistas zona y tip.'!Q33-1,"-")</f>
        <v>-3.9142219986334381E-2</v>
      </c>
      <c r="K20" s="144">
        <f>IFERROR('Tablas turistas zona y tip.'!S20/'Tablas turistas zona y tip.'!S33-1,"-")</f>
        <v>3.1413702243550334E-2</v>
      </c>
    </row>
    <row r="21" spans="2:11" outlineLevel="1">
      <c r="B21" s="66" t="s">
        <v>94</v>
      </c>
      <c r="C21" s="144">
        <f>IFERROR('Tablas turistas zona y tip.'!C21/'Tablas turistas zona y tip.'!C34-1,"-")</f>
        <v>5.1742968148532853E-2</v>
      </c>
      <c r="D21" s="144">
        <f>IFERROR('Tablas turistas zona y tip.'!E21/'Tablas turistas zona y tip.'!E34-1,"-")</f>
        <v>-8.7879681509879237E-3</v>
      </c>
      <c r="E21" s="144">
        <f>IFERROR('Tablas turistas zona y tip.'!G21/'Tablas turistas zona y tip.'!G34-1,"-")</f>
        <v>1.8548915284662071E-2</v>
      </c>
      <c r="F21" s="145">
        <f>IFERROR('Tablas turistas zona y tip.'!I21/'Tablas turistas zona y tip.'!I34-1,"-")</f>
        <v>7.1880300657349183E-2</v>
      </c>
      <c r="G21" s="145">
        <f>IFERROR('Tablas turistas zona y tip.'!K21/'Tablas turistas zona y tip.'!K34-1,"-")</f>
        <v>2.3965611432186007E-2</v>
      </c>
      <c r="H21" s="145">
        <f>IFERROR('Tablas turistas zona y tip.'!M21/'Tablas turistas zona y tip.'!M34-1,"-")</f>
        <v>5.1284586506820773E-2</v>
      </c>
      <c r="I21" s="144">
        <f>IFERROR('Tablas turistas zona y tip.'!O21/'Tablas turistas zona y tip.'!O34-1,"-")</f>
        <v>2.3258754633178613E-2</v>
      </c>
      <c r="J21" s="144">
        <f>IFERROR('Tablas turistas zona y tip.'!Q21/'Tablas turistas zona y tip.'!Q34-1,"-")</f>
        <v>-1.0685518008756389E-2</v>
      </c>
      <c r="K21" s="144">
        <f>IFERROR('Tablas turistas zona y tip.'!S21/'Tablas turistas zona y tip.'!S34-1,"-")</f>
        <v>9.8439404440409106E-3</v>
      </c>
    </row>
    <row r="22" spans="2:11" outlineLevel="1">
      <c r="B22" s="66" t="s">
        <v>95</v>
      </c>
      <c r="C22" s="144">
        <f>IFERROR('Tablas turistas zona y tip.'!C22/'Tablas turistas zona y tip.'!C35-1,"-")</f>
        <v>8.0649775234981513E-2</v>
      </c>
      <c r="D22" s="144">
        <f>IFERROR('Tablas turistas zona y tip.'!E22/'Tablas turistas zona y tip.'!E35-1,"-")</f>
        <v>-0.1197204337734884</v>
      </c>
      <c r="E22" s="144">
        <f>IFERROR('Tablas turistas zona y tip.'!G22/'Tablas turistas zona y tip.'!G35-1,"-")</f>
        <v>-4.1397432927852029E-2</v>
      </c>
      <c r="F22" s="145">
        <f>IFERROR('Tablas turistas zona y tip.'!I22/'Tablas turistas zona y tip.'!I35-1,"-")</f>
        <v>7.4219887411433483E-2</v>
      </c>
      <c r="G22" s="145">
        <f>IFERROR('Tablas turistas zona y tip.'!K22/'Tablas turistas zona y tip.'!K35-1,"-")</f>
        <v>-6.6434668417596821E-2</v>
      </c>
      <c r="H22" s="145">
        <f>IFERROR('Tablas turistas zona y tip.'!M22/'Tablas turistas zona y tip.'!M35-1,"-")</f>
        <v>6.6751169800849386E-3</v>
      </c>
      <c r="I22" s="144">
        <f>IFERROR('Tablas turistas zona y tip.'!O22/'Tablas turistas zona y tip.'!O35-1,"-")</f>
        <v>4.2557999070103048E-2</v>
      </c>
      <c r="J22" s="144">
        <f>IFERROR('Tablas turistas zona y tip.'!Q22/'Tablas turistas zona y tip.'!Q35-1,"-")</f>
        <v>-8.3294773519163812E-2</v>
      </c>
      <c r="K22" s="144">
        <f>IFERROR('Tablas turistas zona y tip.'!S22/'Tablas turistas zona y tip.'!S35-1,"-")</f>
        <v>-1.2568741025816399E-2</v>
      </c>
    </row>
    <row r="23" spans="2:11" outlineLevel="1">
      <c r="B23" s="66" t="s">
        <v>96</v>
      </c>
      <c r="C23" s="144">
        <f>IFERROR('Tablas turistas zona y tip.'!C23/'Tablas turistas zona y tip.'!C36-1,"-")</f>
        <v>1.0999199292005546E-2</v>
      </c>
      <c r="D23" s="144">
        <f>IFERROR('Tablas turistas zona y tip.'!E23/'Tablas turistas zona y tip.'!E36-1,"-")</f>
        <v>-8.781937017231134E-2</v>
      </c>
      <c r="E23" s="144">
        <f>IFERROR('Tablas turistas zona y tip.'!G23/'Tablas turistas zona y tip.'!G36-1,"-")</f>
        <v>-4.6960218857272307E-2</v>
      </c>
      <c r="F23" s="145">
        <f>IFERROR('Tablas turistas zona y tip.'!I23/'Tablas turistas zona y tip.'!I36-1,"-")</f>
        <v>-3.8134751068269468E-3</v>
      </c>
      <c r="G23" s="145">
        <f>IFERROR('Tablas turistas zona y tip.'!K23/'Tablas turistas zona y tip.'!K36-1,"-")</f>
        <v>-8.9041341390854289E-2</v>
      </c>
      <c r="H23" s="145">
        <f>IFERROR('Tablas turistas zona y tip.'!M23/'Tablas turistas zona y tip.'!M36-1,"-")</f>
        <v>-4.337698208016505E-2</v>
      </c>
      <c r="I23" s="144">
        <f>IFERROR('Tablas turistas zona y tip.'!O23/'Tablas turistas zona y tip.'!O36-1,"-")</f>
        <v>-2.9079766111128613E-3</v>
      </c>
      <c r="J23" s="144">
        <f>IFERROR('Tablas turistas zona y tip.'!Q23/'Tablas turistas zona y tip.'!Q36-1,"-")</f>
        <v>-9.5130321862535894E-2</v>
      </c>
      <c r="K23" s="144">
        <f>IFERROR('Tablas turistas zona y tip.'!S23/'Tablas turistas zona y tip.'!S36-1,"-")</f>
        <v>-4.1586484846284355E-2</v>
      </c>
    </row>
    <row r="24" spans="2:11" outlineLevel="1">
      <c r="B24" s="66" t="s">
        <v>97</v>
      </c>
      <c r="C24" s="144">
        <f>IFERROR('Tablas turistas zona y tip.'!C24/'Tablas turistas zona y tip.'!C37-1,"-")</f>
        <v>0.21562266034439737</v>
      </c>
      <c r="D24" s="144">
        <f>IFERROR('Tablas turistas zona y tip.'!E24/'Tablas turistas zona y tip.'!E37-1,"-")</f>
        <v>-9.7196870003254499E-2</v>
      </c>
      <c r="E24" s="144">
        <f>IFERROR('Tablas turistas zona y tip.'!G24/'Tablas turistas zona y tip.'!G37-1,"-")</f>
        <v>2.2963363195872777E-2</v>
      </c>
      <c r="F24" s="145">
        <f>IFERROR('Tablas turistas zona y tip.'!I24/'Tablas turistas zona y tip.'!I37-1,"-")</f>
        <v>7.9120822256288914E-2</v>
      </c>
      <c r="G24" s="145">
        <f>IFERROR('Tablas turistas zona y tip.'!K24/'Tablas turistas zona y tip.'!K37-1,"-")</f>
        <v>-7.1357075305633622E-2</v>
      </c>
      <c r="H24" s="145">
        <f>IFERROR('Tablas turistas zona y tip.'!M24/'Tablas turistas zona y tip.'!M37-1,"-")</f>
        <v>6.3280149067328484E-3</v>
      </c>
      <c r="I24" s="144">
        <f>IFERROR('Tablas turistas zona y tip.'!O24/'Tablas turistas zona y tip.'!O37-1,"-")</f>
        <v>6.5757898005853521E-2</v>
      </c>
      <c r="J24" s="144">
        <f>IFERROR('Tablas turistas zona y tip.'!Q24/'Tablas turistas zona y tip.'!Q37-1,"-")</f>
        <v>-7.4122514981451504E-2</v>
      </c>
      <c r="K24" s="144">
        <f>IFERROR('Tablas turistas zona y tip.'!S24/'Tablas turistas zona y tip.'!S37-1,"-")</f>
        <v>3.9581855908386032E-3</v>
      </c>
    </row>
    <row r="25" spans="2:11" ht="15" customHeight="1">
      <c r="B25" s="132">
        <v>2010</v>
      </c>
      <c r="C25" s="147">
        <f>IFERROR('Tablas turistas zona y tip.'!C25/'Tablas turistas zona y tip.'!C38-1,"-")</f>
        <v>9.6623294875723742E-2</v>
      </c>
      <c r="D25" s="147">
        <f>IFERROR('Tablas turistas zona y tip.'!E25/'Tablas turistas zona y tip.'!E38-1,"-")</f>
        <v>-1.5894628473916428E-2</v>
      </c>
      <c r="E25" s="147">
        <f>IFERROR('Tablas turistas zona y tip.'!G25/'Tablas turistas zona y tip.'!G38-1,"-")</f>
        <v>3.3093153690210819E-2</v>
      </c>
      <c r="F25" s="147">
        <f>IFERROR('Tablas turistas zona y tip.'!I25/'Tablas turistas zona y tip.'!I38-1,"-")</f>
        <v>8.2632018904862159E-2</v>
      </c>
      <c r="G25" s="147">
        <f>IFERROR('Tablas turistas zona y tip.'!K25/'Tablas turistas zona y tip.'!K38-1,"-")</f>
        <v>2.7106183555991592E-3</v>
      </c>
      <c r="H25" s="147">
        <f>IFERROR('Tablas turistas zona y tip.'!M25/'Tablas turistas zona y tip.'!M38-1,"-")</f>
        <v>4.7041883902294135E-2</v>
      </c>
      <c r="I25" s="147">
        <f>IFERROR('Tablas turistas zona y tip.'!O25/'Tablas turistas zona y tip.'!O38-1,"-")</f>
        <v>5.6310882751361202E-2</v>
      </c>
      <c r="J25" s="147">
        <f>IFERROR('Tablas turistas zona y tip.'!Q25/'Tablas turistas zona y tip.'!Q38-1,"-")</f>
        <v>-1.7178847952918797E-2</v>
      </c>
      <c r="K25" s="147">
        <f>IFERROR('Tablas turistas zona y tip.'!S25/'Tablas turistas zona y tip.'!S38-1,"-")</f>
        <v>2.6242294141912259E-2</v>
      </c>
    </row>
    <row r="26" spans="2:11" ht="15" hidden="1" customHeight="1" outlineLevel="1">
      <c r="B26" s="66" t="s">
        <v>86</v>
      </c>
      <c r="C26" s="144">
        <f>IFERROR('Tablas turistas zona y tip.'!C26/'Tablas turistas zona y tip.'!C39-1,"-")</f>
        <v>8.1560140509548962E-3</v>
      </c>
      <c r="D26" s="144">
        <f>IFERROR('Tablas turistas zona y tip.'!E26/'Tablas turistas zona y tip.'!E39-1,"-")</f>
        <v>-0.12047581054616663</v>
      </c>
      <c r="E26" s="144">
        <f>IFERROR('Tablas turistas zona y tip.'!G26/'Tablas turistas zona y tip.'!G39-1,"-")</f>
        <v>-6.6692552482083944E-2</v>
      </c>
      <c r="F26" s="145">
        <f>IFERROR('Tablas turistas zona y tip.'!I26/'Tablas turistas zona y tip.'!I39-1,"-")</f>
        <v>-3.242814909633962E-3</v>
      </c>
      <c r="G26" s="145">
        <f>IFERROR('Tablas turistas zona y tip.'!K26/'Tablas turistas zona y tip.'!K39-1,"-")</f>
        <v>-0.11883724081853908</v>
      </c>
      <c r="H26" s="145">
        <f>IFERROR('Tablas turistas zona y tip.'!M26/'Tablas turistas zona y tip.'!M39-1,"-")</f>
        <v>-5.7984501099042185E-2</v>
      </c>
      <c r="I26" s="144">
        <f>IFERROR('Tablas turistas zona y tip.'!O26/'Tablas turistas zona y tip.'!O39-1,"-")</f>
        <v>-3.3555786120824771E-2</v>
      </c>
      <c r="J26" s="144">
        <f>IFERROR('Tablas turistas zona y tip.'!Q26/'Tablas turistas zona y tip.'!Q39-1,"-")</f>
        <v>-0.12401986408782018</v>
      </c>
      <c r="K26" s="144">
        <f>IFERROR('Tablas turistas zona y tip.'!S26/'Tablas turistas zona y tip.'!S39-1,"-")</f>
        <v>-7.2369046545247118E-2</v>
      </c>
    </row>
    <row r="27" spans="2:11" ht="15" hidden="1" customHeight="1" outlineLevel="1">
      <c r="B27" s="66" t="s">
        <v>87</v>
      </c>
      <c r="C27" s="144">
        <f>IFERROR('Tablas turistas zona y tip.'!C27/'Tablas turistas zona y tip.'!C40-1,"-")</f>
        <v>-9.5436849591974293E-2</v>
      </c>
      <c r="D27" s="144">
        <f>IFERROR('Tablas turistas zona y tip.'!E27/'Tablas turistas zona y tip.'!E40-1,"-")</f>
        <v>-0.25434547142562414</v>
      </c>
      <c r="E27" s="144">
        <f>IFERROR('Tablas turistas zona y tip.'!G27/'Tablas turistas zona y tip.'!G40-1,"-")</f>
        <v>-0.18952511833867769</v>
      </c>
      <c r="F27" s="145">
        <f>IFERROR('Tablas turistas zona y tip.'!I27/'Tablas turistas zona y tip.'!I40-1,"-")</f>
        <v>-6.8195669422628002E-2</v>
      </c>
      <c r="G27" s="145">
        <f>IFERROR('Tablas turistas zona y tip.'!K27/'Tablas turistas zona y tip.'!K40-1,"-")</f>
        <v>-0.2065359311420133</v>
      </c>
      <c r="H27" s="145">
        <f>IFERROR('Tablas turistas zona y tip.'!M27/'Tablas turistas zona y tip.'!M40-1,"-")</f>
        <v>-0.13399758818209229</v>
      </c>
      <c r="I27" s="144">
        <f>IFERROR('Tablas turistas zona y tip.'!O27/'Tablas turistas zona y tip.'!O40-1,"-")</f>
        <v>-8.5973989084342728E-2</v>
      </c>
      <c r="J27" s="144">
        <f>IFERROR('Tablas turistas zona y tip.'!Q27/'Tablas turistas zona y tip.'!Q40-1,"-")</f>
        <v>-0.2091200992957557</v>
      </c>
      <c r="K27" s="144">
        <f>IFERROR('Tablas turistas zona y tip.'!S27/'Tablas turistas zona y tip.'!S40-1,"-")</f>
        <v>-0.1388289248158614</v>
      </c>
    </row>
    <row r="28" spans="2:11" ht="15" hidden="1" customHeight="1" outlineLevel="1">
      <c r="B28" s="66" t="s">
        <v>88</v>
      </c>
      <c r="C28" s="144">
        <f>IFERROR('Tablas turistas zona y tip.'!C28/'Tablas turistas zona y tip.'!C41-1,"-")</f>
        <v>-4.3234798483359094E-2</v>
      </c>
      <c r="D28" s="144">
        <f>IFERROR('Tablas turistas zona y tip.'!E28/'Tablas turistas zona y tip.'!E41-1,"-")</f>
        <v>-8.9248363349903603E-2</v>
      </c>
      <c r="E28" s="144">
        <f>IFERROR('Tablas turistas zona y tip.'!G28/'Tablas turistas zona y tip.'!G41-1,"-")</f>
        <v>-6.9176225554007043E-2</v>
      </c>
      <c r="F28" s="145">
        <f>IFERROR('Tablas turistas zona y tip.'!I28/'Tablas turistas zona y tip.'!I41-1,"-")</f>
        <v>-2.8692766520481916E-2</v>
      </c>
      <c r="G28" s="145">
        <f>IFERROR('Tablas turistas zona y tip.'!K28/'Tablas turistas zona y tip.'!K41-1,"-")</f>
        <v>-9.3417444825801055E-2</v>
      </c>
      <c r="H28" s="145">
        <f>IFERROR('Tablas turistas zona y tip.'!M28/'Tablas turistas zona y tip.'!M41-1,"-")</f>
        <v>-5.8140177322597464E-2</v>
      </c>
      <c r="I28" s="144">
        <f>IFERROR('Tablas turistas zona y tip.'!O28/'Tablas turistas zona y tip.'!O41-1,"-")</f>
        <v>-6.9029966497084039E-2</v>
      </c>
      <c r="J28" s="144">
        <f>IFERROR('Tablas turistas zona y tip.'!Q28/'Tablas turistas zona y tip.'!Q41-1,"-")</f>
        <v>-0.10427843821513405</v>
      </c>
      <c r="K28" s="144">
        <f>IFERROR('Tablas turistas zona y tip.'!S28/'Tablas turistas zona y tip.'!S41-1,"-")</f>
        <v>-8.3705814324543937E-2</v>
      </c>
    </row>
    <row r="29" spans="2:11" ht="15" hidden="1" customHeight="1" outlineLevel="1">
      <c r="B29" s="66" t="s">
        <v>89</v>
      </c>
      <c r="C29" s="144">
        <f>IFERROR('Tablas turistas zona y tip.'!C29/'Tablas turistas zona y tip.'!C42-1,"-")</f>
        <v>-5.533164440350069E-2</v>
      </c>
      <c r="D29" s="144">
        <f>IFERROR('Tablas turistas zona y tip.'!E29/'Tablas turistas zona y tip.'!E42-1,"-")</f>
        <v>-2.3103985437487928E-2</v>
      </c>
      <c r="E29" s="144">
        <f>IFERROR('Tablas turistas zona y tip.'!G29/'Tablas turistas zona y tip.'!G42-1,"-")</f>
        <v>-3.8475974257806467E-2</v>
      </c>
      <c r="F29" s="145">
        <f>IFERROR('Tablas turistas zona y tip.'!I29/'Tablas turistas zona y tip.'!I42-1,"-")</f>
        <v>-6.2620156047583309E-2</v>
      </c>
      <c r="G29" s="145">
        <f>IFERROR('Tablas turistas zona y tip.'!K29/'Tablas turistas zona y tip.'!K42-1,"-")</f>
        <v>-3.2667993585662858E-2</v>
      </c>
      <c r="H29" s="145">
        <f>IFERROR('Tablas turistas zona y tip.'!M29/'Tablas turistas zona y tip.'!M42-1,"-")</f>
        <v>-4.9940644316181615E-2</v>
      </c>
      <c r="I29" s="144">
        <f>IFERROR('Tablas turistas zona y tip.'!O29/'Tablas turistas zona y tip.'!O42-1,"-")</f>
        <v>-0.11000869814925029</v>
      </c>
      <c r="J29" s="144">
        <f>IFERROR('Tablas turistas zona y tip.'!Q29/'Tablas turistas zona y tip.'!Q42-1,"-")</f>
        <v>-7.0903771561709794E-2</v>
      </c>
      <c r="K29" s="144">
        <f>IFERROR('Tablas turistas zona y tip.'!S29/'Tablas turistas zona y tip.'!S42-1,"-")</f>
        <v>-9.4912854949036563E-2</v>
      </c>
    </row>
    <row r="30" spans="2:11" ht="15" hidden="1" customHeight="1" outlineLevel="1">
      <c r="B30" s="66" t="s">
        <v>90</v>
      </c>
      <c r="C30" s="144">
        <f>IFERROR('Tablas turistas zona y tip.'!C30/'Tablas turistas zona y tip.'!C43-1,"-")</f>
        <v>-7.9752753783976504E-2</v>
      </c>
      <c r="D30" s="144">
        <f>IFERROR('Tablas turistas zona y tip.'!E30/'Tablas turistas zona y tip.'!E43-1,"-")</f>
        <v>-6.9685182934240864E-2</v>
      </c>
      <c r="E30" s="144">
        <f>IFERROR('Tablas turistas zona y tip.'!G30/'Tablas turistas zona y tip.'!G43-1,"-")</f>
        <v>-7.405496508788223E-2</v>
      </c>
      <c r="F30" s="145">
        <f>IFERROR('Tablas turistas zona y tip.'!I30/'Tablas turistas zona y tip.'!I43-1,"-")</f>
        <v>-7.6247904309725389E-2</v>
      </c>
      <c r="G30" s="145">
        <f>IFERROR('Tablas turistas zona y tip.'!K30/'Tablas turistas zona y tip.'!K43-1,"-")</f>
        <v>-9.8716661692487162E-2</v>
      </c>
      <c r="H30" s="145">
        <f>IFERROR('Tablas turistas zona y tip.'!M30/'Tablas turistas zona y tip.'!M43-1,"-")</f>
        <v>-8.6671936599684862E-2</v>
      </c>
      <c r="I30" s="144">
        <f>IFERROR('Tablas turistas zona y tip.'!O30/'Tablas turistas zona y tip.'!O43-1,"-")</f>
        <v>-0.10969000293227116</v>
      </c>
      <c r="J30" s="144">
        <f>IFERROR('Tablas turistas zona y tip.'!Q30/'Tablas turistas zona y tip.'!Q43-1,"-")</f>
        <v>-0.13446018769222678</v>
      </c>
      <c r="K30" s="144">
        <f>IFERROR('Tablas turistas zona y tip.'!S30/'Tablas turistas zona y tip.'!S43-1,"-")</f>
        <v>-0.12032194672458696</v>
      </c>
    </row>
    <row r="31" spans="2:11" ht="15" hidden="1" customHeight="1" outlineLevel="1">
      <c r="B31" s="66" t="s">
        <v>91</v>
      </c>
      <c r="C31" s="144">
        <f>IFERROR('Tablas turistas zona y tip.'!C31/'Tablas turistas zona y tip.'!C44-1,"-")</f>
        <v>-5.3489855372257034E-2</v>
      </c>
      <c r="D31" s="144">
        <f>IFERROR('Tablas turistas zona y tip.'!E31/'Tablas turistas zona y tip.'!E44-1,"-")</f>
        <v>-1.5286964655575552E-2</v>
      </c>
      <c r="E31" s="144">
        <f>IFERROR('Tablas turistas zona y tip.'!G31/'Tablas turistas zona y tip.'!G44-1,"-")</f>
        <v>-3.1969347966818717E-2</v>
      </c>
      <c r="F31" s="145">
        <f>IFERROR('Tablas turistas zona y tip.'!I31/'Tablas turistas zona y tip.'!I44-1,"-")</f>
        <v>-3.644508773628663E-2</v>
      </c>
      <c r="G31" s="145">
        <f>IFERROR('Tablas turistas zona y tip.'!K31/'Tablas turistas zona y tip.'!K44-1,"-")</f>
        <v>-2.3143171663536855E-2</v>
      </c>
      <c r="H31" s="145">
        <f>IFERROR('Tablas turistas zona y tip.'!M31/'Tablas turistas zona y tip.'!M44-1,"-")</f>
        <v>-3.0586665069600727E-2</v>
      </c>
      <c r="I31" s="144">
        <f>IFERROR('Tablas turistas zona y tip.'!O31/'Tablas turistas zona y tip.'!O44-1,"-")</f>
        <v>-7.7880393969152584E-2</v>
      </c>
      <c r="J31" s="144">
        <f>IFERROR('Tablas turistas zona y tip.'!Q31/'Tablas turistas zona y tip.'!Q44-1,"-")</f>
        <v>-6.1711160908742624E-2</v>
      </c>
      <c r="K31" s="144">
        <f>IFERROR('Tablas turistas zona y tip.'!S31/'Tablas turistas zona y tip.'!S44-1,"-")</f>
        <v>-7.129030533126568E-2</v>
      </c>
    </row>
    <row r="32" spans="2:11" ht="15" hidden="1" customHeight="1" outlineLevel="1">
      <c r="B32" s="66" t="s">
        <v>92</v>
      </c>
      <c r="C32" s="144">
        <f>IFERROR('Tablas turistas zona y tip.'!C32/'Tablas turistas zona y tip.'!C45-1,"-")</f>
        <v>-0.11936924207313626</v>
      </c>
      <c r="D32" s="144">
        <f>IFERROR('Tablas turistas zona y tip.'!E32/'Tablas turistas zona y tip.'!E45-1,"-")</f>
        <v>-0.19706403068751843</v>
      </c>
      <c r="E32" s="144">
        <f>IFERROR('Tablas turistas zona y tip.'!G32/'Tablas turistas zona y tip.'!G45-1,"-")</f>
        <v>-0.16294194060847766</v>
      </c>
      <c r="F32" s="145">
        <f>IFERROR('Tablas turistas zona y tip.'!I32/'Tablas turistas zona y tip.'!I45-1,"-")</f>
        <v>-0.10916606161779585</v>
      </c>
      <c r="G32" s="145">
        <f>IFERROR('Tablas turistas zona y tip.'!K32/'Tablas turistas zona y tip.'!K45-1,"-")</f>
        <v>-0.13443216017714299</v>
      </c>
      <c r="H32" s="145">
        <f>IFERROR('Tablas turistas zona y tip.'!M32/'Tablas turistas zona y tip.'!M45-1,"-")</f>
        <v>-0.11985486929990929</v>
      </c>
      <c r="I32" s="144">
        <f>IFERROR('Tablas turistas zona y tip.'!O32/'Tablas turistas zona y tip.'!O45-1,"-")</f>
        <v>-0.12861860882328957</v>
      </c>
      <c r="J32" s="144">
        <f>IFERROR('Tablas turistas zona y tip.'!Q32/'Tablas turistas zona y tip.'!Q45-1,"-")</f>
        <v>-0.13379058477708994</v>
      </c>
      <c r="K32" s="144">
        <f>IFERROR('Tablas turistas zona y tip.'!S32/'Tablas turistas zona y tip.'!S45-1,"-")</f>
        <v>-0.13063854424733679</v>
      </c>
    </row>
    <row r="33" spans="2:11" ht="15" hidden="1" customHeight="1" outlineLevel="1">
      <c r="B33" s="66" t="s">
        <v>93</v>
      </c>
      <c r="C33" s="144">
        <f>IFERROR('Tablas turistas zona y tip.'!C33/'Tablas turistas zona y tip.'!C46-1,"-")</f>
        <v>-0.18716844091572615</v>
      </c>
      <c r="D33" s="144">
        <f>IFERROR('Tablas turistas zona y tip.'!E33/'Tablas turistas zona y tip.'!E46-1,"-")</f>
        <v>-4.6213227623617792E-2</v>
      </c>
      <c r="E33" s="144">
        <f>IFERROR('Tablas turistas zona y tip.'!G33/'Tablas turistas zona y tip.'!G46-1,"-")</f>
        <v>-0.11585891459231246</v>
      </c>
      <c r="F33" s="145">
        <f>IFERROR('Tablas turistas zona y tip.'!I33/'Tablas turistas zona y tip.'!I46-1,"-")</f>
        <v>-0.13169504601910309</v>
      </c>
      <c r="G33" s="145">
        <f>IFERROR('Tablas turistas zona y tip.'!K33/'Tablas turistas zona y tip.'!K46-1,"-")</f>
        <v>-0.10598461513651247</v>
      </c>
      <c r="H33" s="145">
        <f>IFERROR('Tablas turistas zona y tip.'!M33/'Tablas turistas zona y tip.'!M46-1,"-")</f>
        <v>-0.12134501025734246</v>
      </c>
      <c r="I33" s="144">
        <f>IFERROR('Tablas turistas zona y tip.'!O33/'Tablas turistas zona y tip.'!O46-1,"-")</f>
        <v>-0.15982555057214609</v>
      </c>
      <c r="J33" s="144">
        <f>IFERROR('Tablas turistas zona y tip.'!Q33/'Tablas turistas zona y tip.'!Q46-1,"-")</f>
        <v>-0.13950197710180134</v>
      </c>
      <c r="K33" s="144">
        <f>IFERROR('Tablas turistas zona y tip.'!S33/'Tablas turistas zona y tip.'!S46-1,"-")</f>
        <v>-0.152212689231216</v>
      </c>
    </row>
    <row r="34" spans="2:11" ht="15" hidden="1" customHeight="1" outlineLevel="1">
      <c r="B34" s="66" t="s">
        <v>94</v>
      </c>
      <c r="C34" s="144">
        <f>IFERROR('Tablas turistas zona y tip.'!C34/'Tablas turistas zona y tip.'!C47-1,"-")</f>
        <v>1.5878501273190349E-2</v>
      </c>
      <c r="D34" s="144">
        <f>IFERROR('Tablas turistas zona y tip.'!E34/'Tablas turistas zona y tip.'!E47-1,"-")</f>
        <v>6.1644907798753978E-2</v>
      </c>
      <c r="E34" s="144">
        <f>IFERROR('Tablas turistas zona y tip.'!G34/'Tablas turistas zona y tip.'!G47-1,"-")</f>
        <v>4.0475509414278799E-2</v>
      </c>
      <c r="F34" s="145">
        <f>IFERROR('Tablas turistas zona y tip.'!I34/'Tablas turistas zona y tip.'!I47-1,"-")</f>
        <v>5.1529825746392532E-3</v>
      </c>
      <c r="G34" s="145">
        <f>IFERROR('Tablas turistas zona y tip.'!K34/'Tablas turistas zona y tip.'!K47-1,"-")</f>
        <v>4.2262595991758856E-2</v>
      </c>
      <c r="H34" s="145">
        <f>IFERROR('Tablas turistas zona y tip.'!M34/'Tablas turistas zona y tip.'!M47-1,"-")</f>
        <v>2.077537863734702E-2</v>
      </c>
      <c r="I34" s="144">
        <f>IFERROR('Tablas turistas zona y tip.'!O34/'Tablas turistas zona y tip.'!O47-1,"-")</f>
        <v>-3.1596912633024998E-2</v>
      </c>
      <c r="J34" s="144">
        <f>IFERROR('Tablas turistas zona y tip.'!Q34/'Tablas turistas zona y tip.'!Q47-1,"-")</f>
        <v>1.3315685301272806E-2</v>
      </c>
      <c r="K34" s="144">
        <f>IFERROR('Tablas turistas zona y tip.'!S34/'Tablas turistas zona y tip.'!S47-1,"-")</f>
        <v>-1.4331682818470082E-2</v>
      </c>
    </row>
    <row r="35" spans="2:11" ht="15" hidden="1" customHeight="1" outlineLevel="1">
      <c r="B35" s="66" t="s">
        <v>95</v>
      </c>
      <c r="C35" s="144">
        <f>IFERROR('Tablas turistas zona y tip.'!C35/'Tablas turistas zona y tip.'!C48-1,"-")</f>
        <v>-0.20140985265081668</v>
      </c>
      <c r="D35" s="144">
        <f>IFERROR('Tablas turistas zona y tip.'!E35/'Tablas turistas zona y tip.'!E48-1,"-")</f>
        <v>-0.11340913318452384</v>
      </c>
      <c r="E35" s="144">
        <f>IFERROR('Tablas turistas zona y tip.'!G35/'Tablas turistas zona y tip.'!G48-1,"-")</f>
        <v>-0.15002138507389728</v>
      </c>
      <c r="F35" s="145">
        <f>IFERROR('Tablas turistas zona y tip.'!I35/'Tablas turistas zona y tip.'!I48-1,"-")</f>
        <v>-0.21107617502500564</v>
      </c>
      <c r="G35" s="145">
        <f>IFERROR('Tablas turistas zona y tip.'!K35/'Tablas turistas zona y tip.'!K48-1,"-")</f>
        <v>-0.14579290385542976</v>
      </c>
      <c r="H35" s="145">
        <f>IFERROR('Tablas turistas zona y tip.'!M35/'Tablas turistas zona y tip.'!M48-1,"-")</f>
        <v>-0.18101883294124943</v>
      </c>
      <c r="I35" s="144">
        <f>IFERROR('Tablas turistas zona y tip.'!O35/'Tablas turistas zona y tip.'!O48-1,"-")</f>
        <v>-0.2193959581295325</v>
      </c>
      <c r="J35" s="144">
        <f>IFERROR('Tablas turistas zona y tip.'!Q35/'Tablas turistas zona y tip.'!Q48-1,"-")</f>
        <v>-0.15892605113729608</v>
      </c>
      <c r="K35" s="144">
        <f>IFERROR('Tablas turistas zona y tip.'!S35/'Tablas turistas zona y tip.'!S48-1,"-")</f>
        <v>-0.19401357652194617</v>
      </c>
    </row>
    <row r="36" spans="2:11" ht="15" hidden="1" customHeight="1" outlineLevel="1">
      <c r="B36" s="66" t="s">
        <v>96</v>
      </c>
      <c r="C36" s="144">
        <f>IFERROR('Tablas turistas zona y tip.'!C36/'Tablas turistas zona y tip.'!C49-1,"-")</f>
        <v>-0.11678112147097686</v>
      </c>
      <c r="D36" s="144">
        <f>IFERROR('Tablas turistas zona y tip.'!E36/'Tablas turistas zona y tip.'!E49-1,"-")</f>
        <v>-0.19163294467993131</v>
      </c>
      <c r="E36" s="144">
        <f>IFERROR('Tablas turistas zona y tip.'!G36/'Tablas turistas zona y tip.'!G49-1,"-")</f>
        <v>-0.16227775669284439</v>
      </c>
      <c r="F36" s="145">
        <f>IFERROR('Tablas turistas zona y tip.'!I36/'Tablas turistas zona y tip.'!I49-1,"-")</f>
        <v>-0.12846633936159269</v>
      </c>
      <c r="G36" s="145">
        <f>IFERROR('Tablas turistas zona y tip.'!K36/'Tablas turistas zona y tip.'!K49-1,"-")</f>
        <v>-0.19651527805777147</v>
      </c>
      <c r="H36" s="145">
        <f>IFERROR('Tablas turistas zona y tip.'!M36/'Tablas turistas zona y tip.'!M49-1,"-")</f>
        <v>-0.16143443949592029</v>
      </c>
      <c r="I36" s="144">
        <f>IFERROR('Tablas turistas zona y tip.'!O36/'Tablas turistas zona y tip.'!O49-1,"-")</f>
        <v>-0.14176892967908394</v>
      </c>
      <c r="J36" s="144">
        <f>IFERROR('Tablas turistas zona y tip.'!Q36/'Tablas turistas zona y tip.'!Q49-1,"-")</f>
        <v>-0.1876516418765164</v>
      </c>
      <c r="K36" s="144">
        <f>IFERROR('Tablas turistas zona y tip.'!S36/'Tablas turistas zona y tip.'!S49-1,"-")</f>
        <v>-0.16162881209259039</v>
      </c>
    </row>
    <row r="37" spans="2:11" ht="15" hidden="1" customHeight="1" outlineLevel="1">
      <c r="B37" s="66" t="s">
        <v>97</v>
      </c>
      <c r="C37" s="144">
        <f>IFERROR('Tablas turistas zona y tip.'!C37/'Tablas turistas zona y tip.'!C50-1,"-")</f>
        <v>-0.18941832024569216</v>
      </c>
      <c r="D37" s="144">
        <f>IFERROR('Tablas turistas zona y tip.'!E37/'Tablas turistas zona y tip.'!E50-1,"-")</f>
        <v>-7.8756738544474292E-3</v>
      </c>
      <c r="E37" s="144">
        <f>IFERROR('Tablas turistas zona y tip.'!G37/'Tablas turistas zona y tip.'!G50-1,"-")</f>
        <v>-8.6466734071603102E-2</v>
      </c>
      <c r="F37" s="145">
        <f>IFERROR('Tablas turistas zona y tip.'!I37/'Tablas turistas zona y tip.'!I50-1,"-")</f>
        <v>-9.0358681070394686E-2</v>
      </c>
      <c r="G37" s="145">
        <f>IFERROR('Tablas turistas zona y tip.'!K37/'Tablas turistas zona y tip.'!K50-1,"-")</f>
        <v>-3.3123779423227528E-4</v>
      </c>
      <c r="H37" s="145">
        <f>IFERROR('Tablas turistas zona y tip.'!M37/'Tablas turistas zona y tip.'!M50-1,"-")</f>
        <v>-4.892541930402361E-2</v>
      </c>
      <c r="I37" s="144">
        <f>IFERROR('Tablas turistas zona y tip.'!O37/'Tablas turistas zona y tip.'!O50-1,"-")</f>
        <v>-0.10720047050915815</v>
      </c>
      <c r="J37" s="144">
        <f>IFERROR('Tablas turistas zona y tip.'!Q37/'Tablas turistas zona y tip.'!Q50-1,"-")</f>
        <v>-2.0377736492979359E-2</v>
      </c>
      <c r="K37" s="144">
        <f>IFERROR('Tablas turistas zona y tip.'!S37/'Tablas turistas zona y tip.'!S50-1,"-")</f>
        <v>-7.081686992217151E-2</v>
      </c>
    </row>
    <row r="38" spans="2:11" collapsed="1">
      <c r="B38" s="135">
        <v>2009</v>
      </c>
      <c r="C38" s="148">
        <f>IFERROR('Tablas turistas zona y tip.'!C38/'Tablas turistas zona y tip.'!C51-1,"-")</f>
        <v>-9.4592405731546036E-2</v>
      </c>
      <c r="D38" s="148">
        <f>IFERROR('Tablas turistas zona y tip.'!E38/'Tablas turistas zona y tip.'!E51-1,"-")</f>
        <v>-9.3917523864193941E-2</v>
      </c>
      <c r="E38" s="148">
        <f>IFERROR('Tablas turistas zona y tip.'!G38/'Tablas turistas zona y tip.'!G51-1,"-")</f>
        <v>-9.4211475926005761E-2</v>
      </c>
      <c r="F38" s="148">
        <f>IFERROR('Tablas turistas zona y tip.'!I38/'Tablas turistas zona y tip.'!I51-1,"-")</f>
        <v>-8.0244997330099266E-2</v>
      </c>
      <c r="G38" s="148">
        <f>IFERROR('Tablas turistas zona y tip.'!K38/'Tablas turistas zona y tip.'!K51-1,"-")</f>
        <v>-9.7092401709609755E-2</v>
      </c>
      <c r="H38" s="148">
        <f>IFERROR('Tablas turistas zona y tip.'!M38/'Tablas turistas zona y tip.'!M51-1,"-")</f>
        <v>-8.7824395023569757E-2</v>
      </c>
      <c r="I38" s="148">
        <f>IFERROR('Tablas turistas zona y tip.'!O38/'Tablas turistas zona y tip.'!O51-1,"-")</f>
        <v>-0.10789822844942742</v>
      </c>
      <c r="J38" s="148">
        <f>IFERROR('Tablas turistas zona y tip.'!Q38/'Tablas turistas zona y tip.'!Q51-1,"-")</f>
        <v>-0.11411270813365437</v>
      </c>
      <c r="K38" s="148">
        <f>IFERROR('Tablas turistas zona y tip.'!S38/'Tablas turistas zona y tip.'!S51-1,"-")</f>
        <v>-0.11045141390545221</v>
      </c>
    </row>
    <row r="39" spans="2:11" ht="15" hidden="1" customHeight="1" outlineLevel="1">
      <c r="B39" s="66" t="s">
        <v>86</v>
      </c>
      <c r="C39" s="144">
        <f>IFERROR('Tablas turistas zona y tip.'!C39/'Tablas turistas zona y tip.'!C52-1,"-")</f>
        <v>-3.5477840953345274E-2</v>
      </c>
      <c r="D39" s="144">
        <f>IFERROR('Tablas turistas zona y tip.'!E39/'Tablas turistas zona y tip.'!E52-1,"-")</f>
        <v>-0.12048023680114317</v>
      </c>
      <c r="E39" s="144">
        <f>IFERROR('Tablas turistas zona y tip.'!G39/'Tablas turistas zona y tip.'!G52-1,"-")</f>
        <v>-8.6831516795905506E-2</v>
      </c>
      <c r="F39" s="145">
        <f>IFERROR('Tablas turistas zona y tip.'!I39/'Tablas turistas zona y tip.'!I52-1,"-")</f>
        <v>-4.7559609165907069E-2</v>
      </c>
      <c r="G39" s="145">
        <f>IFERROR('Tablas turistas zona y tip.'!K39/'Tablas turistas zona y tip.'!K52-1,"-")</f>
        <v>-5.4780219428307908E-2</v>
      </c>
      <c r="H39" s="145">
        <f>IFERROR('Tablas turistas zona y tip.'!M39/'Tablas turistas zona y tip.'!M52-1,"-")</f>
        <v>-5.0992752299165556E-2</v>
      </c>
      <c r="I39" s="144">
        <f>IFERROR('Tablas turistas zona y tip.'!O39/'Tablas turistas zona y tip.'!O52-1,"-")</f>
        <v>-6.0835358371628567E-2</v>
      </c>
      <c r="J39" s="144">
        <f>IFERROR('Tablas turistas zona y tip.'!Q39/'Tablas turistas zona y tip.'!Q52-1,"-")</f>
        <v>-6.8597254416325359E-2</v>
      </c>
      <c r="K39" s="144">
        <f>IFERROR('Tablas turistas zona y tip.'!S39/'Tablas turistas zona y tip.'!S52-1,"-")</f>
        <v>-6.4181358592495297E-2</v>
      </c>
    </row>
    <row r="40" spans="2:11" ht="15" hidden="1" customHeight="1" outlineLevel="1">
      <c r="B40" s="66" t="s">
        <v>87</v>
      </c>
      <c r="C40" s="144">
        <f>IFERROR('Tablas turistas zona y tip.'!C40/'Tablas turistas zona y tip.'!C53-1,"-")</f>
        <v>-4.9847948640429629E-2</v>
      </c>
      <c r="D40" s="144">
        <f>IFERROR('Tablas turistas zona y tip.'!E40/'Tablas turistas zona y tip.'!E53-1,"-")</f>
        <v>2.7192413144544902E-2</v>
      </c>
      <c r="E40" s="144">
        <f>IFERROR('Tablas turistas zona y tip.'!G40/'Tablas turistas zona y tip.'!G53-1,"-")</f>
        <v>-5.6934639034388335E-3</v>
      </c>
      <c r="F40" s="145">
        <f>IFERROR('Tablas turistas zona y tip.'!I40/'Tablas turistas zona y tip.'!I53-1,"-")</f>
        <v>-6.3171275598694399E-2</v>
      </c>
      <c r="G40" s="145">
        <f>IFERROR('Tablas turistas zona y tip.'!K40/'Tablas turistas zona y tip.'!K53-1,"-")</f>
        <v>-4.2110375812033252E-2</v>
      </c>
      <c r="H40" s="145">
        <f>IFERROR('Tablas turistas zona y tip.'!M40/'Tablas turistas zona y tip.'!M53-1,"-")</f>
        <v>-5.3270313160027838E-2</v>
      </c>
      <c r="I40" s="144">
        <f>IFERROR('Tablas turistas zona y tip.'!O40/'Tablas turistas zona y tip.'!O53-1,"-")</f>
        <v>-6.4904758290961539E-2</v>
      </c>
      <c r="J40" s="144">
        <f>IFERROR('Tablas turistas zona y tip.'!Q40/'Tablas turistas zona y tip.'!Q53-1,"-")</f>
        <v>-4.4770348987061226E-2</v>
      </c>
      <c r="K40" s="144">
        <f>IFERROR('Tablas turistas zona y tip.'!S40/'Tablas turistas zona y tip.'!S53-1,"-")</f>
        <v>-5.6367888444473602E-2</v>
      </c>
    </row>
    <row r="41" spans="2:11" ht="15" hidden="1" customHeight="1" outlineLevel="1">
      <c r="B41" s="66" t="s">
        <v>88</v>
      </c>
      <c r="C41" s="144">
        <f>IFERROR('Tablas turistas zona y tip.'!C41/'Tablas turistas zona y tip.'!C54-1,"-")</f>
        <v>-3.7393758131832877E-2</v>
      </c>
      <c r="D41" s="144">
        <f>IFERROR('Tablas turistas zona y tip.'!E41/'Tablas turistas zona y tip.'!E54-1,"-")</f>
        <v>-1.8843625025418698E-3</v>
      </c>
      <c r="E41" s="144">
        <f>IFERROR('Tablas turistas zona y tip.'!G41/'Tablas turistas zona y tip.'!G54-1,"-")</f>
        <v>-1.7691393498111996E-2</v>
      </c>
      <c r="F41" s="145">
        <f>IFERROR('Tablas turistas zona y tip.'!I41/'Tablas turistas zona y tip.'!I54-1,"-")</f>
        <v>-5.819159359847248E-2</v>
      </c>
      <c r="G41" s="145">
        <f>IFERROR('Tablas turistas zona y tip.'!K41/'Tablas turistas zona y tip.'!K54-1,"-")</f>
        <v>-1.5318484766478124E-2</v>
      </c>
      <c r="H41" s="145">
        <f>IFERROR('Tablas turistas zona y tip.'!M41/'Tablas turistas zona y tip.'!M54-1,"-")</f>
        <v>-3.9158107670127507E-2</v>
      </c>
      <c r="I41" s="144">
        <f>IFERROR('Tablas turistas zona y tip.'!O41/'Tablas turistas zona y tip.'!O54-1,"-")</f>
        <v>-6.3063586755120915E-2</v>
      </c>
      <c r="J41" s="144">
        <f>IFERROR('Tablas turistas zona y tip.'!Q41/'Tablas turistas zona y tip.'!Q54-1,"-")</f>
        <v>-4.1318825626113886E-2</v>
      </c>
      <c r="K41" s="144">
        <f>IFERROR('Tablas turistas zona y tip.'!S41/'Tablas turistas zona y tip.'!S54-1,"-")</f>
        <v>-5.4131060229822059E-2</v>
      </c>
    </row>
    <row r="42" spans="2:11" ht="15" hidden="1" customHeight="1" outlineLevel="1">
      <c r="B42" s="66" t="s">
        <v>89</v>
      </c>
      <c r="C42" s="144">
        <f>IFERROR('Tablas turistas zona y tip.'!C42/'Tablas turistas zona y tip.'!C55-1,"-")</f>
        <v>-3.6859033605678548E-2</v>
      </c>
      <c r="D42" s="144">
        <f>IFERROR('Tablas turistas zona y tip.'!E42/'Tablas turistas zona y tip.'!E55-1,"-")</f>
        <v>2.3412030236807269E-2</v>
      </c>
      <c r="E42" s="144">
        <f>IFERROR('Tablas turistas zona y tip.'!G42/'Tablas turistas zona y tip.'!G55-1,"-")</f>
        <v>-6.2497725701393669E-3</v>
      </c>
      <c r="F42" s="145">
        <f>IFERROR('Tablas turistas zona y tip.'!I42/'Tablas turistas zona y tip.'!I55-1,"-")</f>
        <v>-3.8636299013335651E-2</v>
      </c>
      <c r="G42" s="145">
        <f>IFERROR('Tablas turistas zona y tip.'!K42/'Tablas turistas zona y tip.'!K55-1,"-")</f>
        <v>-1.3145129224652052E-2</v>
      </c>
      <c r="H42" s="145">
        <f>IFERROR('Tablas turistas zona y tip.'!M42/'Tablas turistas zona y tip.'!M55-1,"-")</f>
        <v>-2.8007758749316158E-2</v>
      </c>
      <c r="I42" s="144">
        <f>IFERROR('Tablas turistas zona y tip.'!O42/'Tablas turistas zona y tip.'!O55-1,"-")</f>
        <v>-5.2044990985233186E-2</v>
      </c>
      <c r="J42" s="144">
        <f>IFERROR('Tablas turistas zona y tip.'!Q42/'Tablas turistas zona y tip.'!Q55-1,"-")</f>
        <v>-3.2890356941670529E-2</v>
      </c>
      <c r="K42" s="144">
        <f>IFERROR('Tablas turistas zona y tip.'!S42/'Tablas turistas zona y tip.'!S55-1,"-")</f>
        <v>-4.4741254951926934E-2</v>
      </c>
    </row>
    <row r="43" spans="2:11" ht="15" hidden="1" customHeight="1" outlineLevel="1">
      <c r="B43" s="66" t="s">
        <v>90</v>
      </c>
      <c r="C43" s="144">
        <f>IFERROR('Tablas turistas zona y tip.'!C43/'Tablas turistas zona y tip.'!C56-1,"-")</f>
        <v>3.4276440889122073E-2</v>
      </c>
      <c r="D43" s="144">
        <f>IFERROR('Tablas turistas zona y tip.'!E43/'Tablas turistas zona y tip.'!E56-1,"-")</f>
        <v>5.7672529054818567E-2</v>
      </c>
      <c r="E43" s="144">
        <f>IFERROR('Tablas turistas zona y tip.'!G43/'Tablas turistas zona y tip.'!G56-1,"-")</f>
        <v>4.7388823241202305E-2</v>
      </c>
      <c r="F43" s="145">
        <f>IFERROR('Tablas turistas zona y tip.'!I43/'Tablas turistas zona y tip.'!I56-1,"-")</f>
        <v>3.7143650364568792E-2</v>
      </c>
      <c r="G43" s="145">
        <f>IFERROR('Tablas turistas zona y tip.'!K43/'Tablas turistas zona y tip.'!K56-1,"-")</f>
        <v>8.3277249771562811E-3</v>
      </c>
      <c r="H43" s="145">
        <f>IFERROR('Tablas turistas zona y tip.'!M43/'Tablas turistas zona y tip.'!M56-1,"-")</f>
        <v>2.3572823739802296E-2</v>
      </c>
      <c r="I43" s="144">
        <f>IFERROR('Tablas turistas zona y tip.'!O43/'Tablas turistas zona y tip.'!O56-1,"-")</f>
        <v>1.5521279443254876E-2</v>
      </c>
      <c r="J43" s="144">
        <f>IFERROR('Tablas turistas zona y tip.'!Q43/'Tablas turistas zona y tip.'!Q56-1,"-")</f>
        <v>-6.381904297555252E-3</v>
      </c>
      <c r="K43" s="144">
        <f>IFERROR('Tablas turistas zona y tip.'!S43/'Tablas turistas zona y tip.'!S56-1,"-")</f>
        <v>6.0027393528467865E-3</v>
      </c>
    </row>
    <row r="44" spans="2:11" ht="15" hidden="1" customHeight="1" outlineLevel="1">
      <c r="B44" s="66" t="s">
        <v>91</v>
      </c>
      <c r="C44" s="144">
        <f>IFERROR('Tablas turistas zona y tip.'!C44/'Tablas turistas zona y tip.'!C57-1,"-")</f>
        <v>1.4834770743312964E-2</v>
      </c>
      <c r="D44" s="144">
        <f>IFERROR('Tablas turistas zona y tip.'!E44/'Tablas turistas zona y tip.'!E57-1,"-")</f>
        <v>0.1013082956836544</v>
      </c>
      <c r="E44" s="144">
        <f>IFERROR('Tablas turistas zona y tip.'!G44/'Tablas turistas zona y tip.'!G57-1,"-")</f>
        <v>6.1799638729478801E-2</v>
      </c>
      <c r="F44" s="145">
        <f>IFERROR('Tablas turistas zona y tip.'!I44/'Tablas turistas zona y tip.'!I57-1,"-")</f>
        <v>3.5922263461609427E-2</v>
      </c>
      <c r="G44" s="145">
        <f>IFERROR('Tablas turistas zona y tip.'!K44/'Tablas turistas zona y tip.'!K57-1,"-")</f>
        <v>3.5615850428181606E-2</v>
      </c>
      <c r="H44" s="145">
        <f>IFERROR('Tablas turistas zona y tip.'!M44/'Tablas turistas zona y tip.'!M57-1,"-")</f>
        <v>3.5787290859249365E-2</v>
      </c>
      <c r="I44" s="144">
        <f>IFERROR('Tablas turistas zona y tip.'!O44/'Tablas turistas zona y tip.'!O57-1,"-")</f>
        <v>3.6489605716583107E-3</v>
      </c>
      <c r="J44" s="144">
        <f>IFERROR('Tablas turistas zona y tip.'!Q44/'Tablas turistas zona y tip.'!Q57-1,"-")</f>
        <v>1.7822406813521319E-3</v>
      </c>
      <c r="K44" s="144">
        <f>IFERROR('Tablas turistas zona y tip.'!S44/'Tablas turistas zona y tip.'!S57-1,"-")</f>
        <v>2.8873029458640342E-3</v>
      </c>
    </row>
    <row r="45" spans="2:11" ht="15" hidden="1" customHeight="1" outlineLevel="1">
      <c r="B45" s="66" t="s">
        <v>92</v>
      </c>
      <c r="C45" s="144">
        <f>IFERROR('Tablas turistas zona y tip.'!C45/'Tablas turistas zona y tip.'!C58-1,"-")</f>
        <v>1.1394599950458328E-2</v>
      </c>
      <c r="D45" s="144">
        <f>IFERROR('Tablas turistas zona y tip.'!E45/'Tablas turistas zona y tip.'!E58-1,"-")</f>
        <v>0.1470443891624782</v>
      </c>
      <c r="E45" s="144">
        <f>IFERROR('Tablas turistas zona y tip.'!G45/'Tablas turistas zona y tip.'!G58-1,"-")</f>
        <v>8.3237729896389778E-2</v>
      </c>
      <c r="F45" s="145">
        <f>IFERROR('Tablas turistas zona y tip.'!I45/'Tablas turistas zona y tip.'!I58-1,"-")</f>
        <v>1.1718365906842942E-2</v>
      </c>
      <c r="G45" s="145">
        <f>IFERROR('Tablas turistas zona y tip.'!K45/'Tablas turistas zona y tip.'!K58-1,"-")</f>
        <v>-1.8961732332851478E-2</v>
      </c>
      <c r="H45" s="145">
        <f>IFERROR('Tablas turistas zona y tip.'!M45/'Tablas turistas zona y tip.'!M58-1,"-")</f>
        <v>-1.491957263493493E-3</v>
      </c>
      <c r="I45" s="144">
        <f>IFERROR('Tablas turistas zona y tip.'!O45/'Tablas turistas zona y tip.'!O58-1,"-")</f>
        <v>-6.823381724675559E-3</v>
      </c>
      <c r="J45" s="144">
        <f>IFERROR('Tablas turistas zona y tip.'!Q45/'Tablas turistas zona y tip.'!Q58-1,"-")</f>
        <v>-4.477385163305736E-2</v>
      </c>
      <c r="K45" s="144">
        <f>IFERROR('Tablas turistas zona y tip.'!S45/'Tablas turistas zona y tip.'!S58-1,"-")</f>
        <v>-2.1998478673481037E-2</v>
      </c>
    </row>
    <row r="46" spans="2:11" ht="15" hidden="1" customHeight="1" outlineLevel="1">
      <c r="B46" s="66" t="s">
        <v>93</v>
      </c>
      <c r="C46" s="144">
        <f>IFERROR('Tablas turistas zona y tip.'!C46/'Tablas turistas zona y tip.'!C59-1,"-")</f>
        <v>0.22128011131402725</v>
      </c>
      <c r="D46" s="144">
        <f>IFERROR('Tablas turistas zona y tip.'!E46/'Tablas turistas zona y tip.'!E59-1,"-")</f>
        <v>0.11779224565154012</v>
      </c>
      <c r="E46" s="144">
        <f>IFERROR('Tablas turistas zona y tip.'!G46/'Tablas turistas zona y tip.'!G59-1,"-")</f>
        <v>0.16663759222583652</v>
      </c>
      <c r="F46" s="145">
        <f>IFERROR('Tablas turistas zona y tip.'!I46/'Tablas turistas zona y tip.'!I59-1,"-")</f>
        <v>0.25499635203229309</v>
      </c>
      <c r="G46" s="145">
        <f>IFERROR('Tablas turistas zona y tip.'!K46/'Tablas turistas zona y tip.'!K59-1,"-")</f>
        <v>0.17274704491725767</v>
      </c>
      <c r="H46" s="145">
        <f>IFERROR('Tablas turistas zona y tip.'!M46/'Tablas turistas zona y tip.'!M59-1,"-")</f>
        <v>0.2205366729131919</v>
      </c>
      <c r="I46" s="144">
        <f>IFERROR('Tablas turistas zona y tip.'!O46/'Tablas turistas zona y tip.'!O59-1,"-")</f>
        <v>0.22747525222777454</v>
      </c>
      <c r="J46" s="144">
        <f>IFERROR('Tablas turistas zona y tip.'!Q46/'Tablas turistas zona y tip.'!Q59-1,"-")</f>
        <v>0.18120416091094338</v>
      </c>
      <c r="K46" s="144">
        <f>IFERROR('Tablas turistas zona y tip.'!S46/'Tablas turistas zona y tip.'!S59-1,"-")</f>
        <v>0.20972440587551566</v>
      </c>
    </row>
    <row r="47" spans="2:11" ht="15" hidden="1" customHeight="1" outlineLevel="1">
      <c r="B47" s="66" t="s">
        <v>94</v>
      </c>
      <c r="C47" s="144">
        <f>IFERROR('Tablas turistas zona y tip.'!C47/'Tablas turistas zona y tip.'!C60-1,"-")</f>
        <v>4.5764065888081573E-2</v>
      </c>
      <c r="D47" s="144">
        <f>IFERROR('Tablas turistas zona y tip.'!E47/'Tablas turistas zona y tip.'!E60-1,"-")</f>
        <v>4.1576990804147895E-2</v>
      </c>
      <c r="E47" s="144">
        <f>IFERROR('Tablas turistas zona y tip.'!G47/'Tablas turistas zona y tip.'!G60-1,"-")</f>
        <v>4.3509560514810364E-2</v>
      </c>
      <c r="F47" s="145">
        <f>IFERROR('Tablas turistas zona y tip.'!I47/'Tablas turistas zona y tip.'!I60-1,"-")</f>
        <v>-1.1964091579389269E-2</v>
      </c>
      <c r="G47" s="145">
        <f>IFERROR('Tablas turistas zona y tip.'!K47/'Tablas turistas zona y tip.'!K60-1,"-")</f>
        <v>-5.4019575185865087E-2</v>
      </c>
      <c r="H47" s="145">
        <f>IFERROR('Tablas turistas zona y tip.'!M47/'Tablas turistas zona y tip.'!M60-1,"-")</f>
        <v>-3.0115967121745579E-2</v>
      </c>
      <c r="I47" s="144">
        <f>IFERROR('Tablas turistas zona y tip.'!O47/'Tablas turistas zona y tip.'!O60-1,"-")</f>
        <v>-1.6913764629315486E-2</v>
      </c>
      <c r="J47" s="144">
        <f>IFERROR('Tablas turistas zona y tip.'!Q47/'Tablas turistas zona y tip.'!Q60-1,"-")</f>
        <v>-5.3515294226820886E-2</v>
      </c>
      <c r="K47" s="144">
        <f>IFERROR('Tablas turistas zona y tip.'!S47/'Tablas turistas zona y tip.'!S60-1,"-")</f>
        <v>-3.1314106294082933E-2</v>
      </c>
    </row>
    <row r="48" spans="2:11" ht="15" hidden="1" customHeight="1" outlineLevel="1">
      <c r="B48" s="66" t="s">
        <v>95</v>
      </c>
      <c r="C48" s="144">
        <f>IFERROR('Tablas turistas zona y tip.'!C48/'Tablas turistas zona y tip.'!C61-1,"-")</f>
        <v>1.783786477104754E-2</v>
      </c>
      <c r="D48" s="144">
        <f>IFERROR('Tablas turistas zona y tip.'!E48/'Tablas turistas zona y tip.'!E61-1,"-")</f>
        <v>0.10234525182622067</v>
      </c>
      <c r="E48" s="144">
        <f>IFERROR('Tablas turistas zona y tip.'!G48/'Tablas turistas zona y tip.'!G61-1,"-")</f>
        <v>6.5538668537822087E-2</v>
      </c>
      <c r="F48" s="145">
        <f>IFERROR('Tablas turistas zona y tip.'!I48/'Tablas turistas zona y tip.'!I61-1,"-")</f>
        <v>6.9070313579223663E-2</v>
      </c>
      <c r="G48" s="145">
        <f>IFERROR('Tablas turistas zona y tip.'!K48/'Tablas turistas zona y tip.'!K61-1,"-")</f>
        <v>2.3612219885986718E-3</v>
      </c>
      <c r="H48" s="145">
        <f>IFERROR('Tablas turistas zona y tip.'!M48/'Tablas turistas zona y tip.'!M61-1,"-")</f>
        <v>3.7286346821955085E-2</v>
      </c>
      <c r="I48" s="144">
        <f>IFERROR('Tablas turistas zona y tip.'!O48/'Tablas turistas zona y tip.'!O61-1,"-")</f>
        <v>6.0363772385093828E-2</v>
      </c>
      <c r="J48" s="144">
        <f>IFERROR('Tablas turistas zona y tip.'!Q48/'Tablas turistas zona y tip.'!Q61-1,"-")</f>
        <v>1.0763135195594353E-2</v>
      </c>
      <c r="K48" s="144">
        <f>IFERROR('Tablas turistas zona y tip.'!S48/'Tablas turistas zona y tip.'!S61-1,"-")</f>
        <v>3.8962924489140738E-2</v>
      </c>
    </row>
    <row r="49" spans="2:11" ht="15" hidden="1" customHeight="1" outlineLevel="1">
      <c r="B49" s="66" t="s">
        <v>96</v>
      </c>
      <c r="C49" s="144">
        <f>IFERROR('Tablas turistas zona y tip.'!C49/'Tablas turistas zona y tip.'!C62-1,"-")</f>
        <v>5.1073901647040509E-2</v>
      </c>
      <c r="D49" s="144">
        <f>IFERROR('Tablas turistas zona y tip.'!E49/'Tablas turistas zona y tip.'!E62-1,"-")</f>
        <v>0.13230815249904815</v>
      </c>
      <c r="E49" s="144">
        <f>IFERROR('Tablas turistas zona y tip.'!G49/'Tablas turistas zona y tip.'!G62-1,"-")</f>
        <v>9.899735301195145E-2</v>
      </c>
      <c r="F49" s="145">
        <f>IFERROR('Tablas turistas zona y tip.'!I49/'Tablas turistas zona y tip.'!I62-1,"-")</f>
        <v>8.0198801344832704E-2</v>
      </c>
      <c r="G49" s="145">
        <f>IFERROR('Tablas turistas zona y tip.'!K49/'Tablas turistas zona y tip.'!K62-1,"-")</f>
        <v>0.11778188396932809</v>
      </c>
      <c r="H49" s="145">
        <f>IFERROR('Tablas turistas zona y tip.'!M49/'Tablas turistas zona y tip.'!M62-1,"-")</f>
        <v>9.8086080417716159E-2</v>
      </c>
      <c r="I49" s="144">
        <f>IFERROR('Tablas turistas zona y tip.'!O49/'Tablas turistas zona y tip.'!O62-1,"-")</f>
        <v>7.5054814619429866E-2</v>
      </c>
      <c r="J49" s="144">
        <f>IFERROR('Tablas turistas zona y tip.'!Q49/'Tablas turistas zona y tip.'!Q62-1,"-")</f>
        <v>9.8322758620689621E-2</v>
      </c>
      <c r="K49" s="144">
        <f>IFERROR('Tablas turistas zona y tip.'!S49/'Tablas turistas zona y tip.'!S62-1,"-")</f>
        <v>8.5003986921011743E-2</v>
      </c>
    </row>
    <row r="50" spans="2:11" ht="15" hidden="1" customHeight="1" outlineLevel="1">
      <c r="B50" s="66" t="s">
        <v>97</v>
      </c>
      <c r="C50" s="144">
        <f>IFERROR('Tablas turistas zona y tip.'!C50/'Tablas turistas zona y tip.'!C63-1,"-")</f>
        <v>1.0677663432685502E-3</v>
      </c>
      <c r="D50" s="144">
        <f>IFERROR('Tablas turistas zona y tip.'!E50/'Tablas turistas zona y tip.'!E63-1,"-")</f>
        <v>6.8410553314034672E-2</v>
      </c>
      <c r="E50" s="144">
        <f>IFERROR('Tablas turistas zona y tip.'!G50/'Tablas turistas zona y tip.'!G63-1,"-")</f>
        <v>3.8176708818910665E-2</v>
      </c>
      <c r="F50" s="145">
        <f>IFERROR('Tablas turistas zona y tip.'!I50/'Tablas turistas zona y tip.'!I63-1,"-")</f>
        <v>8.7487090609086327E-3</v>
      </c>
      <c r="G50" s="145">
        <f>IFERROR('Tablas turistas zona y tip.'!K50/'Tablas turistas zona y tip.'!K63-1,"-")</f>
        <v>6.3194005597182468E-3</v>
      </c>
      <c r="H50" s="145">
        <f>IFERROR('Tablas turistas zona y tip.'!M50/'Tablas turistas zona y tip.'!M63-1,"-")</f>
        <v>7.6292150292975869E-3</v>
      </c>
      <c r="I50" s="144">
        <f>IFERROR('Tablas turistas zona y tip.'!O50/'Tablas turistas zona y tip.'!O63-1,"-")</f>
        <v>8.4389615671389695E-3</v>
      </c>
      <c r="J50" s="144">
        <f>IFERROR('Tablas turistas zona y tip.'!Q50/'Tablas turistas zona y tip.'!Q63-1,"-")</f>
        <v>3.6766854884906497E-3</v>
      </c>
      <c r="K50" s="144">
        <f>IFERROR('Tablas turistas zona y tip.'!S50/'Tablas turistas zona y tip.'!S63-1,"-")</f>
        <v>6.4378104075888398E-3</v>
      </c>
    </row>
    <row r="51" spans="2:11" collapsed="1">
      <c r="B51" s="135">
        <v>2008</v>
      </c>
      <c r="C51" s="148">
        <f>IFERROR('Tablas turistas zona y tip.'!C51/'Tablas turistas zona y tip.'!C64-1,"-")</f>
        <v>1.6823895055007032E-2</v>
      </c>
      <c r="D51" s="148">
        <f>IFERROR('Tablas turistas zona y tip.'!E51/'Tablas turistas zona y tip.'!E64-1,"-")</f>
        <v>5.4588505242088026E-2</v>
      </c>
      <c r="E51" s="148">
        <f>IFERROR('Tablas turistas zona y tip.'!G51/'Tablas turistas zona y tip.'!G64-1,"-")</f>
        <v>3.780039374562727E-2</v>
      </c>
      <c r="F51" s="148">
        <f>IFERROR('Tablas turistas zona y tip.'!I51/'Tablas turistas zona y tip.'!I64-1,"-")</f>
        <v>1.9386058183545885E-2</v>
      </c>
      <c r="G51" s="148">
        <f>IFERROR('Tablas turistas zona y tip.'!K51/'Tablas turistas zona y tip.'!K64-1,"-")</f>
        <v>8.3966279570659719E-3</v>
      </c>
      <c r="H51" s="148">
        <f>IFERROR('Tablas turistas zona y tip.'!M51/'Tablas turistas zona y tip.'!M64-1,"-")</f>
        <v>1.4412581191193929E-2</v>
      </c>
      <c r="I51" s="148">
        <f>IFERROR('Tablas turistas zona y tip.'!O51/'Tablas turistas zona y tip.'!O64-1,"-")</f>
        <v>6.9478690219793027E-3</v>
      </c>
      <c r="J51" s="148">
        <f>IFERROR('Tablas turistas zona y tip.'!Q51/'Tablas turistas zona y tip.'!Q64-1,"-")</f>
        <v>-3.6525767597872516E-3</v>
      </c>
      <c r="K51" s="148">
        <f>IFERROR('Tablas turistas zona y tip.'!S51/'Tablas turistas zona y tip.'!S64-1,"-")</f>
        <v>2.5655529758368267E-3</v>
      </c>
    </row>
    <row r="52" spans="2:11" ht="15" hidden="1" customHeight="1" outlineLevel="1">
      <c r="B52" s="66" t="s">
        <v>86</v>
      </c>
      <c r="C52" s="144">
        <f>IFERROR('Tablas turistas zona y tip.'!C52/'Tablas turistas zona y tip.'!C65-1,"-")</f>
        <v>-9.351502100469522E-2</v>
      </c>
      <c r="D52" s="144">
        <f>IFERROR('Tablas turistas zona y tip.'!E52/'Tablas turistas zona y tip.'!E65-1,"-")</f>
        <v>3.0909664860314656E-2</v>
      </c>
      <c r="E52" s="144">
        <f>IFERROR('Tablas turistas zona y tip.'!G52/'Tablas turistas zona y tip.'!G65-1,"-")</f>
        <v>-2.2218537555960816E-2</v>
      </c>
      <c r="F52" s="145">
        <f>IFERROR('Tablas turistas zona y tip.'!I52/'Tablas turistas zona y tip.'!I65-1,"-")</f>
        <v>-4.9372768263674649E-2</v>
      </c>
      <c r="G52" s="145">
        <f>IFERROR('Tablas turistas zona y tip.'!K52/'Tablas turistas zona y tip.'!K65-1,"-")</f>
        <v>-6.2303686932080882E-2</v>
      </c>
      <c r="H52" s="145">
        <f>IFERROR('Tablas turistas zona y tip.'!M52/'Tablas turistas zona y tip.'!M65-1,"-")</f>
        <v>-5.5565142364107034E-2</v>
      </c>
      <c r="I52" s="144">
        <f>IFERROR('Tablas turistas zona y tip.'!O52/'Tablas turistas zona y tip.'!O65-1,"-")</f>
        <v>-3.0314106402668961E-2</v>
      </c>
      <c r="J52" s="144">
        <f>IFERROR('Tablas turistas zona y tip.'!Q52/'Tablas turistas zona y tip.'!Q65-1,"-")</f>
        <v>-5.16965356646375E-2</v>
      </c>
      <c r="K52" s="144">
        <f>IFERROR('Tablas turistas zona y tip.'!S52/'Tablas turistas zona y tip.'!S65-1,"-")</f>
        <v>-3.96487545817239E-2</v>
      </c>
    </row>
    <row r="53" spans="2:11" ht="15" hidden="1" customHeight="1" outlineLevel="1">
      <c r="B53" s="66" t="s">
        <v>87</v>
      </c>
      <c r="C53" s="144">
        <f>IFERROR('Tablas turistas zona y tip.'!C53/'Tablas turistas zona y tip.'!C66-1,"-")</f>
        <v>2.4602000249585032E-3</v>
      </c>
      <c r="D53" s="144">
        <f>IFERROR('Tablas turistas zona y tip.'!E53/'Tablas turistas zona y tip.'!E66-1,"-")</f>
        <v>0.13059690317170336</v>
      </c>
      <c r="E53" s="144">
        <f>IFERROR('Tablas turistas zona y tip.'!G53/'Tablas turistas zona y tip.'!G66-1,"-")</f>
        <v>7.21000073247553E-2</v>
      </c>
      <c r="F53" s="145">
        <f>IFERROR('Tablas turistas zona y tip.'!I53/'Tablas turistas zona y tip.'!I66-1,"-")</f>
        <v>3.6704061290700807E-2</v>
      </c>
      <c r="G53" s="145">
        <f>IFERROR('Tablas turistas zona y tip.'!K53/'Tablas turistas zona y tip.'!K66-1,"-")</f>
        <v>0.13215198922218252</v>
      </c>
      <c r="H53" s="145">
        <f>IFERROR('Tablas turistas zona y tip.'!M53/'Tablas turistas zona y tip.'!M66-1,"-")</f>
        <v>7.9487929998613538E-2</v>
      </c>
      <c r="I53" s="144">
        <f>IFERROR('Tablas turistas zona y tip.'!O53/'Tablas turistas zona y tip.'!O66-1,"-")</f>
        <v>2.4311561109275681E-2</v>
      </c>
      <c r="J53" s="144">
        <f>IFERROR('Tablas turistas zona y tip.'!Q53/'Tablas turistas zona y tip.'!Q66-1,"-")</f>
        <v>0.10692032045283373</v>
      </c>
      <c r="K53" s="144">
        <f>IFERROR('Tablas turistas zona y tip.'!S53/'Tablas turistas zona y tip.'!S66-1,"-")</f>
        <v>5.778234000790694E-2</v>
      </c>
    </row>
    <row r="54" spans="2:11" ht="15" hidden="1" customHeight="1" outlineLevel="1">
      <c r="B54" s="66" t="s">
        <v>88</v>
      </c>
      <c r="C54" s="144">
        <f>IFERROR('Tablas turistas zona y tip.'!C54/'Tablas turistas zona y tip.'!C67-1,"-")</f>
        <v>-0.12221711336230556</v>
      </c>
      <c r="D54" s="144">
        <f>IFERROR('Tablas turistas zona y tip.'!E54/'Tablas turistas zona y tip.'!E67-1,"-")</f>
        <v>-5.3627557893386357E-2</v>
      </c>
      <c r="E54" s="144">
        <f>IFERROR('Tablas turistas zona y tip.'!G54/'Tablas turistas zona y tip.'!G67-1,"-")</f>
        <v>-8.5439511302505378E-2</v>
      </c>
      <c r="F54" s="145">
        <f>IFERROR('Tablas turistas zona y tip.'!I54/'Tablas turistas zona y tip.'!I67-1,"-")</f>
        <v>-4.0540149645171275E-2</v>
      </c>
      <c r="G54" s="145">
        <f>IFERROR('Tablas turistas zona y tip.'!K54/'Tablas turistas zona y tip.'!K67-1,"-")</f>
        <v>-7.7817308082947845E-2</v>
      </c>
      <c r="H54" s="145">
        <f>IFERROR('Tablas turistas zona y tip.'!M54/'Tablas turistas zona y tip.'!M67-1,"-")</f>
        <v>-5.7454736980709686E-2</v>
      </c>
      <c r="I54" s="144">
        <f>IFERROR('Tablas turistas zona y tip.'!O54/'Tablas turistas zona y tip.'!O67-1,"-")</f>
        <v>-3.0137526911652279E-2</v>
      </c>
      <c r="J54" s="144">
        <f>IFERROR('Tablas turistas zona y tip.'!Q54/'Tablas turistas zona y tip.'!Q67-1,"-")</f>
        <v>-5.9397302172378597E-2</v>
      </c>
      <c r="K54" s="144">
        <f>IFERROR('Tablas turistas zona y tip.'!S54/'Tablas turistas zona y tip.'!S67-1,"-")</f>
        <v>-4.2374670725582431E-2</v>
      </c>
    </row>
    <row r="55" spans="2:11" ht="15" hidden="1" customHeight="1" outlineLevel="1">
      <c r="B55" s="66" t="s">
        <v>89</v>
      </c>
      <c r="C55" s="144">
        <f>IFERROR('Tablas turistas zona y tip.'!C55/'Tablas turistas zona y tip.'!C68-1,"-")</f>
        <v>-8.855342521144316E-2</v>
      </c>
      <c r="D55" s="144">
        <f>IFERROR('Tablas turistas zona y tip.'!E55/'Tablas turistas zona y tip.'!E68-1,"-")</f>
        <v>-0.15995545925123389</v>
      </c>
      <c r="E55" s="144">
        <f>IFERROR('Tablas turistas zona y tip.'!G55/'Tablas turistas zona y tip.'!G68-1,"-")</f>
        <v>-0.12626977187822908</v>
      </c>
      <c r="F55" s="145">
        <f>IFERROR('Tablas turistas zona y tip.'!I55/'Tablas turistas zona y tip.'!I68-1,"-")</f>
        <v>-5.6585046568522257E-2</v>
      </c>
      <c r="G55" s="145">
        <f>IFERROR('Tablas turistas zona y tip.'!K55/'Tablas turistas zona y tip.'!K68-1,"-")</f>
        <v>-0.20078047044317759</v>
      </c>
      <c r="H55" s="145">
        <f>IFERROR('Tablas turistas zona y tip.'!M55/'Tablas turistas zona y tip.'!M68-1,"-")</f>
        <v>-0.1225893353271289</v>
      </c>
      <c r="I55" s="144">
        <f>IFERROR('Tablas turistas zona y tip.'!O55/'Tablas turistas zona y tip.'!O68-1,"-")</f>
        <v>-6.611917367612441E-2</v>
      </c>
      <c r="J55" s="144">
        <f>IFERROR('Tablas turistas zona y tip.'!Q55/'Tablas turistas zona y tip.'!Q68-1,"-")</f>
        <v>-0.18851782013121599</v>
      </c>
      <c r="K55" s="144">
        <f>IFERROR('Tablas turistas zona y tip.'!S55/'Tablas turistas zona y tip.'!S68-1,"-")</f>
        <v>-0.11690873113384459</v>
      </c>
    </row>
    <row r="56" spans="2:11" ht="15" hidden="1" customHeight="1" outlineLevel="1">
      <c r="B56" s="66" t="s">
        <v>90</v>
      </c>
      <c r="C56" s="144">
        <f>IFERROR('Tablas turistas zona y tip.'!C56/'Tablas turistas zona y tip.'!C69-1,"-")</f>
        <v>-3.5921424846310668E-2</v>
      </c>
      <c r="D56" s="144">
        <f>IFERROR('Tablas turistas zona y tip.'!E56/'Tablas turistas zona y tip.'!E69-1,"-")</f>
        <v>-4.0485530308637441E-2</v>
      </c>
      <c r="E56" s="144">
        <f>IFERROR('Tablas turistas zona y tip.'!G56/'Tablas turistas zona y tip.'!G69-1,"-")</f>
        <v>-3.8484720422881646E-2</v>
      </c>
      <c r="F56" s="145">
        <f>IFERROR('Tablas turistas zona y tip.'!I56/'Tablas turistas zona y tip.'!I69-1,"-")</f>
        <v>-9.3701900575624553E-3</v>
      </c>
      <c r="G56" s="145">
        <f>IFERROR('Tablas turistas zona y tip.'!K56/'Tablas turistas zona y tip.'!K69-1,"-")</f>
        <v>-1.232679795075764E-2</v>
      </c>
      <c r="H56" s="145">
        <f>IFERROR('Tablas turistas zona y tip.'!M56/'Tablas turistas zona y tip.'!M69-1,"-")</f>
        <v>-1.0764803197577333E-2</v>
      </c>
      <c r="I56" s="144">
        <f>IFERROR('Tablas turistas zona y tip.'!O56/'Tablas turistas zona y tip.'!O69-1,"-")</f>
        <v>-8.9988527623228176E-3</v>
      </c>
      <c r="J56" s="144">
        <f>IFERROR('Tablas turistas zona y tip.'!Q56/'Tablas turistas zona y tip.'!Q69-1,"-")</f>
        <v>-7.3161772649683599E-3</v>
      </c>
      <c r="K56" s="144">
        <f>IFERROR('Tablas turistas zona y tip.'!S56/'Tablas turistas zona y tip.'!S69-1,"-")</f>
        <v>-8.2683081957001248E-3</v>
      </c>
    </row>
    <row r="57" spans="2:11" ht="15" hidden="1" customHeight="1" outlineLevel="1">
      <c r="B57" s="66" t="s">
        <v>91</v>
      </c>
      <c r="C57" s="144">
        <f>IFERROR('Tablas turistas zona y tip.'!C57/'Tablas turistas zona y tip.'!C70-1,"-")</f>
        <v>2.1954053812460961E-2</v>
      </c>
      <c r="D57" s="144">
        <f>IFERROR('Tablas turistas zona y tip.'!E57/'Tablas turistas zona y tip.'!E70-1,"-")</f>
        <v>-5.280252024700649E-2</v>
      </c>
      <c r="E57" s="144">
        <f>IFERROR('Tablas turistas zona y tip.'!G57/'Tablas turistas zona y tip.'!G70-1,"-")</f>
        <v>-2.0051067562698699E-2</v>
      </c>
      <c r="F57" s="145">
        <f>IFERROR('Tablas turistas zona y tip.'!I57/'Tablas turistas zona y tip.'!I70-1,"-")</f>
        <v>5.6545469991080566E-3</v>
      </c>
      <c r="G57" s="145">
        <f>IFERROR('Tablas turistas zona y tip.'!K57/'Tablas turistas zona y tip.'!K70-1,"-")</f>
        <v>-9.4431860277283564E-2</v>
      </c>
      <c r="H57" s="145">
        <f>IFERROR('Tablas turistas zona y tip.'!M57/'Tablas turistas zona y tip.'!M70-1,"-")</f>
        <v>-4.1032483222997462E-2</v>
      </c>
      <c r="I57" s="144">
        <f>IFERROR('Tablas turistas zona y tip.'!O57/'Tablas turistas zona y tip.'!O70-1,"-")</f>
        <v>-1.1529865180451848E-2</v>
      </c>
      <c r="J57" s="144">
        <f>IFERROR('Tablas turistas zona y tip.'!Q57/'Tablas turistas zona y tip.'!Q70-1,"-")</f>
        <v>-8.0924632050947576E-2</v>
      </c>
      <c r="K57" s="144">
        <f>IFERROR('Tablas turistas zona y tip.'!S57/'Tablas turistas zona y tip.'!S70-1,"-")</f>
        <v>-4.1072023630761123E-2</v>
      </c>
    </row>
    <row r="58" spans="2:11" ht="15" hidden="1" customHeight="1" outlineLevel="1">
      <c r="B58" s="66" t="s">
        <v>92</v>
      </c>
      <c r="C58" s="144">
        <f>IFERROR('Tablas turistas zona y tip.'!C58/'Tablas turistas zona y tip.'!C71-1,"-")</f>
        <v>4.2672892188755362E-3</v>
      </c>
      <c r="D58" s="144">
        <f>IFERROR('Tablas turistas zona y tip.'!E58/'Tablas turistas zona y tip.'!E71-1,"-")</f>
        <v>-5.1447926030563806E-2</v>
      </c>
      <c r="E58" s="144">
        <f>IFERROR('Tablas turistas zona y tip.'!G58/'Tablas turistas zona y tip.'!G71-1,"-")</f>
        <v>-2.6031391308902307E-2</v>
      </c>
      <c r="F58" s="145">
        <f>IFERROR('Tablas turistas zona y tip.'!I58/'Tablas turistas zona y tip.'!I71-1,"-")</f>
        <v>8.6871798462095917E-3</v>
      </c>
      <c r="G58" s="145">
        <f>IFERROR('Tablas turistas zona y tip.'!K58/'Tablas turistas zona y tip.'!K71-1,"-")</f>
        <v>-9.778685639755158E-2</v>
      </c>
      <c r="H58" s="145">
        <f>IFERROR('Tablas turistas zona y tip.'!M58/'Tablas turistas zona y tip.'!M71-1,"-")</f>
        <v>-4.0090544372749393E-2</v>
      </c>
      <c r="I58" s="144">
        <f>IFERROR('Tablas turistas zona y tip.'!O58/'Tablas turistas zona y tip.'!O71-1,"-")</f>
        <v>-3.1043865102496904E-3</v>
      </c>
      <c r="J58" s="144">
        <f>IFERROR('Tablas turistas zona y tip.'!Q58/'Tablas turistas zona y tip.'!Q71-1,"-")</f>
        <v>-7.2528959161241247E-2</v>
      </c>
      <c r="K58" s="144">
        <f>IFERROR('Tablas turistas zona y tip.'!S58/'Tablas turistas zona y tip.'!S71-1,"-")</f>
        <v>-3.2075724679442752E-2</v>
      </c>
    </row>
    <row r="59" spans="2:11" ht="15" hidden="1" customHeight="1" outlineLevel="1">
      <c r="B59" s="66" t="s">
        <v>93</v>
      </c>
      <c r="C59" s="144">
        <f>IFERROR('Tablas turistas zona y tip.'!C59/'Tablas turistas zona y tip.'!C72-1,"-")</f>
        <v>-8.5675664930624618E-2</v>
      </c>
      <c r="D59" s="144">
        <f>IFERROR('Tablas turistas zona y tip.'!E59/'Tablas turistas zona y tip.'!E72-1,"-")</f>
        <v>-2.3216523026690417E-2</v>
      </c>
      <c r="E59" s="144">
        <f>IFERROR('Tablas turistas zona y tip.'!G59/'Tablas turistas zona y tip.'!G72-1,"-")</f>
        <v>-5.3726792511458066E-2</v>
      </c>
      <c r="F59" s="145">
        <f>IFERROR('Tablas turistas zona y tip.'!I59/'Tablas turistas zona y tip.'!I72-1,"-")</f>
        <v>-9.2519599774764982E-2</v>
      </c>
      <c r="G59" s="145">
        <f>IFERROR('Tablas turistas zona y tip.'!K59/'Tablas turistas zona y tip.'!K72-1,"-")</f>
        <v>-0.10687893247751357</v>
      </c>
      <c r="H59" s="145">
        <f>IFERROR('Tablas turistas zona y tip.'!M59/'Tablas turistas zona y tip.'!M72-1,"-")</f>
        <v>-9.8591498996478788E-2</v>
      </c>
      <c r="I59" s="144">
        <f>IFERROR('Tablas turistas zona y tip.'!O59/'Tablas turistas zona y tip.'!O72-1,"-")</f>
        <v>-9.2565054159716165E-2</v>
      </c>
      <c r="J59" s="144">
        <f>IFERROR('Tablas turistas zona y tip.'!Q59/'Tablas turistas zona y tip.'!Q72-1,"-")</f>
        <v>-9.2590668910449536E-2</v>
      </c>
      <c r="K59" s="144">
        <f>IFERROR('Tablas turistas zona y tip.'!S59/'Tablas turistas zona y tip.'!S72-1,"-")</f>
        <v>-9.2574880844212726E-2</v>
      </c>
    </row>
    <row r="60" spans="2:11" ht="15" hidden="1" customHeight="1" outlineLevel="1">
      <c r="B60" s="66" t="s">
        <v>94</v>
      </c>
      <c r="C60" s="144">
        <f>IFERROR('Tablas turistas zona y tip.'!C60/'Tablas turistas zona y tip.'!C73-1,"-")</f>
        <v>-0.1320698649585631</v>
      </c>
      <c r="D60" s="144">
        <f>IFERROR('Tablas turistas zona y tip.'!E60/'Tablas turistas zona y tip.'!E73-1,"-")</f>
        <v>-0.14862782659392826</v>
      </c>
      <c r="E60" s="144">
        <f>IFERROR('Tablas turistas zona y tip.'!G60/'Tablas turistas zona y tip.'!G73-1,"-")</f>
        <v>-0.14106460150965594</v>
      </c>
      <c r="F60" s="145">
        <f>IFERROR('Tablas turistas zona y tip.'!I60/'Tablas turistas zona y tip.'!I73-1,"-")</f>
        <v>-8.2511999051926743E-2</v>
      </c>
      <c r="G60" s="145">
        <f>IFERROR('Tablas turistas zona y tip.'!K60/'Tablas turistas zona y tip.'!K73-1,"-")</f>
        <v>-0.1153571249435722</v>
      </c>
      <c r="H60" s="145">
        <f>IFERROR('Tablas turistas zona y tip.'!M60/'Tablas turistas zona y tip.'!M73-1,"-")</f>
        <v>-9.698297294012348E-2</v>
      </c>
      <c r="I60" s="144">
        <f>IFERROR('Tablas turistas zona y tip.'!O60/'Tablas turistas zona y tip.'!O73-1,"-")</f>
        <v>-5.3758885950142554E-2</v>
      </c>
      <c r="J60" s="144">
        <f>IFERROR('Tablas turistas zona y tip.'!Q60/'Tablas turistas zona y tip.'!Q73-1,"-")</f>
        <v>-0.11880570774388743</v>
      </c>
      <c r="K60" s="144">
        <f>IFERROR('Tablas turistas zona y tip.'!S60/'Tablas turistas zona y tip.'!S73-1,"-")</f>
        <v>-8.0464135463768294E-2</v>
      </c>
    </row>
    <row r="61" spans="2:11" ht="15" hidden="1" customHeight="1" outlineLevel="1">
      <c r="B61" s="66" t="s">
        <v>95</v>
      </c>
      <c r="C61" s="144">
        <f>IFERROR('Tablas turistas zona y tip.'!C61/'Tablas turistas zona y tip.'!C74-1,"-")</f>
        <v>7.1792224437482233E-2</v>
      </c>
      <c r="D61" s="144">
        <f>IFERROR('Tablas turistas zona y tip.'!E61/'Tablas turistas zona y tip.'!E74-1,"-")</f>
        <v>-9.3567102974595473E-3</v>
      </c>
      <c r="E61" s="144">
        <f>IFERROR('Tablas turistas zona y tip.'!G61/'Tablas turistas zona y tip.'!G74-1,"-")</f>
        <v>2.4425127646487743E-2</v>
      </c>
      <c r="F61" s="145">
        <f>IFERROR('Tablas turistas zona y tip.'!I61/'Tablas turistas zona y tip.'!I74-1,"-")</f>
        <v>5.0004029117086235E-2</v>
      </c>
      <c r="G61" s="145">
        <f>IFERROR('Tablas turistas zona y tip.'!K61/'Tablas turistas zona y tip.'!K74-1,"-")</f>
        <v>3.1470538774232004E-2</v>
      </c>
      <c r="H61" s="145">
        <f>IFERROR('Tablas turistas zona y tip.'!M61/'Tablas turistas zona y tip.'!M74-1,"-")</f>
        <v>4.1091268070676534E-2</v>
      </c>
      <c r="I61" s="144">
        <f>IFERROR('Tablas turistas zona y tip.'!O61/'Tablas turistas zona y tip.'!O74-1,"-")</f>
        <v>5.3518853232388697E-2</v>
      </c>
      <c r="J61" s="144">
        <f>IFERROR('Tablas turistas zona y tip.'!Q61/'Tablas turistas zona y tip.'!Q74-1,"-")</f>
        <v>2.5113079303693775E-2</v>
      </c>
      <c r="K61" s="144">
        <f>IFERROR('Tablas turistas zona y tip.'!S61/'Tablas turistas zona y tip.'!S74-1,"-")</f>
        <v>4.1072006403596983E-2</v>
      </c>
    </row>
    <row r="62" spans="2:11" ht="15" hidden="1" customHeight="1" outlineLevel="1">
      <c r="B62" s="66" t="s">
        <v>96</v>
      </c>
      <c r="C62" s="144">
        <f>IFERROR('Tablas turistas zona y tip.'!C62/'Tablas turistas zona y tip.'!C75-1,"-")</f>
        <v>5.6436114153458394E-2</v>
      </c>
      <c r="D62" s="144">
        <f>IFERROR('Tablas turistas zona y tip.'!E62/'Tablas turistas zona y tip.'!E75-1,"-")</f>
        <v>4.3263638684785333E-2</v>
      </c>
      <c r="E62" s="144">
        <f>IFERROR('Tablas turistas zona y tip.'!G62/'Tablas turistas zona y tip.'!G75-1,"-")</f>
        <v>4.8625188200758673E-2</v>
      </c>
      <c r="F62" s="145">
        <f>IFERROR('Tablas turistas zona y tip.'!I62/'Tablas turistas zona y tip.'!I75-1,"-")</f>
        <v>3.8548188271586126E-2</v>
      </c>
      <c r="G62" s="145">
        <f>IFERROR('Tablas turistas zona y tip.'!K62/'Tablas turistas zona y tip.'!K75-1,"-")</f>
        <v>-1.1946640881939419E-2</v>
      </c>
      <c r="H62" s="145">
        <f>IFERROR('Tablas turistas zona y tip.'!M62/'Tablas turistas zona y tip.'!M75-1,"-")</f>
        <v>1.3887335495656794E-2</v>
      </c>
      <c r="I62" s="144">
        <f>IFERROR('Tablas turistas zona y tip.'!O62/'Tablas turistas zona y tip.'!O75-1,"-")</f>
        <v>2.6830754646714361E-2</v>
      </c>
      <c r="J62" s="144">
        <f>IFERROR('Tablas turistas zona y tip.'!Q62/'Tablas turistas zona y tip.'!Q75-1,"-")</f>
        <v>-2.1946178709994268E-2</v>
      </c>
      <c r="K62" s="144">
        <f>IFERROR('Tablas turistas zona y tip.'!S62/'Tablas turistas zona y tip.'!S75-1,"-")</f>
        <v>5.3911999867177762E-3</v>
      </c>
    </row>
    <row r="63" spans="2:11" ht="15" hidden="1" customHeight="1" outlineLevel="1">
      <c r="B63" s="66" t="s">
        <v>97</v>
      </c>
      <c r="C63" s="144">
        <f>IFERROR('Tablas turistas zona y tip.'!C63/'Tablas turistas zona y tip.'!C76-1,"-")</f>
        <v>3.0623280523669472E-2</v>
      </c>
      <c r="D63" s="144">
        <f>IFERROR('Tablas turistas zona y tip.'!E63/'Tablas turistas zona y tip.'!E76-1,"-")</f>
        <v>-0.13491806043934651</v>
      </c>
      <c r="E63" s="144">
        <f>IFERROR('Tablas turistas zona y tip.'!G63/'Tablas turistas zona y tip.'!G76-1,"-")</f>
        <v>-6.7686901844745462E-2</v>
      </c>
      <c r="F63" s="145">
        <f>IFERROR('Tablas turistas zona y tip.'!I63/'Tablas turistas zona y tip.'!I76-1,"-")</f>
        <v>-7.5925805938588109E-3</v>
      </c>
      <c r="G63" s="145">
        <f>IFERROR('Tablas turistas zona y tip.'!K63/'Tablas turistas zona y tip.'!K76-1,"-")</f>
        <v>-9.6055943704763891E-2</v>
      </c>
      <c r="H63" s="145">
        <f>IFERROR('Tablas turistas zona y tip.'!M63/'Tablas turistas zona y tip.'!M76-1,"-")</f>
        <v>-5.0417231382606897E-2</v>
      </c>
      <c r="I63" s="144">
        <f>IFERROR('Tablas turistas zona y tip.'!O63/'Tablas turistas zona y tip.'!O76-1,"-")</f>
        <v>1.0847268912061336E-2</v>
      </c>
      <c r="J63" s="144">
        <f>IFERROR('Tablas turistas zona y tip.'!Q63/'Tablas turistas zona y tip.'!Q76-1,"-")</f>
        <v>-9.0934210456398046E-2</v>
      </c>
      <c r="K63" s="144">
        <f>IFERROR('Tablas turistas zona y tip.'!S63/'Tablas turistas zona y tip.'!S76-1,"-")</f>
        <v>-3.4573850028218667E-2</v>
      </c>
    </row>
    <row r="64" spans="2:11" collapsed="1">
      <c r="B64" s="135">
        <v>2007</v>
      </c>
      <c r="C64" s="148">
        <f>IFERROR('Tablas turistas zona y tip.'!C64/'Tablas turistas zona y tip.'!C77-1,"-")</f>
        <v>-3.4469862061654033E-2</v>
      </c>
      <c r="D64" s="148">
        <f>IFERROR('Tablas turistas zona y tip.'!E64/'Tablas turistas zona y tip.'!E77-1,"-")</f>
        <v>-3.9876534963596777E-2</v>
      </c>
      <c r="E64" s="148">
        <f>IFERROR('Tablas turistas zona y tip.'!G64/'Tablas turistas zona y tip.'!G77-1,"-")</f>
        <v>-3.7480513904377344E-2</v>
      </c>
      <c r="F64" s="148">
        <f>IFERROR('Tablas turistas zona y tip.'!I64/'Tablas turistas zona y tip.'!I77-1,"-")</f>
        <v>-1.7232695335539283E-2</v>
      </c>
      <c r="G64" s="148">
        <f>IFERROR('Tablas turistas zona y tip.'!K64/'Tablas turistas zona y tip.'!K77-1,"-")</f>
        <v>-5.8302151801557733E-2</v>
      </c>
      <c r="H64" s="148">
        <f>IFERROR('Tablas turistas zona y tip.'!M64/'Tablas turistas zona y tip.'!M77-1,"-")</f>
        <v>-3.6254627139557738E-2</v>
      </c>
      <c r="I64" s="148">
        <f>IFERROR('Tablas turistas zona y tip.'!O64/'Tablas turistas zona y tip.'!O77-1,"-")</f>
        <v>-1.5365629285829852E-2</v>
      </c>
      <c r="J64" s="148">
        <f>IFERROR('Tablas turistas zona y tip.'!Q64/'Tablas turistas zona y tip.'!Q77-1,"-")</f>
        <v>-5.3727730701820575E-2</v>
      </c>
      <c r="K64" s="148">
        <f>IFERROR('Tablas turistas zona y tip.'!S64/'Tablas turistas zona y tip.'!S77-1,"-")</f>
        <v>-3.1595778619496917E-2</v>
      </c>
    </row>
    <row r="65" spans="2:11" ht="15" customHeight="1">
      <c r="B65" s="138" t="s">
        <v>127</v>
      </c>
      <c r="C65" s="138"/>
      <c r="D65" s="138"/>
      <c r="E65" s="138"/>
      <c r="F65" s="138"/>
      <c r="G65" s="138"/>
      <c r="H65" s="138"/>
      <c r="I65" s="138"/>
      <c r="J65" s="138"/>
      <c r="K65" s="138"/>
    </row>
    <row r="67" spans="2:11">
      <c r="F67" s="149"/>
      <c r="G67" s="149"/>
      <c r="H67" s="149"/>
    </row>
  </sheetData>
  <mergeCells count="6">
    <mergeCell ref="B5:K5"/>
    <mergeCell ref="B6:B7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143</v>
      </c>
      <c r="C5" s="117"/>
      <c r="D5" s="117"/>
      <c r="E5" s="117"/>
      <c r="F5" s="117"/>
      <c r="G5" s="117"/>
      <c r="H5" s="117"/>
      <c r="I5" s="117"/>
      <c r="K5" s="83" t="s">
        <v>98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144</v>
      </c>
      <c r="H6" s="143" t="s">
        <v>145</v>
      </c>
      <c r="I6" s="143" t="s">
        <v>146</v>
      </c>
    </row>
    <row r="7" spans="2:11" ht="15" customHeight="1">
      <c r="B7" s="153" t="s">
        <v>106</v>
      </c>
      <c r="C7" s="125">
        <v>125609</v>
      </c>
      <c r="D7" s="125">
        <v>114748</v>
      </c>
      <c r="E7" s="125">
        <v>117383</v>
      </c>
      <c r="F7" s="125">
        <v>117890</v>
      </c>
      <c r="G7" s="145">
        <v>-8.6466734071603102E-2</v>
      </c>
      <c r="H7" s="145">
        <v>2.2963363195872777E-2</v>
      </c>
      <c r="I7" s="145">
        <v>4.3191944319023179E-3</v>
      </c>
    </row>
    <row r="8" spans="2:11" ht="15" customHeight="1">
      <c r="B8" s="153" t="s">
        <v>107</v>
      </c>
      <c r="C8" s="125">
        <v>137012</v>
      </c>
      <c r="D8" s="125">
        <v>114778</v>
      </c>
      <c r="E8" s="125">
        <v>109388</v>
      </c>
      <c r="F8" s="125">
        <v>121950</v>
      </c>
      <c r="G8" s="145">
        <v>-0.16227775669284439</v>
      </c>
      <c r="H8" s="145">
        <v>-4.6960218857272307E-2</v>
      </c>
      <c r="I8" s="145">
        <v>0.11483892200241352</v>
      </c>
    </row>
    <row r="9" spans="2:11" ht="15" customHeight="1">
      <c r="B9" s="153" t="s">
        <v>108</v>
      </c>
      <c r="C9" s="125">
        <v>147299</v>
      </c>
      <c r="D9" s="125">
        <v>125201</v>
      </c>
      <c r="E9" s="125">
        <v>120018</v>
      </c>
      <c r="F9" s="125">
        <v>131280</v>
      </c>
      <c r="G9" s="145">
        <v>-0.15002138507389728</v>
      </c>
      <c r="H9" s="145">
        <v>-4.1397432927852029E-2</v>
      </c>
      <c r="I9" s="145">
        <v>9.3835924611308297E-2</v>
      </c>
    </row>
    <row r="10" spans="2:11" ht="15" customHeight="1">
      <c r="B10" s="153" t="s">
        <v>94</v>
      </c>
      <c r="C10" s="125">
        <v>118862</v>
      </c>
      <c r="D10" s="125">
        <v>123673</v>
      </c>
      <c r="E10" s="125">
        <v>125967</v>
      </c>
      <c r="F10" s="125">
        <v>140577</v>
      </c>
      <c r="G10" s="145">
        <v>4.0475509414278799E-2</v>
      </c>
      <c r="H10" s="145">
        <v>1.8548915284662071E-2</v>
      </c>
      <c r="I10" s="145">
        <v>0.1159827573888399</v>
      </c>
    </row>
    <row r="11" spans="2:11" ht="15" customHeight="1">
      <c r="B11" s="153" t="s">
        <v>110</v>
      </c>
      <c r="C11" s="125">
        <v>113690</v>
      </c>
      <c r="D11" s="125">
        <v>100518</v>
      </c>
      <c r="E11" s="125">
        <v>101676</v>
      </c>
      <c r="F11" s="125"/>
      <c r="G11" s="145">
        <v>-0.11585891459231246</v>
      </c>
      <c r="H11" s="145">
        <v>1.1520324717960939E-2</v>
      </c>
      <c r="I11" s="145"/>
    </row>
    <row r="12" spans="2:11" ht="15" customHeight="1">
      <c r="B12" s="153" t="s">
        <v>111</v>
      </c>
      <c r="C12" s="125">
        <v>120859</v>
      </c>
      <c r="D12" s="125">
        <v>101166</v>
      </c>
      <c r="E12" s="125">
        <v>107391</v>
      </c>
      <c r="F12" s="125"/>
      <c r="G12" s="145">
        <v>-0.16294194060847766</v>
      </c>
      <c r="H12" s="145">
        <v>6.1532530692129717E-2</v>
      </c>
      <c r="I12" s="145"/>
    </row>
    <row r="13" spans="2:11" ht="15" customHeight="1">
      <c r="B13" s="153" t="s">
        <v>112</v>
      </c>
      <c r="C13" s="125">
        <v>132846</v>
      </c>
      <c r="D13" s="125">
        <v>128599</v>
      </c>
      <c r="E13" s="125">
        <v>136606</v>
      </c>
      <c r="F13" s="125"/>
      <c r="G13" s="145">
        <v>-3.1969347966818717E-2</v>
      </c>
      <c r="H13" s="145">
        <v>6.2263314644748435E-2</v>
      </c>
      <c r="I13" s="145"/>
    </row>
    <row r="14" spans="2:11" ht="15" customHeight="1">
      <c r="B14" s="153" t="s">
        <v>113</v>
      </c>
      <c r="C14" s="125">
        <v>145365</v>
      </c>
      <c r="D14" s="125">
        <v>134600</v>
      </c>
      <c r="E14" s="125">
        <v>138380</v>
      </c>
      <c r="F14" s="125"/>
      <c r="G14" s="145">
        <v>-7.405496508788223E-2</v>
      </c>
      <c r="H14" s="145">
        <v>2.8083209509658147E-2</v>
      </c>
      <c r="I14" s="145"/>
    </row>
    <row r="15" spans="2:11" ht="15" customHeight="1">
      <c r="B15" s="153" t="s">
        <v>114</v>
      </c>
      <c r="C15" s="125">
        <v>109237</v>
      </c>
      <c r="D15" s="125">
        <v>105034</v>
      </c>
      <c r="E15" s="125">
        <v>103019</v>
      </c>
      <c r="F15" s="125"/>
      <c r="G15" s="145">
        <v>-3.8475974257806467E-2</v>
      </c>
      <c r="H15" s="145">
        <v>-1.918426414303942E-2</v>
      </c>
      <c r="I15" s="145"/>
    </row>
    <row r="16" spans="2:11" ht="15" customHeight="1">
      <c r="B16" s="153" t="s">
        <v>115</v>
      </c>
      <c r="C16" s="125">
        <v>130594</v>
      </c>
      <c r="D16" s="125">
        <v>121560</v>
      </c>
      <c r="E16" s="125">
        <v>134586</v>
      </c>
      <c r="F16" s="125"/>
      <c r="G16" s="145">
        <v>-6.9176225554007043E-2</v>
      </c>
      <c r="H16" s="145">
        <v>0.10715695952615989</v>
      </c>
      <c r="I16" s="145"/>
    </row>
    <row r="17" spans="2:11" ht="15" customHeight="1">
      <c r="B17" s="153" t="s">
        <v>116</v>
      </c>
      <c r="C17" s="125">
        <v>130980</v>
      </c>
      <c r="D17" s="125">
        <v>106156</v>
      </c>
      <c r="E17" s="125">
        <v>120562</v>
      </c>
      <c r="F17" s="125"/>
      <c r="G17" s="145">
        <v>-0.18952511833867769</v>
      </c>
      <c r="H17" s="145">
        <v>0.13570594219827425</v>
      </c>
      <c r="I17" s="145"/>
    </row>
    <row r="18" spans="2:11" ht="15" customHeight="1">
      <c r="B18" s="153" t="s">
        <v>117</v>
      </c>
      <c r="C18" s="125">
        <v>118469</v>
      </c>
      <c r="D18" s="125">
        <v>110568</v>
      </c>
      <c r="E18" s="125">
        <v>117512</v>
      </c>
      <c r="F18" s="125"/>
      <c r="G18" s="145">
        <v>-6.6692552482083944E-2</v>
      </c>
      <c r="H18" s="145">
        <v>6.2802980970986244E-2</v>
      </c>
      <c r="I18" s="145"/>
    </row>
    <row r="19" spans="2:11" ht="15" customHeight="1">
      <c r="B19" s="154" t="s">
        <v>147</v>
      </c>
      <c r="C19" s="129">
        <v>1530822</v>
      </c>
      <c r="D19" s="129">
        <v>1386601</v>
      </c>
      <c r="E19" s="129">
        <v>1432488</v>
      </c>
      <c r="F19" s="129">
        <v>511697</v>
      </c>
      <c r="G19" s="155">
        <v>-9.4211475926005761E-2</v>
      </c>
      <c r="H19" s="155">
        <v>3.3093153690210819E-2</v>
      </c>
      <c r="I19" s="155"/>
    </row>
    <row r="20" spans="2:11" ht="15" customHeight="1">
      <c r="B20" s="138" t="s">
        <v>127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148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144</v>
      </c>
      <c r="H24" s="143" t="s">
        <v>145</v>
      </c>
      <c r="I24" s="143" t="s">
        <v>146</v>
      </c>
      <c r="K24" s="83" t="s">
        <v>98</v>
      </c>
    </row>
    <row r="25" spans="2:11" ht="15" customHeight="1">
      <c r="B25" s="153" t="s">
        <v>106</v>
      </c>
      <c r="C25" s="125">
        <v>314867</v>
      </c>
      <c r="D25" s="125">
        <v>299462</v>
      </c>
      <c r="E25" s="125">
        <v>301357</v>
      </c>
      <c r="F25" s="125">
        <v>306956</v>
      </c>
      <c r="G25" s="145">
        <v>-4.892541930402361E-2</v>
      </c>
      <c r="H25" s="145">
        <v>6.3280149067328484E-3</v>
      </c>
      <c r="I25" s="145">
        <v>1.8579292998005759E-2</v>
      </c>
    </row>
    <row r="26" spans="2:11" ht="15" customHeight="1">
      <c r="B26" s="153" t="s">
        <v>107</v>
      </c>
      <c r="C26" s="125">
        <v>358356</v>
      </c>
      <c r="D26" s="125">
        <v>300505</v>
      </c>
      <c r="E26" s="125">
        <v>287470</v>
      </c>
      <c r="F26" s="125">
        <v>334605</v>
      </c>
      <c r="G26" s="145">
        <v>-0.16143443949592029</v>
      </c>
      <c r="H26" s="145">
        <v>-4.337698208016505E-2</v>
      </c>
      <c r="I26" s="145">
        <v>0.16396493547152757</v>
      </c>
    </row>
    <row r="27" spans="2:11" ht="15" customHeight="1">
      <c r="B27" s="153" t="s">
        <v>108</v>
      </c>
      <c r="C27" s="125">
        <v>387247</v>
      </c>
      <c r="D27" s="125">
        <v>317148</v>
      </c>
      <c r="E27" s="125">
        <v>319265</v>
      </c>
      <c r="F27" s="125">
        <v>360550</v>
      </c>
      <c r="G27" s="145">
        <v>-0.18101883294124943</v>
      </c>
      <c r="H27" s="145">
        <v>6.6751169800849386E-3</v>
      </c>
      <c r="I27" s="145">
        <v>0.12931263996993092</v>
      </c>
    </row>
    <row r="28" spans="2:11" ht="15" customHeight="1">
      <c r="B28" s="153" t="s">
        <v>94</v>
      </c>
      <c r="C28" s="125">
        <v>317058</v>
      </c>
      <c r="D28" s="125">
        <v>323645</v>
      </c>
      <c r="E28" s="125">
        <v>340243</v>
      </c>
      <c r="F28" s="125">
        <v>386548</v>
      </c>
      <c r="G28" s="145">
        <v>2.077537863734702E-2</v>
      </c>
      <c r="H28" s="145">
        <v>5.1284586506820773E-2</v>
      </c>
      <c r="I28" s="145">
        <v>0.13609390935302113</v>
      </c>
    </row>
    <row r="29" spans="2:11" ht="15" customHeight="1">
      <c r="B29" s="153" t="s">
        <v>110</v>
      </c>
      <c r="C29" s="125">
        <v>308072</v>
      </c>
      <c r="D29" s="125">
        <v>270689</v>
      </c>
      <c r="E29" s="125">
        <v>282043</v>
      </c>
      <c r="F29" s="125"/>
      <c r="G29" s="145">
        <v>-0.12134501025734246</v>
      </c>
      <c r="H29" s="145">
        <v>4.1944814898278171E-2</v>
      </c>
      <c r="I29" s="145"/>
    </row>
    <row r="30" spans="2:11" ht="15" customHeight="1">
      <c r="B30" s="153" t="s">
        <v>111</v>
      </c>
      <c r="C30" s="125">
        <v>303175</v>
      </c>
      <c r="D30" s="125">
        <v>266838</v>
      </c>
      <c r="E30" s="125">
        <v>287452</v>
      </c>
      <c r="F30" s="125"/>
      <c r="G30" s="145">
        <v>-0.11985486929990929</v>
      </c>
      <c r="H30" s="145">
        <v>7.7252865034215468E-2</v>
      </c>
      <c r="I30" s="145"/>
    </row>
    <row r="31" spans="2:11" ht="15" customHeight="1">
      <c r="B31" s="153" t="s">
        <v>112</v>
      </c>
      <c r="C31" s="125">
        <v>350643</v>
      </c>
      <c r="D31" s="125">
        <v>339918</v>
      </c>
      <c r="E31" s="125">
        <v>369320</v>
      </c>
      <c r="F31" s="125"/>
      <c r="G31" s="145">
        <v>-3.0586665069600727E-2</v>
      </c>
      <c r="H31" s="145">
        <v>8.6497331709412206E-2</v>
      </c>
      <c r="I31" s="145"/>
    </row>
    <row r="32" spans="2:11" ht="15" customHeight="1">
      <c r="B32" s="153" t="s">
        <v>113</v>
      </c>
      <c r="C32" s="125">
        <v>397222</v>
      </c>
      <c r="D32" s="125">
        <v>362794</v>
      </c>
      <c r="E32" s="125">
        <v>373452</v>
      </c>
      <c r="F32" s="125"/>
      <c r="G32" s="145">
        <v>-8.6671936599684862E-2</v>
      </c>
      <c r="H32" s="145">
        <v>2.9377553101760157E-2</v>
      </c>
      <c r="I32" s="145"/>
    </row>
    <row r="33" spans="2:11" ht="15" customHeight="1">
      <c r="B33" s="153" t="s">
        <v>114</v>
      </c>
      <c r="C33" s="125">
        <v>293148</v>
      </c>
      <c r="D33" s="125">
        <v>278508</v>
      </c>
      <c r="E33" s="125">
        <v>289167</v>
      </c>
      <c r="F33" s="125"/>
      <c r="G33" s="145">
        <v>-4.9940644316181615E-2</v>
      </c>
      <c r="H33" s="145">
        <v>3.8271791115515486E-2</v>
      </c>
      <c r="I33" s="145"/>
    </row>
    <row r="34" spans="2:11" ht="15" customHeight="1">
      <c r="B34" s="153" t="s">
        <v>115</v>
      </c>
      <c r="C34" s="125">
        <v>343893</v>
      </c>
      <c r="D34" s="125">
        <v>323899</v>
      </c>
      <c r="E34" s="125">
        <v>353250</v>
      </c>
      <c r="F34" s="125"/>
      <c r="G34" s="145">
        <v>-5.8140177322597464E-2</v>
      </c>
      <c r="H34" s="145">
        <v>9.0617754299951558E-2</v>
      </c>
      <c r="I34" s="145"/>
    </row>
    <row r="35" spans="2:11" ht="15" customHeight="1">
      <c r="B35" s="153" t="s">
        <v>116</v>
      </c>
      <c r="C35" s="125">
        <v>331700</v>
      </c>
      <c r="D35" s="125">
        <v>287253</v>
      </c>
      <c r="E35" s="125">
        <v>312933</v>
      </c>
      <c r="F35" s="125"/>
      <c r="G35" s="145">
        <v>-0.13399758818209229</v>
      </c>
      <c r="H35" s="145">
        <v>8.9398544140531166E-2</v>
      </c>
      <c r="I35" s="145"/>
    </row>
    <row r="36" spans="2:11" ht="15" customHeight="1">
      <c r="B36" s="153" t="s">
        <v>117</v>
      </c>
      <c r="C36" s="125">
        <v>311635</v>
      </c>
      <c r="D36" s="125">
        <v>293565</v>
      </c>
      <c r="E36" s="125">
        <v>320644</v>
      </c>
      <c r="F36" s="125"/>
      <c r="G36" s="145">
        <v>-5.7984501099042185E-2</v>
      </c>
      <c r="H36" s="145">
        <v>9.2241922572513735E-2</v>
      </c>
      <c r="I36" s="145"/>
    </row>
    <row r="37" spans="2:11" ht="15" customHeight="1">
      <c r="B37" s="154" t="s">
        <v>147</v>
      </c>
      <c r="C37" s="156">
        <v>4017016</v>
      </c>
      <c r="D37" s="156">
        <v>3664224</v>
      </c>
      <c r="E37" s="156">
        <v>3836596</v>
      </c>
      <c r="F37" s="156">
        <v>1388659</v>
      </c>
      <c r="G37" s="155">
        <v>-8.7824395023569757E-2</v>
      </c>
      <c r="H37" s="155">
        <v>4.7041883902294135E-2</v>
      </c>
      <c r="I37" s="155"/>
    </row>
    <row r="38" spans="2:11" ht="15" customHeight="1">
      <c r="B38" s="138" t="s">
        <v>127</v>
      </c>
      <c r="C38" s="138"/>
      <c r="D38" s="138"/>
      <c r="E38" s="138"/>
      <c r="F38" s="138"/>
      <c r="G38" s="138"/>
      <c r="H38" s="138"/>
      <c r="I38" s="138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149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144</v>
      </c>
      <c r="H43" s="143" t="s">
        <v>145</v>
      </c>
      <c r="I43" s="143" t="s">
        <v>146</v>
      </c>
    </row>
    <row r="44" spans="2:11" ht="15" customHeight="1" thickBot="1">
      <c r="B44" s="153" t="s">
        <v>106</v>
      </c>
      <c r="C44" s="125">
        <v>409747</v>
      </c>
      <c r="D44" s="125">
        <v>380730</v>
      </c>
      <c r="E44" s="125">
        <v>382237</v>
      </c>
      <c r="F44" s="125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107</v>
      </c>
      <c r="C45" s="125">
        <v>459918</v>
      </c>
      <c r="D45" s="125">
        <v>385582</v>
      </c>
      <c r="E45" s="125">
        <v>369547</v>
      </c>
      <c r="F45" s="125">
        <v>417629</v>
      </c>
      <c r="G45" s="145">
        <v>-0.16162881209259039</v>
      </c>
      <c r="H45" s="145">
        <v>-4.1586484846284355E-2</v>
      </c>
      <c r="I45" s="145">
        <v>0.13011064898375579</v>
      </c>
      <c r="K45" s="83" t="s">
        <v>98</v>
      </c>
    </row>
    <row r="46" spans="2:11" ht="15" customHeight="1">
      <c r="B46" s="153" t="s">
        <v>108</v>
      </c>
      <c r="C46" s="125">
        <v>508083</v>
      </c>
      <c r="D46" s="125">
        <v>409508</v>
      </c>
      <c r="E46" s="125">
        <v>404361</v>
      </c>
      <c r="F46" s="125">
        <v>454248</v>
      </c>
      <c r="G46" s="145">
        <v>-0.19401357652194617</v>
      </c>
      <c r="H46" s="145">
        <v>-1.2568741025816399E-2</v>
      </c>
      <c r="I46" s="145">
        <v>0.12337243205947157</v>
      </c>
    </row>
    <row r="47" spans="2:11" ht="15" customHeight="1">
      <c r="B47" s="153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5">
        <v>-1.4331682818470082E-2</v>
      </c>
      <c r="H47" s="145">
        <v>9.8439404440409106E-3</v>
      </c>
      <c r="I47" s="145">
        <v>0.12318098019401291</v>
      </c>
    </row>
    <row r="48" spans="2:11" ht="15" customHeight="1">
      <c r="B48" s="153" t="s">
        <v>110</v>
      </c>
      <c r="C48" s="125">
        <v>413185</v>
      </c>
      <c r="D48" s="125">
        <v>350293</v>
      </c>
      <c r="E48" s="125">
        <v>361297</v>
      </c>
      <c r="F48" s="125"/>
      <c r="G48" s="145">
        <v>-0.152212689231216</v>
      </c>
      <c r="H48" s="145">
        <v>3.1413702243550334E-2</v>
      </c>
      <c r="I48" s="145"/>
    </row>
    <row r="49" spans="2:9" ht="15" customHeight="1">
      <c r="B49" s="153" t="s">
        <v>111</v>
      </c>
      <c r="C49" s="125">
        <v>402431</v>
      </c>
      <c r="D49" s="125">
        <v>349858</v>
      </c>
      <c r="E49" s="125">
        <v>374943</v>
      </c>
      <c r="F49" s="125"/>
      <c r="G49" s="145">
        <v>-0.13063854424733679</v>
      </c>
      <c r="H49" s="145">
        <v>7.1700518496075505E-2</v>
      </c>
      <c r="I49" s="145"/>
    </row>
    <row r="50" spans="2:9" ht="15" customHeight="1">
      <c r="B50" s="153" t="s">
        <v>112</v>
      </c>
      <c r="C50" s="125">
        <v>467525</v>
      </c>
      <c r="D50" s="125">
        <v>434195</v>
      </c>
      <c r="E50" s="125">
        <v>451259</v>
      </c>
      <c r="F50" s="125"/>
      <c r="G50" s="145">
        <v>-7.129030533126568E-2</v>
      </c>
      <c r="H50" s="145">
        <v>3.9300314374877576E-2</v>
      </c>
      <c r="I50" s="145"/>
    </row>
    <row r="51" spans="2:9" ht="15" customHeight="1">
      <c r="B51" s="153" t="s">
        <v>113</v>
      </c>
      <c r="C51" s="125">
        <v>531765</v>
      </c>
      <c r="D51" s="125">
        <v>467782</v>
      </c>
      <c r="E51" s="125">
        <v>465198</v>
      </c>
      <c r="F51" s="125"/>
      <c r="G51" s="145">
        <v>-0.12032194672458696</v>
      </c>
      <c r="H51" s="145">
        <v>-5.5239406390156232E-3</v>
      </c>
      <c r="I51" s="145"/>
    </row>
    <row r="52" spans="2:9" ht="15" customHeight="1">
      <c r="B52" s="153" t="s">
        <v>114</v>
      </c>
      <c r="C52" s="125">
        <v>391359</v>
      </c>
      <c r="D52" s="125">
        <v>354214</v>
      </c>
      <c r="E52" s="125">
        <v>363673</v>
      </c>
      <c r="F52" s="125"/>
      <c r="G52" s="145">
        <v>-9.4912854949036563E-2</v>
      </c>
      <c r="H52" s="145">
        <v>2.6704195768659567E-2</v>
      </c>
      <c r="I52" s="145"/>
    </row>
    <row r="53" spans="2:9" ht="15" customHeight="1">
      <c r="B53" s="153" t="s">
        <v>115</v>
      </c>
      <c r="C53" s="125">
        <v>441857</v>
      </c>
      <c r="D53" s="125">
        <v>404871</v>
      </c>
      <c r="E53" s="125">
        <v>433607</v>
      </c>
      <c r="F53" s="125"/>
      <c r="G53" s="145">
        <v>-8.3705814324543937E-2</v>
      </c>
      <c r="H53" s="145">
        <v>7.0975693492495218E-2</v>
      </c>
      <c r="I53" s="145"/>
    </row>
    <row r="54" spans="2:9" ht="15" customHeight="1">
      <c r="B54" s="153" t="s">
        <v>116</v>
      </c>
      <c r="C54" s="125">
        <v>431740</v>
      </c>
      <c r="D54" s="125">
        <v>371802</v>
      </c>
      <c r="E54" s="125">
        <v>396639</v>
      </c>
      <c r="F54" s="125"/>
      <c r="G54" s="145">
        <v>-0.1388289248158614</v>
      </c>
      <c r="H54" s="145">
        <v>6.6801684767698877E-2</v>
      </c>
      <c r="I54" s="145"/>
    </row>
    <row r="55" spans="2:9" ht="15" customHeight="1">
      <c r="B55" s="153" t="s">
        <v>117</v>
      </c>
      <c r="C55" s="125">
        <v>410203</v>
      </c>
      <c r="D55" s="125">
        <v>380517</v>
      </c>
      <c r="E55" s="125">
        <v>406015</v>
      </c>
      <c r="F55" s="125"/>
      <c r="G55" s="145">
        <v>-7.2369046545247118E-2</v>
      </c>
      <c r="H55" s="145">
        <v>6.7008832719694489E-2</v>
      </c>
      <c r="I55" s="145"/>
    </row>
    <row r="56" spans="2:9" ht="15" customHeight="1">
      <c r="B56" s="154" t="s">
        <v>147</v>
      </c>
      <c r="C56" s="156">
        <v>5292327</v>
      </c>
      <c r="D56" s="156">
        <v>4707782</v>
      </c>
      <c r="E56" s="156">
        <v>4831325</v>
      </c>
      <c r="F56" s="156">
        <v>1732036</v>
      </c>
      <c r="G56" s="155">
        <v>-0.11045141390545221</v>
      </c>
      <c r="H56" s="155">
        <v>2.6242294141912259E-2</v>
      </c>
      <c r="I56" s="155"/>
    </row>
    <row r="57" spans="2:9" ht="15" customHeight="1">
      <c r="B57" s="138" t="s">
        <v>127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150</v>
      </c>
      <c r="M6" s="159"/>
      <c r="N6" s="159"/>
      <c r="O6" s="160" t="s">
        <v>151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152</v>
      </c>
      <c r="M7" s="143" t="s">
        <v>153</v>
      </c>
      <c r="N7" s="143" t="s">
        <v>154</v>
      </c>
      <c r="O7" s="161" t="s">
        <v>152</v>
      </c>
      <c r="P7" s="161" t="s">
        <v>153</v>
      </c>
      <c r="Q7" s="161" t="s">
        <v>154</v>
      </c>
    </row>
    <row r="8" spans="2:17">
      <c r="B8" s="153" t="s">
        <v>106</v>
      </c>
      <c r="C8" s="125">
        <v>44077</v>
      </c>
      <c r="D8" s="125">
        <v>70671</v>
      </c>
      <c r="E8" s="125">
        <v>114748</v>
      </c>
      <c r="F8" s="137">
        <v>53581</v>
      </c>
      <c r="G8" s="137">
        <v>63802</v>
      </c>
      <c r="H8" s="137">
        <v>117383</v>
      </c>
      <c r="I8" s="125">
        <v>56601</v>
      </c>
      <c r="J8" s="125">
        <v>61289</v>
      </c>
      <c r="K8" s="125">
        <v>117890</v>
      </c>
      <c r="L8" s="148">
        <v>0.21562266034439737</v>
      </c>
      <c r="M8" s="148">
        <v>-9.7196870003254499E-2</v>
      </c>
      <c r="N8" s="148">
        <v>2.2963363195872777E-2</v>
      </c>
      <c r="O8" s="145">
        <v>5.6363263096993244E-2</v>
      </c>
      <c r="P8" s="145">
        <v>-3.9387480016300436E-2</v>
      </c>
      <c r="Q8" s="145">
        <v>4.3191944319023179E-3</v>
      </c>
    </row>
    <row r="9" spans="2:17">
      <c r="B9" s="153" t="s">
        <v>107</v>
      </c>
      <c r="C9" s="125">
        <v>47458</v>
      </c>
      <c r="D9" s="125">
        <v>67320</v>
      </c>
      <c r="E9" s="125">
        <v>114778</v>
      </c>
      <c r="F9" s="137">
        <v>47980</v>
      </c>
      <c r="G9" s="137">
        <v>61408</v>
      </c>
      <c r="H9" s="137">
        <v>109388</v>
      </c>
      <c r="I9" s="125">
        <v>55642</v>
      </c>
      <c r="J9" s="125">
        <v>66308</v>
      </c>
      <c r="K9" s="125">
        <v>121950</v>
      </c>
      <c r="L9" s="148">
        <v>1.0999199292005546E-2</v>
      </c>
      <c r="M9" s="148">
        <v>-8.781937017231134E-2</v>
      </c>
      <c r="N9" s="148">
        <v>-4.6960218857272307E-2</v>
      </c>
      <c r="O9" s="145">
        <v>0.1596915381408921</v>
      </c>
      <c r="P9" s="145">
        <v>7.979416362688907E-2</v>
      </c>
      <c r="Q9" s="145">
        <v>0.11483892200241352</v>
      </c>
    </row>
    <row r="10" spans="2:17">
      <c r="B10" s="153" t="s">
        <v>108</v>
      </c>
      <c r="C10" s="125">
        <v>48940</v>
      </c>
      <c r="D10" s="125">
        <v>76261</v>
      </c>
      <c r="E10" s="125">
        <v>125201</v>
      </c>
      <c r="F10" s="137">
        <v>52887</v>
      </c>
      <c r="G10" s="137">
        <v>67131</v>
      </c>
      <c r="H10" s="137">
        <v>120018</v>
      </c>
      <c r="I10" s="125">
        <v>60549</v>
      </c>
      <c r="J10" s="125">
        <v>70731</v>
      </c>
      <c r="K10" s="125">
        <v>131280</v>
      </c>
      <c r="L10" s="148">
        <v>8.0649775234981513E-2</v>
      </c>
      <c r="M10" s="148">
        <v>-0.1197204337734884</v>
      </c>
      <c r="N10" s="148">
        <v>-4.1397432927852029E-2</v>
      </c>
      <c r="O10" s="145">
        <v>0.14487492200351704</v>
      </c>
      <c r="P10" s="145">
        <v>5.3626491486794547E-2</v>
      </c>
      <c r="Q10" s="145">
        <v>9.3835924611308297E-2</v>
      </c>
    </row>
    <row r="11" spans="2:17">
      <c r="B11" s="153" t="s">
        <v>94</v>
      </c>
      <c r="C11" s="125">
        <v>55853</v>
      </c>
      <c r="D11" s="125">
        <v>67820</v>
      </c>
      <c r="E11" s="125">
        <v>123673</v>
      </c>
      <c r="F11" s="137">
        <v>58743</v>
      </c>
      <c r="G11" s="137">
        <v>67224</v>
      </c>
      <c r="H11" s="137">
        <v>125967</v>
      </c>
      <c r="I11" s="125">
        <v>66570</v>
      </c>
      <c r="J11" s="125">
        <v>74007</v>
      </c>
      <c r="K11" s="125">
        <v>140577</v>
      </c>
      <c r="L11" s="148">
        <v>5.1742968148532853E-2</v>
      </c>
      <c r="M11" s="148">
        <v>-8.7879681509879237E-3</v>
      </c>
      <c r="N11" s="148">
        <v>1.8548915284662071E-2</v>
      </c>
      <c r="O11" s="145">
        <v>0.13324140748684954</v>
      </c>
      <c r="P11" s="145">
        <v>0.10090146376294173</v>
      </c>
      <c r="Q11" s="145">
        <v>0.1159827573888399</v>
      </c>
    </row>
    <row r="12" spans="2:17">
      <c r="B12" s="153" t="s">
        <v>110</v>
      </c>
      <c r="C12" s="125">
        <v>45660</v>
      </c>
      <c r="D12" s="125">
        <v>54858</v>
      </c>
      <c r="E12" s="125">
        <v>100518</v>
      </c>
      <c r="F12" s="137">
        <v>48879</v>
      </c>
      <c r="G12" s="137">
        <v>52797</v>
      </c>
      <c r="H12" s="137">
        <v>101676</v>
      </c>
      <c r="I12" s="125"/>
      <c r="J12" s="125"/>
      <c r="K12" s="125"/>
      <c r="L12" s="148">
        <v>7.0499342969776668E-2</v>
      </c>
      <c r="M12" s="148">
        <v>-3.7569725473039495E-2</v>
      </c>
      <c r="N12" s="148">
        <v>1.1520324717960939E-2</v>
      </c>
      <c r="O12" s="145"/>
      <c r="P12" s="145"/>
      <c r="Q12" s="145"/>
    </row>
    <row r="13" spans="2:17">
      <c r="B13" s="153" t="s">
        <v>111</v>
      </c>
      <c r="C13" s="125">
        <v>46743</v>
      </c>
      <c r="D13" s="125">
        <v>54423</v>
      </c>
      <c r="E13" s="125">
        <v>101166</v>
      </c>
      <c r="F13" s="137">
        <v>49258</v>
      </c>
      <c r="G13" s="137">
        <v>58133</v>
      </c>
      <c r="H13" s="137">
        <v>107391</v>
      </c>
      <c r="I13" s="125"/>
      <c r="J13" s="125"/>
      <c r="K13" s="125"/>
      <c r="L13" s="148">
        <v>5.3804847784695076E-2</v>
      </c>
      <c r="M13" s="148">
        <v>6.8169707660364232E-2</v>
      </c>
      <c r="N13" s="148">
        <v>6.1532530692129717E-2</v>
      </c>
      <c r="O13" s="145"/>
      <c r="P13" s="145"/>
      <c r="Q13" s="145"/>
    </row>
    <row r="14" spans="2:17">
      <c r="B14" s="153" t="s">
        <v>112</v>
      </c>
      <c r="C14" s="125">
        <v>54908</v>
      </c>
      <c r="D14" s="125">
        <v>73691</v>
      </c>
      <c r="E14" s="125">
        <v>128599</v>
      </c>
      <c r="F14" s="137">
        <v>61026</v>
      </c>
      <c r="G14" s="137">
        <v>75580</v>
      </c>
      <c r="H14" s="137">
        <v>136606</v>
      </c>
      <c r="I14" s="125"/>
      <c r="J14" s="125"/>
      <c r="K14" s="125"/>
      <c r="L14" s="148">
        <v>0.11142274349821513</v>
      </c>
      <c r="M14" s="148">
        <v>2.5634066575294101E-2</v>
      </c>
      <c r="N14" s="148">
        <v>6.2263314644748435E-2</v>
      </c>
      <c r="O14" s="145"/>
      <c r="P14" s="145"/>
      <c r="Q14" s="145"/>
    </row>
    <row r="15" spans="2:17">
      <c r="B15" s="153" t="s">
        <v>113</v>
      </c>
      <c r="C15" s="125">
        <v>58063</v>
      </c>
      <c r="D15" s="125">
        <v>76537</v>
      </c>
      <c r="E15" s="125">
        <v>134600</v>
      </c>
      <c r="F15" s="137">
        <v>64654</v>
      </c>
      <c r="G15" s="137">
        <v>73726</v>
      </c>
      <c r="H15" s="137">
        <v>138380</v>
      </c>
      <c r="I15" s="125"/>
      <c r="J15" s="125"/>
      <c r="K15" s="125"/>
      <c r="L15" s="148">
        <v>0.1135146306598005</v>
      </c>
      <c r="M15" s="148">
        <v>-3.6727334491814423E-2</v>
      </c>
      <c r="N15" s="148">
        <v>2.8083209509658147E-2</v>
      </c>
      <c r="O15" s="145"/>
      <c r="P15" s="145"/>
      <c r="Q15" s="145"/>
    </row>
    <row r="16" spans="2:17">
      <c r="B16" s="153" t="s">
        <v>114</v>
      </c>
      <c r="C16" s="125">
        <v>49221</v>
      </c>
      <c r="D16" s="125">
        <v>55813</v>
      </c>
      <c r="E16" s="125">
        <v>105034</v>
      </c>
      <c r="F16" s="137">
        <v>52199</v>
      </c>
      <c r="G16" s="137">
        <v>50820</v>
      </c>
      <c r="H16" s="137">
        <v>103019</v>
      </c>
      <c r="I16" s="125"/>
      <c r="J16" s="125"/>
      <c r="K16" s="125"/>
      <c r="L16" s="148">
        <v>6.0502630990837192E-2</v>
      </c>
      <c r="M16" s="148">
        <v>-8.9459444932184273E-2</v>
      </c>
      <c r="N16" s="148">
        <v>-1.918426414303942E-2</v>
      </c>
      <c r="O16" s="145"/>
      <c r="P16" s="145"/>
      <c r="Q16" s="145"/>
    </row>
    <row r="17" spans="2:17">
      <c r="B17" s="153" t="s">
        <v>115</v>
      </c>
      <c r="C17" s="125">
        <v>54505</v>
      </c>
      <c r="D17" s="125">
        <v>67055</v>
      </c>
      <c r="E17" s="125">
        <v>121560</v>
      </c>
      <c r="F17" s="137">
        <v>64230</v>
      </c>
      <c r="G17" s="137">
        <v>70356</v>
      </c>
      <c r="H17" s="137">
        <v>134586</v>
      </c>
      <c r="I17" s="125"/>
      <c r="J17" s="125"/>
      <c r="K17" s="125"/>
      <c r="L17" s="148">
        <v>0.17842399779836704</v>
      </c>
      <c r="M17" s="148">
        <v>4.9228245470136489E-2</v>
      </c>
      <c r="N17" s="148">
        <v>0.10715695952615989</v>
      </c>
      <c r="O17" s="145"/>
      <c r="P17" s="145"/>
      <c r="Q17" s="145"/>
    </row>
    <row r="18" spans="2:17">
      <c r="B18" s="153" t="s">
        <v>116</v>
      </c>
      <c r="C18" s="125">
        <v>48329</v>
      </c>
      <c r="D18" s="125">
        <v>57827</v>
      </c>
      <c r="E18" s="125">
        <v>106156</v>
      </c>
      <c r="F18" s="137">
        <v>55681</v>
      </c>
      <c r="G18" s="137">
        <v>64881</v>
      </c>
      <c r="H18" s="137">
        <v>120562</v>
      </c>
      <c r="I18" s="125"/>
      <c r="J18" s="125"/>
      <c r="K18" s="125"/>
      <c r="L18" s="148">
        <v>0.1521239835295578</v>
      </c>
      <c r="M18" s="148">
        <v>0.12198454009372783</v>
      </c>
      <c r="N18" s="148">
        <v>0.13570594219827425</v>
      </c>
      <c r="O18" s="145"/>
      <c r="P18" s="145"/>
      <c r="Q18" s="145"/>
    </row>
    <row r="19" spans="2:17">
      <c r="B19" s="153" t="s">
        <v>117</v>
      </c>
      <c r="C19" s="125">
        <v>49938</v>
      </c>
      <c r="D19" s="125">
        <v>60630</v>
      </c>
      <c r="E19" s="125">
        <v>110568</v>
      </c>
      <c r="F19" s="137">
        <v>52908</v>
      </c>
      <c r="G19" s="137">
        <v>64604</v>
      </c>
      <c r="H19" s="137">
        <v>117512</v>
      </c>
      <c r="I19" s="125"/>
      <c r="J19" s="125"/>
      <c r="K19" s="125"/>
      <c r="L19" s="148">
        <v>5.9473747446834091E-2</v>
      </c>
      <c r="M19" s="148">
        <v>6.5545109681675706E-2</v>
      </c>
      <c r="N19" s="148">
        <v>6.2802980970986244E-2</v>
      </c>
      <c r="O19" s="145"/>
      <c r="P19" s="145"/>
      <c r="Q19" s="145"/>
    </row>
    <row r="20" spans="2:17">
      <c r="B20" s="154" t="s">
        <v>147</v>
      </c>
      <c r="C20" s="156">
        <v>603695</v>
      </c>
      <c r="D20" s="156">
        <v>782906</v>
      </c>
      <c r="E20" s="156">
        <v>1386601</v>
      </c>
      <c r="F20" s="156">
        <v>662026</v>
      </c>
      <c r="G20" s="156">
        <v>770462</v>
      </c>
      <c r="H20" s="156">
        <v>1432488</v>
      </c>
      <c r="I20" s="156">
        <v>239362</v>
      </c>
      <c r="J20" s="156">
        <v>272335</v>
      </c>
      <c r="K20" s="156">
        <v>511697</v>
      </c>
      <c r="L20" s="155">
        <v>9.6623294875723742E-2</v>
      </c>
      <c r="M20" s="155">
        <v>-1.5894628473916428E-2</v>
      </c>
      <c r="N20" s="155">
        <v>3.3093153690210819E-2</v>
      </c>
      <c r="O20" s="155"/>
      <c r="P20" s="155"/>
      <c r="Q20" s="155"/>
    </row>
    <row r="21" spans="2:17" ht="15" customHeight="1">
      <c r="B21" s="138" t="s">
        <v>127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148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150</v>
      </c>
      <c r="M25" s="159"/>
      <c r="N25" s="159"/>
      <c r="O25" s="160" t="s">
        <v>151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152</v>
      </c>
      <c r="M26" s="143" t="s">
        <v>153</v>
      </c>
      <c r="N26" s="143" t="s">
        <v>154</v>
      </c>
      <c r="O26" s="161" t="s">
        <v>152</v>
      </c>
      <c r="P26" s="161" t="s">
        <v>153</v>
      </c>
      <c r="Q26" s="161" t="s">
        <v>154</v>
      </c>
    </row>
    <row r="27" spans="2:17">
      <c r="B27" s="153" t="s">
        <v>106</v>
      </c>
      <c r="C27" s="125">
        <v>154599</v>
      </c>
      <c r="D27" s="125">
        <v>144863</v>
      </c>
      <c r="E27" s="125">
        <v>299462</v>
      </c>
      <c r="F27" s="137">
        <v>166831</v>
      </c>
      <c r="G27" s="137">
        <v>134526</v>
      </c>
      <c r="H27" s="137">
        <v>301357</v>
      </c>
      <c r="I27" s="125">
        <v>179726</v>
      </c>
      <c r="J27" s="125">
        <v>127230</v>
      </c>
      <c r="K27" s="125">
        <v>306956</v>
      </c>
      <c r="L27" s="148">
        <v>7.9120822256288914E-2</v>
      </c>
      <c r="M27" s="148">
        <v>-7.1357075305633622E-2</v>
      </c>
      <c r="N27" s="148">
        <v>6.3280149067328484E-3</v>
      </c>
      <c r="O27" s="145">
        <v>7.7293788324711787E-2</v>
      </c>
      <c r="P27" s="145">
        <v>-5.4234869095936888E-2</v>
      </c>
      <c r="Q27" s="145">
        <v>1.8579292998005759E-2</v>
      </c>
    </row>
    <row r="28" spans="2:17">
      <c r="B28" s="153" t="s">
        <v>107</v>
      </c>
      <c r="C28" s="125">
        <v>161008</v>
      </c>
      <c r="D28" s="125">
        <v>139497</v>
      </c>
      <c r="E28" s="125">
        <v>300505</v>
      </c>
      <c r="F28" s="137">
        <v>160394</v>
      </c>
      <c r="G28" s="137">
        <v>127076</v>
      </c>
      <c r="H28" s="137">
        <v>287470</v>
      </c>
      <c r="I28" s="125">
        <v>190312</v>
      </c>
      <c r="J28" s="125">
        <v>144293</v>
      </c>
      <c r="K28" s="125">
        <v>334605</v>
      </c>
      <c r="L28" s="148">
        <v>-3.8134751068269468E-3</v>
      </c>
      <c r="M28" s="148">
        <v>-8.9041341390854289E-2</v>
      </c>
      <c r="N28" s="148">
        <v>-4.337698208016505E-2</v>
      </c>
      <c r="O28" s="145">
        <v>0.18652817437061242</v>
      </c>
      <c r="P28" s="145">
        <v>0.1354858509868111</v>
      </c>
      <c r="Q28" s="145">
        <v>0.16396493547152757</v>
      </c>
    </row>
    <row r="29" spans="2:17">
      <c r="B29" s="153" t="s">
        <v>108</v>
      </c>
      <c r="C29" s="125">
        <v>164848</v>
      </c>
      <c r="D29" s="125">
        <v>152300</v>
      </c>
      <c r="E29" s="125">
        <v>317148</v>
      </c>
      <c r="F29" s="137">
        <v>177083</v>
      </c>
      <c r="G29" s="137">
        <v>142182</v>
      </c>
      <c r="H29" s="137">
        <v>319265</v>
      </c>
      <c r="I29" s="125">
        <v>206716</v>
      </c>
      <c r="J29" s="125">
        <v>153834</v>
      </c>
      <c r="K29" s="125">
        <v>360550</v>
      </c>
      <c r="L29" s="148">
        <v>7.4219887411433483E-2</v>
      </c>
      <c r="M29" s="148">
        <v>-6.6434668417596821E-2</v>
      </c>
      <c r="N29" s="148">
        <v>6.6751169800849386E-3</v>
      </c>
      <c r="O29" s="145">
        <v>0.16733960910985246</v>
      </c>
      <c r="P29" s="145">
        <v>8.1951301852555281E-2</v>
      </c>
      <c r="Q29" s="145">
        <v>0.12931263996993092</v>
      </c>
    </row>
    <row r="30" spans="2:17">
      <c r="B30" s="153" t="s">
        <v>94</v>
      </c>
      <c r="C30" s="125">
        <v>184529</v>
      </c>
      <c r="D30" s="125">
        <v>139116</v>
      </c>
      <c r="E30" s="125">
        <v>323645</v>
      </c>
      <c r="F30" s="137">
        <v>197793</v>
      </c>
      <c r="G30" s="137">
        <v>142450</v>
      </c>
      <c r="H30" s="137">
        <v>340243</v>
      </c>
      <c r="I30" s="125">
        <v>225014</v>
      </c>
      <c r="J30" s="125">
        <v>161534</v>
      </c>
      <c r="K30" s="125">
        <v>386548</v>
      </c>
      <c r="L30" s="148">
        <v>7.1880300657349183E-2</v>
      </c>
      <c r="M30" s="148">
        <v>2.3965611432186007E-2</v>
      </c>
      <c r="N30" s="148">
        <v>5.1284586506820773E-2</v>
      </c>
      <c r="O30" s="145">
        <v>0.13762367727877134</v>
      </c>
      <c r="P30" s="145">
        <v>0.133969813969814</v>
      </c>
      <c r="Q30" s="145">
        <v>0.13609390935302113</v>
      </c>
    </row>
    <row r="31" spans="2:17">
      <c r="B31" s="153" t="s">
        <v>110</v>
      </c>
      <c r="C31" s="125">
        <v>159815</v>
      </c>
      <c r="D31" s="125">
        <v>110874</v>
      </c>
      <c r="E31" s="125">
        <v>270689</v>
      </c>
      <c r="F31" s="137">
        <v>173954</v>
      </c>
      <c r="G31" s="137">
        <v>108089</v>
      </c>
      <c r="H31" s="137">
        <v>282043</v>
      </c>
      <c r="I31" s="125"/>
      <c r="J31" s="125"/>
      <c r="K31" s="125"/>
      <c r="L31" s="148">
        <v>8.8471044645371144E-2</v>
      </c>
      <c r="M31" s="148">
        <v>-2.5118603099013259E-2</v>
      </c>
      <c r="N31" s="148">
        <v>4.1944814898278171E-2</v>
      </c>
      <c r="O31" s="145"/>
      <c r="P31" s="145"/>
      <c r="Q31" s="145"/>
    </row>
    <row r="32" spans="2:17">
      <c r="B32" s="153" t="s">
        <v>111</v>
      </c>
      <c r="C32" s="125">
        <v>155822</v>
      </c>
      <c r="D32" s="125">
        <v>111016</v>
      </c>
      <c r="E32" s="125">
        <v>266838</v>
      </c>
      <c r="F32" s="137">
        <v>167745</v>
      </c>
      <c r="G32" s="137">
        <v>119707</v>
      </c>
      <c r="H32" s="137">
        <v>287452</v>
      </c>
      <c r="I32" s="125"/>
      <c r="J32" s="125"/>
      <c r="K32" s="125"/>
      <c r="L32" s="148">
        <v>7.6516794804327937E-2</v>
      </c>
      <c r="M32" s="148">
        <v>7.828601282698E-2</v>
      </c>
      <c r="N32" s="148">
        <v>7.7252865034215468E-2</v>
      </c>
      <c r="O32" s="145"/>
      <c r="P32" s="145"/>
      <c r="Q32" s="145"/>
    </row>
    <row r="33" spans="2:17">
      <c r="B33" s="153" t="s">
        <v>112</v>
      </c>
      <c r="C33" s="125">
        <v>189062</v>
      </c>
      <c r="D33" s="125">
        <v>150856</v>
      </c>
      <c r="E33" s="125">
        <v>339918</v>
      </c>
      <c r="F33" s="137">
        <v>205258</v>
      </c>
      <c r="G33" s="137">
        <v>164062</v>
      </c>
      <c r="H33" s="137">
        <v>369320</v>
      </c>
      <c r="I33" s="125"/>
      <c r="J33" s="125"/>
      <c r="K33" s="125"/>
      <c r="L33" s="148">
        <v>8.5665019940548648E-2</v>
      </c>
      <c r="M33" s="148">
        <v>8.7540435912393244E-2</v>
      </c>
      <c r="N33" s="148">
        <v>8.6497331709412206E-2</v>
      </c>
      <c r="O33" s="145"/>
      <c r="P33" s="145"/>
      <c r="Q33" s="145"/>
    </row>
    <row r="34" spans="2:17">
      <c r="B34" s="153" t="s">
        <v>113</v>
      </c>
      <c r="C34" s="125">
        <v>196701</v>
      </c>
      <c r="D34" s="125">
        <v>166093</v>
      </c>
      <c r="E34" s="125">
        <v>362794</v>
      </c>
      <c r="F34" s="137">
        <v>215663</v>
      </c>
      <c r="G34" s="137">
        <v>157789</v>
      </c>
      <c r="H34" s="137">
        <v>373452</v>
      </c>
      <c r="I34" s="125"/>
      <c r="J34" s="125"/>
      <c r="K34" s="125"/>
      <c r="L34" s="148">
        <v>9.640011997905451E-2</v>
      </c>
      <c r="M34" s="148">
        <v>-4.999608652983567E-2</v>
      </c>
      <c r="N34" s="148">
        <v>2.9377553101760157E-2</v>
      </c>
      <c r="O34" s="145"/>
      <c r="P34" s="145"/>
      <c r="Q34" s="145"/>
    </row>
    <row r="35" spans="2:17">
      <c r="B35" s="153" t="s">
        <v>114</v>
      </c>
      <c r="C35" s="125">
        <v>158465</v>
      </c>
      <c r="D35" s="125">
        <v>120043</v>
      </c>
      <c r="E35" s="125">
        <v>278508</v>
      </c>
      <c r="F35" s="137">
        <v>173931</v>
      </c>
      <c r="G35" s="137">
        <v>115236</v>
      </c>
      <c r="H35" s="137">
        <v>289167</v>
      </c>
      <c r="I35" s="125"/>
      <c r="J35" s="125"/>
      <c r="K35" s="125"/>
      <c r="L35" s="148">
        <v>9.7598838860316173E-2</v>
      </c>
      <c r="M35" s="148">
        <v>-4.0043984238981034E-2</v>
      </c>
      <c r="N35" s="148">
        <v>3.8271791115515486E-2</v>
      </c>
      <c r="O35" s="145"/>
      <c r="P35" s="145"/>
      <c r="Q35" s="145"/>
    </row>
    <row r="36" spans="2:17">
      <c r="B36" s="153" t="s">
        <v>115</v>
      </c>
      <c r="C36" s="125">
        <v>182056</v>
      </c>
      <c r="D36" s="125">
        <v>141843</v>
      </c>
      <c r="E36" s="125">
        <v>323899</v>
      </c>
      <c r="F36" s="137">
        <v>209450</v>
      </c>
      <c r="G36" s="137">
        <v>143800</v>
      </c>
      <c r="H36" s="137">
        <v>353250</v>
      </c>
      <c r="I36" s="125"/>
      <c r="J36" s="125"/>
      <c r="K36" s="125"/>
      <c r="L36" s="148">
        <v>0.15047018499802256</v>
      </c>
      <c r="M36" s="148">
        <v>1.3796944509069986E-2</v>
      </c>
      <c r="N36" s="148">
        <v>9.0617754299951558E-2</v>
      </c>
      <c r="O36" s="145"/>
      <c r="P36" s="145"/>
      <c r="Q36" s="145"/>
    </row>
    <row r="37" spans="2:17">
      <c r="B37" s="153" t="s">
        <v>116</v>
      </c>
      <c r="C37" s="125">
        <v>162065</v>
      </c>
      <c r="D37" s="125">
        <v>125188</v>
      </c>
      <c r="E37" s="125">
        <v>287253</v>
      </c>
      <c r="F37" s="137">
        <v>174368</v>
      </c>
      <c r="G37" s="137">
        <v>138565</v>
      </c>
      <c r="H37" s="137">
        <v>312933</v>
      </c>
      <c r="I37" s="125"/>
      <c r="J37" s="125"/>
      <c r="K37" s="125"/>
      <c r="L37" s="148">
        <v>7.5913985129423489E-2</v>
      </c>
      <c r="M37" s="148">
        <v>0.10685528964437485</v>
      </c>
      <c r="N37" s="148">
        <v>8.9398544140531166E-2</v>
      </c>
      <c r="O37" s="145"/>
      <c r="P37" s="145"/>
      <c r="Q37" s="145"/>
    </row>
    <row r="38" spans="2:17">
      <c r="B38" s="153" t="s">
        <v>117</v>
      </c>
      <c r="C38" s="125">
        <v>163523</v>
      </c>
      <c r="D38" s="125">
        <v>130042</v>
      </c>
      <c r="E38" s="125">
        <v>293565</v>
      </c>
      <c r="F38" s="137">
        <v>177972</v>
      </c>
      <c r="G38" s="137">
        <v>142672</v>
      </c>
      <c r="H38" s="137">
        <v>320644</v>
      </c>
      <c r="I38" s="125"/>
      <c r="J38" s="125"/>
      <c r="K38" s="125"/>
      <c r="L38" s="148">
        <v>8.8360658745253007E-2</v>
      </c>
      <c r="M38" s="148">
        <v>9.7122468125682371E-2</v>
      </c>
      <c r="N38" s="148">
        <v>9.2241922572513735E-2</v>
      </c>
      <c r="O38" s="145"/>
      <c r="P38" s="145"/>
      <c r="Q38" s="145"/>
    </row>
    <row r="39" spans="2:17">
      <c r="B39" s="154" t="s">
        <v>147</v>
      </c>
      <c r="C39" s="156">
        <v>2032493</v>
      </c>
      <c r="D39" s="156">
        <v>1631731</v>
      </c>
      <c r="E39" s="156">
        <v>3664224</v>
      </c>
      <c r="F39" s="156">
        <v>2200442</v>
      </c>
      <c r="G39" s="156">
        <v>1636154</v>
      </c>
      <c r="H39" s="156">
        <v>3836596</v>
      </c>
      <c r="I39" s="156">
        <v>801768</v>
      </c>
      <c r="J39" s="156">
        <v>586891</v>
      </c>
      <c r="K39" s="156">
        <v>1388659</v>
      </c>
      <c r="L39" s="155">
        <v>8.2632018904862159E-2</v>
      </c>
      <c r="M39" s="155">
        <v>2.7106183555991592E-3</v>
      </c>
      <c r="N39" s="155">
        <v>4.7041883902294135E-2</v>
      </c>
      <c r="O39" s="155"/>
      <c r="P39" s="155"/>
      <c r="Q39" s="155"/>
    </row>
    <row r="40" spans="2:17" ht="15" customHeight="1">
      <c r="B40" s="138" t="s">
        <v>127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149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150</v>
      </c>
      <c r="M45" s="159"/>
      <c r="N45" s="159"/>
      <c r="O45" s="160" t="s">
        <v>151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152</v>
      </c>
      <c r="M46" s="143" t="s">
        <v>153</v>
      </c>
      <c r="N46" s="143" t="s">
        <v>154</v>
      </c>
      <c r="O46" s="161" t="s">
        <v>152</v>
      </c>
      <c r="P46" s="161" t="s">
        <v>153</v>
      </c>
      <c r="Q46" s="161" t="s">
        <v>154</v>
      </c>
    </row>
    <row r="47" spans="2:17">
      <c r="B47" s="153" t="s">
        <v>106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107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108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8">
        <v>4.2557999070103048E-2</v>
      </c>
      <c r="M49" s="148">
        <v>-8.3294773519163812E-2</v>
      </c>
      <c r="N49" s="148">
        <v>-1.2568741025816399E-2</v>
      </c>
      <c r="O49" s="145">
        <v>0.15802306534904376</v>
      </c>
      <c r="P49" s="145">
        <v>7.2813408419183379E-2</v>
      </c>
      <c r="Q49" s="145">
        <v>0.12337243205947157</v>
      </c>
    </row>
    <row r="50" spans="2:17">
      <c r="B50" s="153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8">
        <v>2.3258754633178613E-2</v>
      </c>
      <c r="M50" s="148">
        <v>-1.0685518008756389E-2</v>
      </c>
      <c r="N50" s="148">
        <v>9.8439404440409106E-3</v>
      </c>
      <c r="O50" s="145">
        <v>0.12298804411628406</v>
      </c>
      <c r="P50" s="145">
        <v>0.12348637199948653</v>
      </c>
      <c r="Q50" s="145">
        <v>0.12318098019401291</v>
      </c>
    </row>
    <row r="51" spans="2:17">
      <c r="B51" s="153" t="s">
        <v>110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/>
      <c r="J51" s="125"/>
      <c r="K51" s="125"/>
      <c r="L51" s="148">
        <v>7.4694167065846306E-2</v>
      </c>
      <c r="M51" s="148">
        <v>-3.9142219986334381E-2</v>
      </c>
      <c r="N51" s="148">
        <v>3.1413702243550334E-2</v>
      </c>
      <c r="O51" s="145"/>
      <c r="P51" s="145"/>
      <c r="Q51" s="145"/>
    </row>
    <row r="52" spans="2:17">
      <c r="B52" s="153" t="s">
        <v>111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/>
      <c r="J52" s="125"/>
      <c r="K52" s="125"/>
      <c r="L52" s="148">
        <v>8.0190908452846044E-2</v>
      </c>
      <c r="M52" s="148">
        <v>5.8372446618628837E-2</v>
      </c>
      <c r="N52" s="148">
        <v>7.1700518496075505E-2</v>
      </c>
      <c r="O52" s="145"/>
      <c r="P52" s="145"/>
      <c r="Q52" s="145"/>
    </row>
    <row r="53" spans="2:17">
      <c r="B53" s="153" t="s">
        <v>112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/>
      <c r="J53" s="125"/>
      <c r="K53" s="125"/>
      <c r="L53" s="148">
        <v>3.7779213406158751E-2</v>
      </c>
      <c r="M53" s="148">
        <v>4.1473236758208021E-2</v>
      </c>
      <c r="N53" s="148">
        <v>3.9300314374877576E-2</v>
      </c>
      <c r="O53" s="145"/>
      <c r="P53" s="145"/>
      <c r="Q53" s="145"/>
    </row>
    <row r="54" spans="2:17">
      <c r="B54" s="153" t="s">
        <v>113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8">
        <v>4.8403928563498733E-2</v>
      </c>
      <c r="M54" s="148">
        <v>-7.9288910486140618E-2</v>
      </c>
      <c r="N54" s="148">
        <v>-5.5239406390156232E-3</v>
      </c>
      <c r="O54" s="145"/>
      <c r="P54" s="145"/>
      <c r="Q54" s="145"/>
    </row>
    <row r="55" spans="2:17">
      <c r="B55" s="153" t="s">
        <v>114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8">
        <v>7.808349855972474E-2</v>
      </c>
      <c r="M55" s="148">
        <v>-5.1572318082726554E-2</v>
      </c>
      <c r="N55" s="148">
        <v>2.6704195768659567E-2</v>
      </c>
      <c r="O55" s="145"/>
      <c r="P55" s="145"/>
      <c r="Q55" s="145"/>
    </row>
    <row r="56" spans="2:17">
      <c r="B56" s="153" t="s">
        <v>115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8">
        <v>0.12153978157826772</v>
      </c>
      <c r="M56" s="148">
        <v>-2.6944200018205189E-3</v>
      </c>
      <c r="N56" s="148">
        <v>7.0975693492495218E-2</v>
      </c>
      <c r="O56" s="145"/>
      <c r="P56" s="145"/>
      <c r="Q56" s="145"/>
    </row>
    <row r="57" spans="2:17">
      <c r="B57" s="153" t="s">
        <v>116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8">
        <v>5.1321210399204453E-2</v>
      </c>
      <c r="M57" s="148">
        <v>9.059459311925977E-2</v>
      </c>
      <c r="N57" s="148">
        <v>6.6801684767698877E-2</v>
      </c>
      <c r="O57" s="145"/>
      <c r="P57" s="145"/>
      <c r="Q57" s="145"/>
    </row>
    <row r="58" spans="2:17">
      <c r="B58" s="153" t="s">
        <v>117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8">
        <v>6.2324385459557874E-2</v>
      </c>
      <c r="M58" s="148">
        <v>7.388644928617305E-2</v>
      </c>
      <c r="N58" s="148">
        <v>6.7008832719694489E-2</v>
      </c>
      <c r="O58" s="145"/>
      <c r="P58" s="145"/>
      <c r="Q58" s="145"/>
    </row>
    <row r="59" spans="2:17">
      <c r="B59" s="154" t="s">
        <v>147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1064478</v>
      </c>
      <c r="J59" s="156">
        <v>667558</v>
      </c>
      <c r="K59" s="156">
        <v>1732036</v>
      </c>
      <c r="L59" s="155">
        <v>5.6310882751361202E-2</v>
      </c>
      <c r="M59" s="155">
        <v>-1.7178847952918797E-2</v>
      </c>
      <c r="N59" s="155">
        <v>2.6242294141912259E-2</v>
      </c>
      <c r="O59" s="155"/>
      <c r="P59" s="155"/>
      <c r="Q59" s="155"/>
    </row>
    <row r="60" spans="2:17" ht="15" customHeight="1">
      <c r="B60" s="138" t="s">
        <v>127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Height="2" orientation="landscape" r:id="rId1"/>
  <headerFooter>
    <oddHeader>&amp;L&amp;G&amp;RTurismo en Cifras (acumulado abril 2011)</oddHeader>
    <oddFooter>&amp;CTurismo de Tenerife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2" t="s">
        <v>155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acumulado abril 2010</v>
      </c>
      <c r="D6" s="47" t="s">
        <v>74</v>
      </c>
      <c r="E6" s="46" t="str">
        <f>actualizaciones!A2</f>
        <v xml:space="preserve">acumulado abril 2011 </v>
      </c>
      <c r="F6" s="47" t="s">
        <v>74</v>
      </c>
      <c r="G6" s="48" t="s">
        <v>75</v>
      </c>
    </row>
    <row r="7" spans="2:7" ht="15" customHeight="1">
      <c r="B7" s="106" t="s">
        <v>157</v>
      </c>
      <c r="C7" s="107"/>
      <c r="D7" s="107"/>
      <c r="E7" s="107"/>
      <c r="F7" s="107"/>
      <c r="G7" s="107"/>
    </row>
    <row r="8" spans="2:7" ht="15" customHeight="1">
      <c r="B8" s="108" t="s">
        <v>158</v>
      </c>
      <c r="C8" s="129">
        <v>472756</v>
      </c>
      <c r="D8" s="51">
        <f>C8/$C$8</f>
        <v>1</v>
      </c>
      <c r="E8" s="129">
        <v>511697</v>
      </c>
      <c r="F8" s="51">
        <f>E8/$E$8</f>
        <v>1</v>
      </c>
      <c r="G8" s="51">
        <f>(E8-C8)/C8</f>
        <v>8.2370186734806117E-2</v>
      </c>
    </row>
    <row r="9" spans="2:7" ht="15" customHeight="1">
      <c r="B9" s="106" t="s">
        <v>159</v>
      </c>
      <c r="C9" s="107"/>
      <c r="D9" s="107"/>
      <c r="E9" s="107"/>
      <c r="F9" s="107"/>
      <c r="G9" s="109"/>
    </row>
    <row r="10" spans="2:7" ht="15" customHeight="1">
      <c r="B10" s="163" t="s">
        <v>160</v>
      </c>
      <c r="C10" s="164">
        <v>213191</v>
      </c>
      <c r="D10" s="165">
        <f>C10/$C$8</f>
        <v>0.45095355743766341</v>
      </c>
      <c r="E10" s="164">
        <v>239362</v>
      </c>
      <c r="F10" s="165">
        <f>E10/$E$8</f>
        <v>0.46778073742859544</v>
      </c>
      <c r="G10" s="165">
        <f>(E10-C10)/C10</f>
        <v>0.12275846541364316</v>
      </c>
    </row>
    <row r="11" spans="2:7" ht="15" customHeight="1">
      <c r="B11" s="110" t="s">
        <v>161</v>
      </c>
      <c r="C11" s="53">
        <v>23993</v>
      </c>
      <c r="D11" s="54">
        <f>C11/$C$8</f>
        <v>5.0751338957094147E-2</v>
      </c>
      <c r="E11" s="53">
        <v>30085</v>
      </c>
      <c r="F11" s="54">
        <f>E11/$E$8</f>
        <v>5.8794560061911638E-2</v>
      </c>
      <c r="G11" s="55">
        <f>(E11-C11)/C11</f>
        <v>0.25390738965531612</v>
      </c>
    </row>
    <row r="12" spans="2:7" ht="15" customHeight="1">
      <c r="B12" s="110" t="s">
        <v>162</v>
      </c>
      <c r="C12" s="53">
        <v>120556</v>
      </c>
      <c r="D12" s="54">
        <f>C12/$C$8</f>
        <v>0.25500681112455476</v>
      </c>
      <c r="E12" s="53">
        <v>131233</v>
      </c>
      <c r="F12" s="54">
        <f>E12/$E$8</f>
        <v>0.25646622903788768</v>
      </c>
      <c r="G12" s="55">
        <f>(E12-C12)/C12</f>
        <v>8.8564650452901558E-2</v>
      </c>
    </row>
    <row r="13" spans="2:7" ht="15" customHeight="1">
      <c r="B13" s="110" t="s">
        <v>163</v>
      </c>
      <c r="C13" s="53">
        <v>62924</v>
      </c>
      <c r="D13" s="54">
        <f>C13/$C$8</f>
        <v>0.13310037313117126</v>
      </c>
      <c r="E13" s="53">
        <v>70648</v>
      </c>
      <c r="F13" s="54">
        <f>E13/$E$8</f>
        <v>0.13806608207591603</v>
      </c>
      <c r="G13" s="55">
        <f>(E13-C13)/C13</f>
        <v>0.12275125548280465</v>
      </c>
    </row>
    <row r="14" spans="2:7" ht="15" customHeight="1">
      <c r="B14" s="110" t="s">
        <v>164</v>
      </c>
      <c r="C14" s="53">
        <v>5718</v>
      </c>
      <c r="D14" s="54">
        <f>C14/$C$8</f>
        <v>1.209503422484326E-2</v>
      </c>
      <c r="E14" s="53">
        <v>7396</v>
      </c>
      <c r="F14" s="54">
        <f>E14/$E$8</f>
        <v>1.4453866252880122E-2</v>
      </c>
      <c r="G14" s="55">
        <f>(E14-C14)/C14</f>
        <v>0.29345925148653373</v>
      </c>
    </row>
    <row r="15" spans="2:7" ht="15" customHeight="1">
      <c r="B15" s="106" t="s">
        <v>165</v>
      </c>
      <c r="C15" s="107"/>
      <c r="D15" s="107"/>
      <c r="E15" s="107"/>
      <c r="F15" s="107"/>
      <c r="G15" s="109"/>
    </row>
    <row r="16" spans="2:7" ht="15" customHeight="1">
      <c r="B16" s="163" t="s">
        <v>166</v>
      </c>
      <c r="C16" s="164">
        <v>259565</v>
      </c>
      <c r="D16" s="165">
        <f>C16/$C$8</f>
        <v>0.54904644256233659</v>
      </c>
      <c r="E16" s="164">
        <v>272335</v>
      </c>
      <c r="F16" s="165">
        <f>E16/$E$8</f>
        <v>0.53221926257140462</v>
      </c>
      <c r="G16" s="165">
        <f>(E16-C16)/C16</f>
        <v>4.919769614547416E-2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7" t="s">
        <v>167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2:19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103</v>
      </c>
      <c r="N6" s="142" t="s">
        <v>85</v>
      </c>
      <c r="O6" s="143" t="s">
        <v>83</v>
      </c>
      <c r="P6" s="143" t="s">
        <v>85</v>
      </c>
      <c r="R6" s="83" t="s">
        <v>169</v>
      </c>
      <c r="S6" s="83" t="s">
        <v>170</v>
      </c>
    </row>
    <row r="7" spans="2:19">
      <c r="B7" s="66" t="s">
        <v>94</v>
      </c>
      <c r="C7" s="137">
        <v>1983</v>
      </c>
      <c r="D7" s="126">
        <f t="shared" ref="D7:D10" si="0">C7/C20-1</f>
        <v>0.5022727272727272</v>
      </c>
      <c r="E7" s="125">
        <v>19026</v>
      </c>
      <c r="F7" s="168">
        <f t="shared" ref="F7:F10" si="1">E7/E20-1</f>
        <v>0.34042553191489366</v>
      </c>
      <c r="G7" s="137">
        <v>37458</v>
      </c>
      <c r="H7" s="126">
        <f t="shared" ref="H7:H10" si="2">G7/G20-1</f>
        <v>3.3837491720026591E-2</v>
      </c>
      <c r="I7" s="125">
        <v>8103</v>
      </c>
      <c r="J7" s="168">
        <f t="shared" ref="J7:J10" si="3">I7/I20-1</f>
        <v>0.1580677433185651</v>
      </c>
      <c r="K7" s="137">
        <v>66570</v>
      </c>
      <c r="L7" s="126">
        <f t="shared" ref="L7:L10" si="4">K7/K20-1</f>
        <v>0.13324140748684954</v>
      </c>
      <c r="M7" s="125">
        <v>74007</v>
      </c>
      <c r="N7" s="168">
        <f t="shared" ref="N7:N10" si="5">M7/M20-1</f>
        <v>0.10090146376294173</v>
      </c>
      <c r="O7" s="137">
        <v>140577</v>
      </c>
      <c r="P7" s="126">
        <f t="shared" ref="P7:P10" si="6">O7/O20-1</f>
        <v>0.1159827573888399</v>
      </c>
    </row>
    <row r="8" spans="2:19">
      <c r="B8" s="66" t="s">
        <v>95</v>
      </c>
      <c r="C8" s="137">
        <v>1903</v>
      </c>
      <c r="D8" s="126">
        <f t="shared" si="0"/>
        <v>0.29192124915139162</v>
      </c>
      <c r="E8" s="125">
        <v>18605</v>
      </c>
      <c r="F8" s="168">
        <f t="shared" si="1"/>
        <v>0.12997266929851192</v>
      </c>
      <c r="G8" s="137">
        <v>32648</v>
      </c>
      <c r="H8" s="126">
        <f t="shared" si="2"/>
        <v>0.13353239358377889</v>
      </c>
      <c r="I8" s="125">
        <v>7393</v>
      </c>
      <c r="J8" s="168">
        <f t="shared" si="3"/>
        <v>0.20270050431104614</v>
      </c>
      <c r="K8" s="137">
        <v>60549</v>
      </c>
      <c r="L8" s="126">
        <f t="shared" si="4"/>
        <v>0.14487492200351704</v>
      </c>
      <c r="M8" s="125">
        <v>70731</v>
      </c>
      <c r="N8" s="168">
        <f t="shared" si="5"/>
        <v>5.3626491486794547E-2</v>
      </c>
      <c r="O8" s="137">
        <v>131280</v>
      </c>
      <c r="P8" s="126">
        <f t="shared" si="6"/>
        <v>9.3835924611308297E-2</v>
      </c>
    </row>
    <row r="9" spans="2:19">
      <c r="B9" s="66" t="s">
        <v>96</v>
      </c>
      <c r="C9" s="137">
        <v>1725</v>
      </c>
      <c r="D9" s="126">
        <f t="shared" si="0"/>
        <v>0.25</v>
      </c>
      <c r="E9" s="125">
        <v>16245</v>
      </c>
      <c r="F9" s="168">
        <f t="shared" si="1"/>
        <v>0.11672509795834185</v>
      </c>
      <c r="G9" s="137">
        <v>30159</v>
      </c>
      <c r="H9" s="126">
        <f t="shared" si="2"/>
        <v>0.1146880544056772</v>
      </c>
      <c r="I9" s="125">
        <v>7513</v>
      </c>
      <c r="J9" s="168">
        <f t="shared" si="3"/>
        <v>0.50350210126075656</v>
      </c>
      <c r="K9" s="137">
        <v>55642</v>
      </c>
      <c r="L9" s="126">
        <f t="shared" si="4"/>
        <v>0.1596915381408921</v>
      </c>
      <c r="M9" s="125">
        <v>66308</v>
      </c>
      <c r="N9" s="168">
        <f t="shared" si="5"/>
        <v>7.979416362688907E-2</v>
      </c>
      <c r="O9" s="137">
        <v>121950</v>
      </c>
      <c r="P9" s="126">
        <f t="shared" si="6"/>
        <v>0.11483892200241352</v>
      </c>
    </row>
    <row r="10" spans="2:19">
      <c r="B10" s="66" t="s">
        <v>97</v>
      </c>
      <c r="C10" s="137">
        <v>1785</v>
      </c>
      <c r="D10" s="126">
        <f t="shared" si="0"/>
        <v>0.15533980582524265</v>
      </c>
      <c r="E10" s="125">
        <v>16772</v>
      </c>
      <c r="F10" s="168">
        <f t="shared" si="1"/>
        <v>-5.3392030703239612E-2</v>
      </c>
      <c r="G10" s="137">
        <v>30968</v>
      </c>
      <c r="H10" s="126">
        <f t="shared" si="2"/>
        <v>8.7894330077987748E-2</v>
      </c>
      <c r="I10" s="125">
        <v>7076</v>
      </c>
      <c r="J10" s="168">
        <f t="shared" si="3"/>
        <v>0.20915926179084066</v>
      </c>
      <c r="K10" s="137">
        <v>56601</v>
      </c>
      <c r="L10" s="126">
        <f t="shared" si="4"/>
        <v>5.6363263096993244E-2</v>
      </c>
      <c r="M10" s="125">
        <v>61289</v>
      </c>
      <c r="N10" s="168">
        <f t="shared" si="5"/>
        <v>-3.9387480016300436E-2</v>
      </c>
      <c r="O10" s="137">
        <v>117890</v>
      </c>
      <c r="P10" s="126">
        <f t="shared" si="6"/>
        <v>4.3191944319023179E-3</v>
      </c>
    </row>
    <row r="11" spans="2:19" ht="30" customHeight="1">
      <c r="B11" s="128" t="str">
        <f>actualizaciones!$A$2</f>
        <v xml:space="preserve">acumulado abril 2011 </v>
      </c>
      <c r="C11" s="129">
        <v>7396</v>
      </c>
      <c r="D11" s="130">
        <v>0.29345925148653373</v>
      </c>
      <c r="E11" s="129">
        <v>70648</v>
      </c>
      <c r="F11" s="130">
        <v>0.12275125548280474</v>
      </c>
      <c r="G11" s="129">
        <v>131233</v>
      </c>
      <c r="H11" s="130">
        <v>8.8564650452901628E-2</v>
      </c>
      <c r="I11" s="129">
        <v>30085</v>
      </c>
      <c r="J11" s="130">
        <v>0.25390738965531612</v>
      </c>
      <c r="K11" s="129">
        <v>239362</v>
      </c>
      <c r="L11" s="130">
        <v>0.1227584654136431</v>
      </c>
      <c r="M11" s="129">
        <v>272335</v>
      </c>
      <c r="N11" s="130">
        <v>4.919769614547409E-2</v>
      </c>
      <c r="O11" s="129">
        <v>511697</v>
      </c>
      <c r="P11" s="130">
        <v>8.2370186734806117E-2</v>
      </c>
    </row>
    <row r="12" spans="2:19" outlineLevel="1">
      <c r="B12" s="66" t="s">
        <v>86</v>
      </c>
      <c r="C12" s="137">
        <v>1757</v>
      </c>
      <c r="D12" s="126">
        <f>C12/C25-1</f>
        <v>0.14016872160934457</v>
      </c>
      <c r="E12" s="125">
        <v>13822</v>
      </c>
      <c r="F12" s="168">
        <f>E12/E25-1</f>
        <v>-8.8739451476793296E-2</v>
      </c>
      <c r="G12" s="137">
        <v>30985</v>
      </c>
      <c r="H12" s="126">
        <f t="shared" ref="H12:H63" si="7">G12/G25-1</f>
        <v>0.12374424255612371</v>
      </c>
      <c r="I12" s="125">
        <v>6344</v>
      </c>
      <c r="J12" s="168">
        <f t="shared" ref="J12:J63" si="8">I12/I25-1</f>
        <v>0.12164073550212162</v>
      </c>
      <c r="K12" s="137">
        <v>52908</v>
      </c>
      <c r="L12" s="126">
        <f t="shared" ref="L12:L63" si="9">K12/K25-1</f>
        <v>5.9473747446834091E-2</v>
      </c>
      <c r="M12" s="125">
        <v>64604</v>
      </c>
      <c r="N12" s="168">
        <f t="shared" ref="N12:N63" si="10">M12/M25-1</f>
        <v>6.5545109681675706E-2</v>
      </c>
      <c r="O12" s="137">
        <v>117512</v>
      </c>
      <c r="P12" s="126">
        <f t="shared" ref="P12:P63" si="11">O12/O25-1</f>
        <v>6.2802980970986244E-2</v>
      </c>
    </row>
    <row r="13" spans="2:19" outlineLevel="1">
      <c r="B13" s="66" t="s">
        <v>87</v>
      </c>
      <c r="C13" s="137">
        <v>1707</v>
      </c>
      <c r="D13" s="126">
        <f t="shared" ref="D13:F28" si="12">C13/C26-1</f>
        <v>8.51875397329942E-2</v>
      </c>
      <c r="E13" s="125">
        <v>15157</v>
      </c>
      <c r="F13" s="168">
        <f t="shared" si="12"/>
        <v>6.4695139084012254E-2</v>
      </c>
      <c r="G13" s="137">
        <v>30218</v>
      </c>
      <c r="H13" s="126">
        <f t="shared" si="7"/>
        <v>0.17201256641973384</v>
      </c>
      <c r="I13" s="125">
        <v>8599</v>
      </c>
      <c r="J13" s="168">
        <f t="shared" si="8"/>
        <v>0.27638414724654892</v>
      </c>
      <c r="K13" s="137">
        <v>55681</v>
      </c>
      <c r="L13" s="126">
        <f t="shared" si="9"/>
        <v>0.1521239835295578</v>
      </c>
      <c r="M13" s="125">
        <v>64881</v>
      </c>
      <c r="N13" s="168">
        <f t="shared" si="10"/>
        <v>0.12198454009372783</v>
      </c>
      <c r="O13" s="137">
        <v>120562</v>
      </c>
      <c r="P13" s="126">
        <f t="shared" si="11"/>
        <v>0.13570594219827425</v>
      </c>
    </row>
    <row r="14" spans="2:19" outlineLevel="1">
      <c r="B14" s="66" t="s">
        <v>88</v>
      </c>
      <c r="C14" s="137">
        <v>1286</v>
      </c>
      <c r="D14" s="126">
        <f t="shared" si="12"/>
        <v>0.24011571841851498</v>
      </c>
      <c r="E14" s="125">
        <v>17395</v>
      </c>
      <c r="F14" s="168">
        <f t="shared" si="12"/>
        <v>0.10353359132144901</v>
      </c>
      <c r="G14" s="137">
        <v>34738</v>
      </c>
      <c r="H14" s="126">
        <f t="shared" si="7"/>
        <v>6.3104419145550317E-2</v>
      </c>
      <c r="I14" s="125">
        <v>10811</v>
      </c>
      <c r="J14" s="168">
        <f t="shared" si="8"/>
        <v>1.1497315569695763</v>
      </c>
      <c r="K14" s="137">
        <v>64230</v>
      </c>
      <c r="L14" s="126">
        <f t="shared" si="9"/>
        <v>0.17842399779836704</v>
      </c>
      <c r="M14" s="125">
        <v>70356</v>
      </c>
      <c r="N14" s="168">
        <f t="shared" si="10"/>
        <v>4.9228245470136489E-2</v>
      </c>
      <c r="O14" s="137">
        <v>134586</v>
      </c>
      <c r="P14" s="126">
        <f t="shared" si="11"/>
        <v>0.10715695952615989</v>
      </c>
    </row>
    <row r="15" spans="2:19" outlineLevel="1">
      <c r="B15" s="66" t="s">
        <v>89</v>
      </c>
      <c r="C15" s="137">
        <v>920</v>
      </c>
      <c r="D15" s="126">
        <f t="shared" si="12"/>
        <v>0.12058465286236286</v>
      </c>
      <c r="E15" s="125">
        <v>14413</v>
      </c>
      <c r="F15" s="168">
        <f t="shared" si="12"/>
        <v>0.14162376237623753</v>
      </c>
      <c r="G15" s="137">
        <v>31276</v>
      </c>
      <c r="H15" s="126">
        <f t="shared" si="7"/>
        <v>4.9812030075187863E-2</v>
      </c>
      <c r="I15" s="125">
        <v>5590</v>
      </c>
      <c r="J15" s="168">
        <f t="shared" si="8"/>
        <v>-6.5686110646832718E-2</v>
      </c>
      <c r="K15" s="137">
        <v>52199</v>
      </c>
      <c r="L15" s="126">
        <f t="shared" si="9"/>
        <v>6.0502630990837192E-2</v>
      </c>
      <c r="M15" s="125">
        <v>50820</v>
      </c>
      <c r="N15" s="168">
        <f t="shared" si="10"/>
        <v>-8.9459444932184273E-2</v>
      </c>
      <c r="O15" s="137">
        <v>103019</v>
      </c>
      <c r="P15" s="126">
        <f t="shared" si="11"/>
        <v>-1.918426414303942E-2</v>
      </c>
    </row>
    <row r="16" spans="2:19" outlineLevel="1">
      <c r="B16" s="66" t="s">
        <v>90</v>
      </c>
      <c r="C16" s="137">
        <v>1146</v>
      </c>
      <c r="D16" s="126">
        <f t="shared" si="12"/>
        <v>0.6632801161103048</v>
      </c>
      <c r="E16" s="125">
        <v>17930</v>
      </c>
      <c r="F16" s="168">
        <f t="shared" si="12"/>
        <v>-5.8220127529803323E-3</v>
      </c>
      <c r="G16" s="137">
        <v>37909</v>
      </c>
      <c r="H16" s="126">
        <f t="shared" si="7"/>
        <v>0.16406681815390289</v>
      </c>
      <c r="I16" s="125">
        <v>7669</v>
      </c>
      <c r="J16" s="168">
        <f t="shared" si="8"/>
        <v>0.13228997490033967</v>
      </c>
      <c r="K16" s="137">
        <v>64654</v>
      </c>
      <c r="L16" s="126">
        <f t="shared" si="9"/>
        <v>0.1135146306598005</v>
      </c>
      <c r="M16" s="125">
        <v>73726</v>
      </c>
      <c r="N16" s="168">
        <f t="shared" si="10"/>
        <v>-3.6727334491814423E-2</v>
      </c>
      <c r="O16" s="137">
        <v>138380</v>
      </c>
      <c r="P16" s="126">
        <f t="shared" si="11"/>
        <v>2.8083209509658147E-2</v>
      </c>
    </row>
    <row r="17" spans="2:16" outlineLevel="1">
      <c r="B17" s="66" t="s">
        <v>91</v>
      </c>
      <c r="C17" s="137">
        <v>888</v>
      </c>
      <c r="D17" s="126">
        <f t="shared" si="12"/>
        <v>-1.442841287458374E-2</v>
      </c>
      <c r="E17" s="125">
        <v>16866</v>
      </c>
      <c r="F17" s="168">
        <f t="shared" si="12"/>
        <v>0.10567719942310205</v>
      </c>
      <c r="G17" s="137">
        <v>35924</v>
      </c>
      <c r="H17" s="126">
        <f t="shared" si="7"/>
        <v>0.11364622729245455</v>
      </c>
      <c r="I17" s="125">
        <v>7348</v>
      </c>
      <c r="J17" s="168">
        <f t="shared" si="8"/>
        <v>0.13133179368745185</v>
      </c>
      <c r="K17" s="137">
        <v>61026</v>
      </c>
      <c r="L17" s="126">
        <f t="shared" si="9"/>
        <v>0.11142274349821513</v>
      </c>
      <c r="M17" s="125">
        <v>75580</v>
      </c>
      <c r="N17" s="168">
        <f t="shared" si="10"/>
        <v>2.5634066575294101E-2</v>
      </c>
      <c r="O17" s="137">
        <v>136606</v>
      </c>
      <c r="P17" s="126">
        <f t="shared" si="11"/>
        <v>6.2263314644748435E-2</v>
      </c>
    </row>
    <row r="18" spans="2:16" outlineLevel="1">
      <c r="B18" s="66" t="s">
        <v>92</v>
      </c>
      <c r="C18" s="137">
        <v>797</v>
      </c>
      <c r="D18" s="126">
        <f t="shared" si="12"/>
        <v>0.17899408284023677</v>
      </c>
      <c r="E18" s="125">
        <v>11723</v>
      </c>
      <c r="F18" s="168">
        <f t="shared" si="12"/>
        <v>-0.12285821174710065</v>
      </c>
      <c r="G18" s="137">
        <v>30315</v>
      </c>
      <c r="H18" s="126">
        <f t="shared" si="7"/>
        <v>0.14039047511567548</v>
      </c>
      <c r="I18" s="125">
        <v>6423</v>
      </c>
      <c r="J18" s="168">
        <f t="shared" si="8"/>
        <v>4.9681320477202195E-2</v>
      </c>
      <c r="K18" s="137">
        <v>49258</v>
      </c>
      <c r="L18" s="126">
        <f t="shared" si="9"/>
        <v>5.3804847784695076E-2</v>
      </c>
      <c r="M18" s="125">
        <v>58133</v>
      </c>
      <c r="N18" s="168">
        <f t="shared" si="10"/>
        <v>6.8169707660364232E-2</v>
      </c>
      <c r="O18" s="137">
        <v>107391</v>
      </c>
      <c r="P18" s="126">
        <f t="shared" si="11"/>
        <v>6.1532530692129717E-2</v>
      </c>
    </row>
    <row r="19" spans="2:16" outlineLevel="1">
      <c r="B19" s="66" t="s">
        <v>93</v>
      </c>
      <c r="C19" s="137">
        <v>697</v>
      </c>
      <c r="D19" s="126">
        <f t="shared" si="12"/>
        <v>3.2592592592592506E-2</v>
      </c>
      <c r="E19" s="125">
        <v>13948</v>
      </c>
      <c r="F19" s="168">
        <f t="shared" si="12"/>
        <v>0.16001330671989344</v>
      </c>
      <c r="G19" s="137">
        <v>28282</v>
      </c>
      <c r="H19" s="126">
        <f t="shared" si="7"/>
        <v>4.2346957579331379E-2</v>
      </c>
      <c r="I19" s="125">
        <v>5952</v>
      </c>
      <c r="J19" s="168">
        <f t="shared" si="8"/>
        <v>2.1276595744680771E-2</v>
      </c>
      <c r="K19" s="137">
        <v>48879</v>
      </c>
      <c r="L19" s="126">
        <f t="shared" si="9"/>
        <v>7.0499342969776668E-2</v>
      </c>
      <c r="M19" s="125">
        <v>52797</v>
      </c>
      <c r="N19" s="168">
        <f t="shared" si="10"/>
        <v>-3.7569725473039495E-2</v>
      </c>
      <c r="O19" s="137">
        <v>101676</v>
      </c>
      <c r="P19" s="126">
        <f t="shared" si="11"/>
        <v>1.1520324717960939E-2</v>
      </c>
    </row>
    <row r="20" spans="2:16" outlineLevel="1">
      <c r="B20" s="66" t="s">
        <v>94</v>
      </c>
      <c r="C20" s="137">
        <v>1320</v>
      </c>
      <c r="D20" s="126">
        <f t="shared" si="12"/>
        <v>-6.7720090293453827E-3</v>
      </c>
      <c r="E20" s="125">
        <v>14194</v>
      </c>
      <c r="F20" s="168">
        <f t="shared" si="12"/>
        <v>-0.15872451398767184</v>
      </c>
      <c r="G20" s="137">
        <v>36232</v>
      </c>
      <c r="H20" s="126">
        <f t="shared" si="7"/>
        <v>0.18385884659369389</v>
      </c>
      <c r="I20" s="125">
        <v>6997</v>
      </c>
      <c r="J20" s="168">
        <f t="shared" si="8"/>
        <v>-7.0952178231871166E-3</v>
      </c>
      <c r="K20" s="137">
        <v>58743</v>
      </c>
      <c r="L20" s="126">
        <f t="shared" si="9"/>
        <v>5.1742968148532853E-2</v>
      </c>
      <c r="M20" s="125">
        <v>67224</v>
      </c>
      <c r="N20" s="168">
        <f t="shared" si="10"/>
        <v>-8.7879681509879237E-3</v>
      </c>
      <c r="O20" s="137">
        <v>125967</v>
      </c>
      <c r="P20" s="126">
        <f t="shared" si="11"/>
        <v>1.8548915284662071E-2</v>
      </c>
    </row>
    <row r="21" spans="2:16" outlineLevel="1">
      <c r="B21" s="66" t="s">
        <v>95</v>
      </c>
      <c r="C21" s="137">
        <v>1473</v>
      </c>
      <c r="D21" s="126">
        <f t="shared" si="12"/>
        <v>-2.7722772277227747E-2</v>
      </c>
      <c r="E21" s="125">
        <v>16465</v>
      </c>
      <c r="F21" s="168">
        <f t="shared" si="12"/>
        <v>1.4042002833035694E-2</v>
      </c>
      <c r="G21" s="137">
        <v>28802</v>
      </c>
      <c r="H21" s="126">
        <f t="shared" si="7"/>
        <v>9.8181263583330125E-2</v>
      </c>
      <c r="I21" s="125">
        <v>6147</v>
      </c>
      <c r="J21" s="168">
        <f t="shared" si="8"/>
        <v>0.23906470469663366</v>
      </c>
      <c r="K21" s="137">
        <v>52887</v>
      </c>
      <c r="L21" s="126">
        <f t="shared" si="9"/>
        <v>8.0649775234981513E-2</v>
      </c>
      <c r="M21" s="125">
        <v>67131</v>
      </c>
      <c r="N21" s="168">
        <f t="shared" si="10"/>
        <v>-0.1197204337734884</v>
      </c>
      <c r="O21" s="137">
        <v>120018</v>
      </c>
      <c r="P21" s="126">
        <f t="shared" si="11"/>
        <v>-4.1397432927852029E-2</v>
      </c>
    </row>
    <row r="22" spans="2:16" outlineLevel="1">
      <c r="B22" s="66" t="s">
        <v>96</v>
      </c>
      <c r="C22" s="137">
        <v>1380</v>
      </c>
      <c r="D22" s="126">
        <f t="shared" si="12"/>
        <v>-7.1956960322797525E-2</v>
      </c>
      <c r="E22" s="125">
        <v>14547</v>
      </c>
      <c r="F22" s="168">
        <f t="shared" si="12"/>
        <v>-2.434607645875253E-2</v>
      </c>
      <c r="G22" s="137">
        <v>27056</v>
      </c>
      <c r="H22" s="126">
        <f t="shared" si="7"/>
        <v>3.7463092910004159E-2</v>
      </c>
      <c r="I22" s="125">
        <v>4997</v>
      </c>
      <c r="J22" s="168">
        <f t="shared" si="8"/>
        <v>3.0108390204737212E-3</v>
      </c>
      <c r="K22" s="137">
        <v>47980</v>
      </c>
      <c r="L22" s="126">
        <f t="shared" si="9"/>
        <v>1.0999199292005546E-2</v>
      </c>
      <c r="M22" s="125">
        <v>61408</v>
      </c>
      <c r="N22" s="168">
        <f t="shared" si="10"/>
        <v>-8.781937017231134E-2</v>
      </c>
      <c r="O22" s="137">
        <v>109388</v>
      </c>
      <c r="P22" s="126">
        <f t="shared" si="11"/>
        <v>-4.6960218857272307E-2</v>
      </c>
    </row>
    <row r="23" spans="2:16" outlineLevel="1">
      <c r="B23" s="66" t="s">
        <v>97</v>
      </c>
      <c r="C23" s="137">
        <v>1545</v>
      </c>
      <c r="D23" s="126">
        <f t="shared" si="12"/>
        <v>0.13854089904200451</v>
      </c>
      <c r="E23" s="125">
        <v>17718</v>
      </c>
      <c r="F23" s="168">
        <f t="shared" si="12"/>
        <v>0.16673251679178192</v>
      </c>
      <c r="G23" s="137">
        <v>28466</v>
      </c>
      <c r="H23" s="126">
        <f t="shared" si="7"/>
        <v>0.27655948697250987</v>
      </c>
      <c r="I23" s="125">
        <v>5852</v>
      </c>
      <c r="J23" s="168">
        <f t="shared" si="8"/>
        <v>0.11786055396370587</v>
      </c>
      <c r="K23" s="137">
        <v>53581</v>
      </c>
      <c r="L23" s="126">
        <f t="shared" si="9"/>
        <v>0.21562266034439737</v>
      </c>
      <c r="M23" s="125">
        <v>63802</v>
      </c>
      <c r="N23" s="168">
        <f t="shared" si="10"/>
        <v>-9.7196870003254499E-2</v>
      </c>
      <c r="O23" s="137">
        <v>117383</v>
      </c>
      <c r="P23" s="126">
        <f t="shared" si="11"/>
        <v>2.2963363195872777E-2</v>
      </c>
    </row>
    <row r="24" spans="2:16" ht="15" customHeight="1">
      <c r="B24" s="169">
        <v>2010</v>
      </c>
      <c r="C24" s="133">
        <v>14916</v>
      </c>
      <c r="D24" s="134">
        <f t="shared" si="12"/>
        <v>9.6684067347989178E-2</v>
      </c>
      <c r="E24" s="133">
        <v>184178</v>
      </c>
      <c r="F24" s="134">
        <f t="shared" si="12"/>
        <v>2.5061917350772234E-2</v>
      </c>
      <c r="G24" s="133">
        <v>380203</v>
      </c>
      <c r="H24" s="134">
        <f t="shared" si="7"/>
        <v>0.11964696943817832</v>
      </c>
      <c r="I24" s="133">
        <v>82729</v>
      </c>
      <c r="J24" s="134">
        <f t="shared" si="8"/>
        <v>0.1677464888136071</v>
      </c>
      <c r="K24" s="133">
        <v>662026</v>
      </c>
      <c r="L24" s="134">
        <f t="shared" si="9"/>
        <v>9.6623294875723742E-2</v>
      </c>
      <c r="M24" s="133">
        <v>770462</v>
      </c>
      <c r="N24" s="134">
        <f t="shared" si="10"/>
        <v>-1.5894628473916428E-2</v>
      </c>
      <c r="O24" s="133">
        <v>1432488</v>
      </c>
      <c r="P24" s="134">
        <f t="shared" si="11"/>
        <v>3.3093153690210819E-2</v>
      </c>
    </row>
    <row r="25" spans="2:16" ht="15" hidden="1" customHeight="1" outlineLevel="1">
      <c r="B25" s="66" t="s">
        <v>86</v>
      </c>
      <c r="C25" s="137">
        <v>1541</v>
      </c>
      <c r="D25" s="126">
        <f t="shared" si="12"/>
        <v>1.7161716171617103E-2</v>
      </c>
      <c r="E25" s="125">
        <v>15168</v>
      </c>
      <c r="F25" s="168">
        <f t="shared" si="12"/>
        <v>7.3764689225541469E-2</v>
      </c>
      <c r="G25" s="137">
        <v>27573</v>
      </c>
      <c r="H25" s="126">
        <f t="shared" si="7"/>
        <v>-1.6724912631053468E-2</v>
      </c>
      <c r="I25" s="125">
        <v>5656</v>
      </c>
      <c r="J25" s="168">
        <f t="shared" si="8"/>
        <v>-3.332763630148694E-2</v>
      </c>
      <c r="K25" s="137">
        <v>49938</v>
      </c>
      <c r="L25" s="126">
        <f t="shared" si="9"/>
        <v>8.1560140509548962E-3</v>
      </c>
      <c r="M25" s="125">
        <v>60630</v>
      </c>
      <c r="N25" s="168">
        <f t="shared" si="10"/>
        <v>-0.12047581054616663</v>
      </c>
      <c r="O25" s="137">
        <v>110568</v>
      </c>
      <c r="P25" s="126">
        <f t="shared" si="11"/>
        <v>-6.6692552482083944E-2</v>
      </c>
    </row>
    <row r="26" spans="2:16" ht="15" hidden="1" customHeight="1" outlineLevel="1">
      <c r="B26" s="66" t="s">
        <v>87</v>
      </c>
      <c r="C26" s="137">
        <v>1573</v>
      </c>
      <c r="D26" s="126">
        <f t="shared" si="12"/>
        <v>-0.56402439024390238</v>
      </c>
      <c r="E26" s="125">
        <v>14236</v>
      </c>
      <c r="F26" s="168">
        <f t="shared" si="12"/>
        <v>-8.4619341563786032E-2</v>
      </c>
      <c r="G26" s="137">
        <v>25783</v>
      </c>
      <c r="H26" s="126">
        <f t="shared" si="7"/>
        <v>-5.7294332723948793E-2</v>
      </c>
      <c r="I26" s="125">
        <v>6737</v>
      </c>
      <c r="J26" s="168">
        <f t="shared" si="8"/>
        <v>-2.6163631107256391E-2</v>
      </c>
      <c r="K26" s="137">
        <v>48329</v>
      </c>
      <c r="L26" s="126">
        <f t="shared" si="9"/>
        <v>-9.5436849591974293E-2</v>
      </c>
      <c r="M26" s="125">
        <v>57827</v>
      </c>
      <c r="N26" s="168">
        <f t="shared" si="10"/>
        <v>-0.25434547142562414</v>
      </c>
      <c r="O26" s="137">
        <v>106156</v>
      </c>
      <c r="P26" s="126">
        <f t="shared" si="11"/>
        <v>-0.18952511833867769</v>
      </c>
    </row>
    <row r="27" spans="2:16" ht="15" hidden="1" customHeight="1" outlineLevel="1">
      <c r="B27" s="66" t="s">
        <v>88</v>
      </c>
      <c r="C27" s="137">
        <v>1037</v>
      </c>
      <c r="D27" s="126">
        <f t="shared" si="12"/>
        <v>4.4867724867724865</v>
      </c>
      <c r="E27" s="125">
        <v>15763</v>
      </c>
      <c r="F27" s="168">
        <f t="shared" si="12"/>
        <v>-6.5896296296296342E-2</v>
      </c>
      <c r="G27" s="137">
        <v>32676</v>
      </c>
      <c r="H27" s="126">
        <f t="shared" si="7"/>
        <v>1.5304092314294415E-4</v>
      </c>
      <c r="I27" s="125">
        <v>5029</v>
      </c>
      <c r="J27" s="168">
        <f t="shared" si="8"/>
        <v>-0.30471450297248726</v>
      </c>
      <c r="K27" s="137">
        <v>54505</v>
      </c>
      <c r="L27" s="126">
        <f t="shared" si="9"/>
        <v>-4.3234798483359094E-2</v>
      </c>
      <c r="M27" s="125">
        <v>67055</v>
      </c>
      <c r="N27" s="168">
        <f t="shared" si="10"/>
        <v>-8.9248363349903603E-2</v>
      </c>
      <c r="O27" s="137">
        <v>121560</v>
      </c>
      <c r="P27" s="126">
        <f t="shared" si="11"/>
        <v>-6.9176225554007043E-2</v>
      </c>
    </row>
    <row r="28" spans="2:16" ht="15" hidden="1" customHeight="1" outlineLevel="1">
      <c r="B28" s="66" t="s">
        <v>89</v>
      </c>
      <c r="C28" s="137">
        <v>821</v>
      </c>
      <c r="D28" s="126">
        <f t="shared" si="12"/>
        <v>-0.58785140562248994</v>
      </c>
      <c r="E28" s="125">
        <v>12625</v>
      </c>
      <c r="F28" s="168">
        <f t="shared" si="12"/>
        <v>-9.7376134982483764E-2</v>
      </c>
      <c r="G28" s="137">
        <v>29792</v>
      </c>
      <c r="H28" s="126">
        <f t="shared" si="7"/>
        <v>4.5663542873187968E-2</v>
      </c>
      <c r="I28" s="125">
        <v>5983</v>
      </c>
      <c r="J28" s="168">
        <f t="shared" si="8"/>
        <v>-0.21626932145664135</v>
      </c>
      <c r="K28" s="137">
        <v>49221</v>
      </c>
      <c r="L28" s="126">
        <f t="shared" si="9"/>
        <v>-5.533164440350069E-2</v>
      </c>
      <c r="M28" s="125">
        <v>55813</v>
      </c>
      <c r="N28" s="168">
        <f t="shared" si="10"/>
        <v>-2.3103985437487928E-2</v>
      </c>
      <c r="O28" s="137">
        <v>105034</v>
      </c>
      <c r="P28" s="126">
        <f t="shared" si="11"/>
        <v>-3.8475974257806467E-2</v>
      </c>
    </row>
    <row r="29" spans="2:16" ht="15" hidden="1" customHeight="1" outlineLevel="1">
      <c r="B29" s="66" t="s">
        <v>90</v>
      </c>
      <c r="C29" s="137">
        <v>689</v>
      </c>
      <c r="D29" s="126">
        <f t="shared" ref="D29:F44" si="13">C29/C42-1</f>
        <v>-0.74185088047958037</v>
      </c>
      <c r="E29" s="125">
        <v>18035</v>
      </c>
      <c r="F29" s="168">
        <f t="shared" si="13"/>
        <v>6.5080021260261134E-2</v>
      </c>
      <c r="G29" s="137">
        <v>32566</v>
      </c>
      <c r="H29" s="126">
        <f t="shared" si="7"/>
        <v>-6.6261433036098327E-2</v>
      </c>
      <c r="I29" s="125">
        <v>6773</v>
      </c>
      <c r="J29" s="168">
        <f t="shared" si="8"/>
        <v>-0.21390436397400181</v>
      </c>
      <c r="K29" s="137">
        <v>58063</v>
      </c>
      <c r="L29" s="126">
        <f t="shared" si="9"/>
        <v>-7.9752753783976504E-2</v>
      </c>
      <c r="M29" s="125">
        <v>76537</v>
      </c>
      <c r="N29" s="168">
        <f t="shared" si="10"/>
        <v>-6.9685182934240864E-2</v>
      </c>
      <c r="O29" s="137">
        <v>134600</v>
      </c>
      <c r="P29" s="126">
        <f t="shared" si="11"/>
        <v>-7.405496508788223E-2</v>
      </c>
    </row>
    <row r="30" spans="2:16" ht="15" hidden="1" customHeight="1" outlineLevel="1">
      <c r="B30" s="66" t="s">
        <v>91</v>
      </c>
      <c r="C30" s="137">
        <v>901</v>
      </c>
      <c r="D30" s="126">
        <f t="shared" si="13"/>
        <v>-0.4779837775202781</v>
      </c>
      <c r="E30" s="125">
        <v>15254</v>
      </c>
      <c r="F30" s="168">
        <f t="shared" si="13"/>
        <v>-0.11928406466512698</v>
      </c>
      <c r="G30" s="137">
        <v>32258</v>
      </c>
      <c r="H30" s="126">
        <f t="shared" si="7"/>
        <v>3.0903454667476238E-2</v>
      </c>
      <c r="I30" s="125">
        <v>6495</v>
      </c>
      <c r="J30" s="168">
        <f t="shared" si="8"/>
        <v>-0.15363565285379199</v>
      </c>
      <c r="K30" s="137">
        <v>54908</v>
      </c>
      <c r="L30" s="126">
        <f t="shared" si="9"/>
        <v>-5.3489855372257034E-2</v>
      </c>
      <c r="M30" s="125">
        <v>73691</v>
      </c>
      <c r="N30" s="168">
        <f t="shared" si="10"/>
        <v>-1.5286964655575552E-2</v>
      </c>
      <c r="O30" s="137">
        <v>128599</v>
      </c>
      <c r="P30" s="126">
        <f t="shared" si="11"/>
        <v>-3.1969347966818717E-2</v>
      </c>
    </row>
    <row r="31" spans="2:16" ht="15" hidden="1" customHeight="1" outlineLevel="1">
      <c r="B31" s="66" t="s">
        <v>92</v>
      </c>
      <c r="C31" s="137">
        <v>676</v>
      </c>
      <c r="D31" s="126">
        <f t="shared" si="13"/>
        <v>-0.60537069468768245</v>
      </c>
      <c r="E31" s="125">
        <v>13365</v>
      </c>
      <c r="F31" s="168">
        <f t="shared" si="13"/>
        <v>-0.15805720045357186</v>
      </c>
      <c r="G31" s="137">
        <v>26583</v>
      </c>
      <c r="H31" s="126">
        <f t="shared" si="7"/>
        <v>-4.9214921849851545E-2</v>
      </c>
      <c r="I31" s="125">
        <v>6119</v>
      </c>
      <c r="J31" s="168">
        <f t="shared" si="8"/>
        <v>-0.18770742068233104</v>
      </c>
      <c r="K31" s="137">
        <v>46743</v>
      </c>
      <c r="L31" s="126">
        <f t="shared" si="9"/>
        <v>-0.11936924207313626</v>
      </c>
      <c r="M31" s="125">
        <v>54423</v>
      </c>
      <c r="N31" s="168">
        <f t="shared" si="10"/>
        <v>-0.19706403068751843</v>
      </c>
      <c r="O31" s="137">
        <v>101166</v>
      </c>
      <c r="P31" s="126">
        <f t="shared" si="11"/>
        <v>-0.16294194060847766</v>
      </c>
    </row>
    <row r="32" spans="2:16" ht="15" hidden="1" customHeight="1" outlineLevel="1">
      <c r="B32" s="66" t="s">
        <v>93</v>
      </c>
      <c r="C32" s="137">
        <v>675</v>
      </c>
      <c r="D32" s="126">
        <f t="shared" si="13"/>
        <v>-0.44897959183673475</v>
      </c>
      <c r="E32" s="125">
        <v>12024</v>
      </c>
      <c r="F32" s="168">
        <f t="shared" si="13"/>
        <v>-0.23598932520015248</v>
      </c>
      <c r="G32" s="137">
        <v>27133</v>
      </c>
      <c r="H32" s="126">
        <f t="shared" si="7"/>
        <v>-0.12934796560133488</v>
      </c>
      <c r="I32" s="125">
        <v>5828</v>
      </c>
      <c r="J32" s="168">
        <f t="shared" si="8"/>
        <v>-0.2757549397290916</v>
      </c>
      <c r="K32" s="137">
        <v>45660</v>
      </c>
      <c r="L32" s="126">
        <f t="shared" si="9"/>
        <v>-0.18716844091572615</v>
      </c>
      <c r="M32" s="125">
        <v>54858</v>
      </c>
      <c r="N32" s="168">
        <f t="shared" si="10"/>
        <v>-4.6213227623617792E-2</v>
      </c>
      <c r="O32" s="137">
        <v>100518</v>
      </c>
      <c r="P32" s="126">
        <f t="shared" si="11"/>
        <v>-0.11585891459231246</v>
      </c>
    </row>
    <row r="33" spans="2:16" ht="15" hidden="1" customHeight="1" outlineLevel="1">
      <c r="B33" s="66" t="s">
        <v>94</v>
      </c>
      <c r="C33" s="137">
        <v>1329</v>
      </c>
      <c r="D33" s="126">
        <f t="shared" si="13"/>
        <v>5.6438791732909444E-2</v>
      </c>
      <c r="E33" s="125">
        <v>16872</v>
      </c>
      <c r="F33" s="168">
        <f t="shared" si="13"/>
        <v>5.1411478781080655E-2</v>
      </c>
      <c r="G33" s="137">
        <v>30605</v>
      </c>
      <c r="H33" s="126">
        <f t="shared" si="7"/>
        <v>5.0094355807171143E-2</v>
      </c>
      <c r="I33" s="125">
        <v>7047</v>
      </c>
      <c r="J33" s="168">
        <f t="shared" si="8"/>
        <v>-0.17385697538100819</v>
      </c>
      <c r="K33" s="137">
        <v>55853</v>
      </c>
      <c r="L33" s="126">
        <f t="shared" si="9"/>
        <v>1.5878501273190349E-2</v>
      </c>
      <c r="M33" s="125">
        <v>67820</v>
      </c>
      <c r="N33" s="168">
        <f t="shared" si="10"/>
        <v>6.1644907798753978E-2</v>
      </c>
      <c r="O33" s="137">
        <v>123673</v>
      </c>
      <c r="P33" s="126">
        <f t="shared" si="11"/>
        <v>4.0475509414278799E-2</v>
      </c>
    </row>
    <row r="34" spans="2:16" ht="15" hidden="1" customHeight="1" outlineLevel="1">
      <c r="B34" s="66" t="s">
        <v>95</v>
      </c>
      <c r="C34" s="137">
        <v>1515</v>
      </c>
      <c r="D34" s="126">
        <f t="shared" si="13"/>
        <v>-0.21339563862928346</v>
      </c>
      <c r="E34" s="125">
        <v>16237</v>
      </c>
      <c r="F34" s="168">
        <f t="shared" si="13"/>
        <v>-7.9900266334221093E-2</v>
      </c>
      <c r="G34" s="137">
        <v>26227</v>
      </c>
      <c r="H34" s="126">
        <f t="shared" si="7"/>
        <v>-0.19623046276432732</v>
      </c>
      <c r="I34" s="125">
        <v>4961</v>
      </c>
      <c r="J34" s="168">
        <f t="shared" si="8"/>
        <v>-0.45363436123348022</v>
      </c>
      <c r="K34" s="137">
        <v>48940</v>
      </c>
      <c r="L34" s="126">
        <f t="shared" si="9"/>
        <v>-0.20140985265081668</v>
      </c>
      <c r="M34" s="125">
        <v>76261</v>
      </c>
      <c r="N34" s="168">
        <f t="shared" si="10"/>
        <v>-0.11340913318452384</v>
      </c>
      <c r="O34" s="137">
        <v>125201</v>
      </c>
      <c r="P34" s="126">
        <f t="shared" si="11"/>
        <v>-0.15002138507389728</v>
      </c>
    </row>
    <row r="35" spans="2:16" ht="15" hidden="1" customHeight="1" outlineLevel="1">
      <c r="B35" s="66" t="s">
        <v>96</v>
      </c>
      <c r="C35" s="137">
        <v>1487</v>
      </c>
      <c r="D35" s="126">
        <f t="shared" si="13"/>
        <v>0.3555150410209662</v>
      </c>
      <c r="E35" s="125">
        <v>14910</v>
      </c>
      <c r="F35" s="168">
        <f t="shared" si="13"/>
        <v>-0.11508101371001245</v>
      </c>
      <c r="G35" s="137">
        <v>26079</v>
      </c>
      <c r="H35" s="126">
        <f t="shared" si="7"/>
        <v>-8.3403627161535265E-2</v>
      </c>
      <c r="I35" s="125">
        <v>4982</v>
      </c>
      <c r="J35" s="168">
        <f t="shared" si="8"/>
        <v>-0.32079072937968645</v>
      </c>
      <c r="K35" s="137">
        <v>47458</v>
      </c>
      <c r="L35" s="126">
        <f t="shared" si="9"/>
        <v>-0.11678112147097686</v>
      </c>
      <c r="M35" s="125">
        <v>67320</v>
      </c>
      <c r="N35" s="168">
        <f t="shared" si="10"/>
        <v>-0.19163294467993131</v>
      </c>
      <c r="O35" s="137">
        <v>114778</v>
      </c>
      <c r="P35" s="126">
        <f t="shared" si="11"/>
        <v>-0.16227775669284439</v>
      </c>
    </row>
    <row r="36" spans="2:16" ht="15" hidden="1" customHeight="1" outlineLevel="1">
      <c r="B36" s="66" t="s">
        <v>97</v>
      </c>
      <c r="C36" s="137">
        <v>1357</v>
      </c>
      <c r="D36" s="126">
        <f t="shared" si="13"/>
        <v>-0.15818858560794047</v>
      </c>
      <c r="E36" s="125">
        <v>15186</v>
      </c>
      <c r="F36" s="168">
        <f t="shared" si="13"/>
        <v>-6.6281357599606516E-2</v>
      </c>
      <c r="G36" s="137">
        <v>22299</v>
      </c>
      <c r="H36" s="126">
        <f t="shared" si="7"/>
        <v>-0.24338355048859939</v>
      </c>
      <c r="I36" s="125">
        <v>5235</v>
      </c>
      <c r="J36" s="168">
        <f t="shared" si="8"/>
        <v>-0.25522833973538195</v>
      </c>
      <c r="K36" s="137">
        <v>44077</v>
      </c>
      <c r="L36" s="126">
        <f t="shared" si="9"/>
        <v>-0.18941832024569216</v>
      </c>
      <c r="M36" s="125">
        <v>70671</v>
      </c>
      <c r="N36" s="168">
        <f t="shared" si="10"/>
        <v>-7.8756738544474292E-3</v>
      </c>
      <c r="O36" s="137">
        <v>114748</v>
      </c>
      <c r="P36" s="126">
        <f t="shared" si="11"/>
        <v>-8.6466734071603102E-2</v>
      </c>
    </row>
    <row r="37" spans="2:16" collapsed="1">
      <c r="B37" s="170">
        <v>2009</v>
      </c>
      <c r="C37" s="127">
        <v>13601</v>
      </c>
      <c r="D37" s="136">
        <f t="shared" si="13"/>
        <v>-0.33750608865075504</v>
      </c>
      <c r="E37" s="127">
        <v>179675</v>
      </c>
      <c r="F37" s="136">
        <f t="shared" si="13"/>
        <v>-7.0062936049520741E-2</v>
      </c>
      <c r="G37" s="127">
        <v>339574</v>
      </c>
      <c r="H37" s="136">
        <f t="shared" si="7"/>
        <v>-6.0767154205297325E-2</v>
      </c>
      <c r="I37" s="127">
        <v>70845</v>
      </c>
      <c r="J37" s="136">
        <f t="shared" si="8"/>
        <v>-0.2255684302579799</v>
      </c>
      <c r="K37" s="127">
        <v>603695</v>
      </c>
      <c r="L37" s="136">
        <f t="shared" si="9"/>
        <v>-9.4592405731546036E-2</v>
      </c>
      <c r="M37" s="127">
        <v>782906</v>
      </c>
      <c r="N37" s="136">
        <f t="shared" si="10"/>
        <v>-9.3917523864193941E-2</v>
      </c>
      <c r="O37" s="127">
        <v>1386601</v>
      </c>
      <c r="P37" s="136">
        <f t="shared" si="11"/>
        <v>-9.4211475926005761E-2</v>
      </c>
    </row>
    <row r="38" spans="2:16" ht="15" hidden="1" customHeight="1" outlineLevel="1">
      <c r="B38" s="66" t="s">
        <v>86</v>
      </c>
      <c r="C38" s="137">
        <v>1515</v>
      </c>
      <c r="D38" s="126">
        <f t="shared" si="13"/>
        <v>0.578125</v>
      </c>
      <c r="E38" s="125">
        <v>14126</v>
      </c>
      <c r="F38" s="168">
        <f t="shared" si="13"/>
        <v>-7.6249019094951631E-2</v>
      </c>
      <c r="G38" s="137">
        <v>28042</v>
      </c>
      <c r="H38" s="126">
        <f t="shared" si="7"/>
        <v>2.000581987487271E-2</v>
      </c>
      <c r="I38" s="125">
        <v>5851</v>
      </c>
      <c r="J38" s="168">
        <f t="shared" si="8"/>
        <v>-0.23134524435102466</v>
      </c>
      <c r="K38" s="137">
        <v>49534</v>
      </c>
      <c r="L38" s="126">
        <f t="shared" si="9"/>
        <v>-3.5477840953345274E-2</v>
      </c>
      <c r="M38" s="125">
        <v>68935</v>
      </c>
      <c r="N38" s="168">
        <f t="shared" si="10"/>
        <v>-0.12048023680114317</v>
      </c>
      <c r="O38" s="137">
        <v>118469</v>
      </c>
      <c r="P38" s="126">
        <f t="shared" si="11"/>
        <v>-8.6831516795905506E-2</v>
      </c>
    </row>
    <row r="39" spans="2:16" ht="15" hidden="1" customHeight="1" outlineLevel="1">
      <c r="B39" s="66" t="s">
        <v>87</v>
      </c>
      <c r="C39" s="137">
        <v>3608</v>
      </c>
      <c r="D39" s="126">
        <f t="shared" si="13"/>
        <v>1.2230437461491066</v>
      </c>
      <c r="E39" s="125">
        <v>15552</v>
      </c>
      <c r="F39" s="168">
        <f t="shared" si="13"/>
        <v>-6.2341733992523851E-2</v>
      </c>
      <c r="G39" s="137">
        <v>27350</v>
      </c>
      <c r="H39" s="126">
        <f t="shared" si="7"/>
        <v>-7.7975929609277572E-2</v>
      </c>
      <c r="I39" s="125">
        <v>6918</v>
      </c>
      <c r="J39" s="168">
        <f t="shared" si="8"/>
        <v>-0.17238904175140568</v>
      </c>
      <c r="K39" s="137">
        <v>53428</v>
      </c>
      <c r="L39" s="126">
        <f t="shared" si="9"/>
        <v>-4.9847948640429629E-2</v>
      </c>
      <c r="M39" s="125">
        <v>77552</v>
      </c>
      <c r="N39" s="168">
        <f t="shared" si="10"/>
        <v>2.7192413144544902E-2</v>
      </c>
      <c r="O39" s="137">
        <v>130980</v>
      </c>
      <c r="P39" s="126">
        <f t="shared" si="11"/>
        <v>-5.6934639034388335E-3</v>
      </c>
    </row>
    <row r="40" spans="2:16" ht="15" hidden="1" customHeight="1" outlineLevel="1">
      <c r="B40" s="66" t="s">
        <v>88</v>
      </c>
      <c r="C40" s="137">
        <v>189</v>
      </c>
      <c r="D40" s="126">
        <f t="shared" si="13"/>
        <v>-0.82739726027397253</v>
      </c>
      <c r="E40" s="125">
        <v>16875</v>
      </c>
      <c r="F40" s="168">
        <f t="shared" si="13"/>
        <v>-9.6627408993576025E-2</v>
      </c>
      <c r="G40" s="137">
        <v>32671</v>
      </c>
      <c r="H40" s="126">
        <f t="shared" si="7"/>
        <v>5.3733268827608427E-2</v>
      </c>
      <c r="I40" s="125">
        <v>7233</v>
      </c>
      <c r="J40" s="168">
        <f t="shared" si="8"/>
        <v>-0.13903106773003215</v>
      </c>
      <c r="K40" s="137">
        <v>56968</v>
      </c>
      <c r="L40" s="126">
        <f t="shared" si="9"/>
        <v>-3.7393758131832877E-2</v>
      </c>
      <c r="M40" s="125">
        <v>73626</v>
      </c>
      <c r="N40" s="168">
        <f t="shared" si="10"/>
        <v>-1.8843625025418698E-3</v>
      </c>
      <c r="O40" s="137">
        <v>130594</v>
      </c>
      <c r="P40" s="126">
        <f t="shared" si="11"/>
        <v>-1.7691393498111996E-2</v>
      </c>
    </row>
    <row r="41" spans="2:16" ht="15" hidden="1" customHeight="1" outlineLevel="1">
      <c r="B41" s="66" t="s">
        <v>89</v>
      </c>
      <c r="C41" s="137">
        <v>1992</v>
      </c>
      <c r="D41" s="126">
        <f t="shared" si="13"/>
        <v>0.956777996070727</v>
      </c>
      <c r="E41" s="125">
        <v>13987</v>
      </c>
      <c r="F41" s="168">
        <f t="shared" si="13"/>
        <v>-0.12586713330416854</v>
      </c>
      <c r="G41" s="137">
        <v>28491</v>
      </c>
      <c r="H41" s="126">
        <f t="shared" si="7"/>
        <v>-3.1181991294885747E-2</v>
      </c>
      <c r="I41" s="125">
        <v>7634</v>
      </c>
      <c r="J41" s="168">
        <f t="shared" si="8"/>
        <v>-4.8233607091643371E-3</v>
      </c>
      <c r="K41" s="137">
        <v>52104</v>
      </c>
      <c r="L41" s="126">
        <f t="shared" si="9"/>
        <v>-3.6859033605678548E-2</v>
      </c>
      <c r="M41" s="125">
        <v>57133</v>
      </c>
      <c r="N41" s="168">
        <f t="shared" si="10"/>
        <v>2.3412030236807269E-2</v>
      </c>
      <c r="O41" s="137">
        <v>109237</v>
      </c>
      <c r="P41" s="126">
        <f t="shared" si="11"/>
        <v>-6.2497725701393669E-3</v>
      </c>
    </row>
    <row r="42" spans="2:16" ht="15" hidden="1" customHeight="1" outlineLevel="1">
      <c r="B42" s="66" t="s">
        <v>90</v>
      </c>
      <c r="C42" s="137">
        <v>2669</v>
      </c>
      <c r="D42" s="126">
        <f t="shared" si="13"/>
        <v>1.0158610271903323</v>
      </c>
      <c r="E42" s="125">
        <v>16933</v>
      </c>
      <c r="F42" s="168">
        <f t="shared" si="13"/>
        <v>-0.10728595529312523</v>
      </c>
      <c r="G42" s="137">
        <v>34877</v>
      </c>
      <c r="H42" s="126">
        <f t="shared" si="7"/>
        <v>6.0865068743156003E-2</v>
      </c>
      <c r="I42" s="125">
        <v>8616</v>
      </c>
      <c r="J42" s="168">
        <f t="shared" si="8"/>
        <v>9.9540581929555838E-2</v>
      </c>
      <c r="K42" s="137">
        <v>63095</v>
      </c>
      <c r="L42" s="126">
        <f t="shared" si="9"/>
        <v>3.4276440889122073E-2</v>
      </c>
      <c r="M42" s="125">
        <v>82270</v>
      </c>
      <c r="N42" s="168">
        <f t="shared" si="10"/>
        <v>5.7672529054818567E-2</v>
      </c>
      <c r="O42" s="137">
        <v>145365</v>
      </c>
      <c r="P42" s="126">
        <f t="shared" si="11"/>
        <v>4.7388823241202305E-2</v>
      </c>
    </row>
    <row r="43" spans="2:16" ht="15" hidden="1" customHeight="1" outlineLevel="1">
      <c r="B43" s="66" t="s">
        <v>91</v>
      </c>
      <c r="C43" s="137">
        <v>1726</v>
      </c>
      <c r="D43" s="126">
        <f t="shared" si="13"/>
        <v>0.99307159353348728</v>
      </c>
      <c r="E43" s="125">
        <v>17320</v>
      </c>
      <c r="F43" s="168">
        <f t="shared" si="13"/>
        <v>6.4143524207421976E-2</v>
      </c>
      <c r="G43" s="137">
        <v>31291</v>
      </c>
      <c r="H43" s="126">
        <f t="shared" si="7"/>
        <v>-7.2652284263959865E-3</v>
      </c>
      <c r="I43" s="125">
        <v>7674</v>
      </c>
      <c r="J43" s="168">
        <f t="shared" si="8"/>
        <v>-9.7282672626749833E-2</v>
      </c>
      <c r="K43" s="137">
        <v>58011</v>
      </c>
      <c r="L43" s="126">
        <f t="shared" si="9"/>
        <v>1.4834770743312964E-2</v>
      </c>
      <c r="M43" s="125">
        <v>74835</v>
      </c>
      <c r="N43" s="168">
        <f t="shared" si="10"/>
        <v>0.1013082956836544</v>
      </c>
      <c r="O43" s="137">
        <v>132846</v>
      </c>
      <c r="P43" s="126">
        <f t="shared" si="11"/>
        <v>6.1799638729478801E-2</v>
      </c>
    </row>
    <row r="44" spans="2:16" ht="15" hidden="1" customHeight="1" outlineLevel="1">
      <c r="B44" s="66" t="s">
        <v>92</v>
      </c>
      <c r="C44" s="137">
        <v>1713</v>
      </c>
      <c r="D44" s="126">
        <f t="shared" si="13"/>
        <v>0.89700996677740874</v>
      </c>
      <c r="E44" s="125">
        <v>15874</v>
      </c>
      <c r="F44" s="168">
        <f t="shared" si="13"/>
        <v>9.0696715679538187E-2</v>
      </c>
      <c r="G44" s="137">
        <v>27959</v>
      </c>
      <c r="H44" s="126">
        <f t="shared" si="7"/>
        <v>-6.551021090277076E-2</v>
      </c>
      <c r="I44" s="125">
        <v>7533</v>
      </c>
      <c r="J44" s="168">
        <f t="shared" si="8"/>
        <v>6.0239268121041523E-2</v>
      </c>
      <c r="K44" s="137">
        <v>53079</v>
      </c>
      <c r="L44" s="126">
        <f t="shared" si="9"/>
        <v>1.1394599950458328E-2</v>
      </c>
      <c r="M44" s="125">
        <v>67780</v>
      </c>
      <c r="N44" s="168">
        <f t="shared" si="10"/>
        <v>0.1470443891624782</v>
      </c>
      <c r="O44" s="137">
        <v>120859</v>
      </c>
      <c r="P44" s="126">
        <f t="shared" si="11"/>
        <v>8.3237729896389778E-2</v>
      </c>
    </row>
    <row r="45" spans="2:16" ht="15" hidden="1" customHeight="1" outlineLevel="1">
      <c r="B45" s="66" t="s">
        <v>93</v>
      </c>
      <c r="C45" s="137">
        <v>1225</v>
      </c>
      <c r="D45" s="126">
        <f t="shared" ref="D45:D70" si="14">C45/C58-1</f>
        <v>0.51985111662531014</v>
      </c>
      <c r="E45" s="125">
        <v>15738</v>
      </c>
      <c r="F45" s="168">
        <f t="shared" ref="F45:F70" si="15">E45/E58-1</f>
        <v>0.21660482374768097</v>
      </c>
      <c r="G45" s="137">
        <v>31164</v>
      </c>
      <c r="H45" s="126">
        <f t="shared" si="7"/>
        <v>0.20720511330621738</v>
      </c>
      <c r="I45" s="125">
        <v>8047</v>
      </c>
      <c r="J45" s="168">
        <f t="shared" si="8"/>
        <v>0.24972821866749495</v>
      </c>
      <c r="K45" s="137">
        <v>56174</v>
      </c>
      <c r="L45" s="126">
        <f t="shared" si="9"/>
        <v>0.22128011131402725</v>
      </c>
      <c r="M45" s="125">
        <v>57516</v>
      </c>
      <c r="N45" s="168">
        <f t="shared" si="10"/>
        <v>0.11779224565154012</v>
      </c>
      <c r="O45" s="137">
        <v>113690</v>
      </c>
      <c r="P45" s="126">
        <f t="shared" si="11"/>
        <v>0.16663759222583652</v>
      </c>
    </row>
    <row r="46" spans="2:16" ht="15" hidden="1" customHeight="1" outlineLevel="1">
      <c r="B46" s="66" t="s">
        <v>94</v>
      </c>
      <c r="C46" s="137">
        <v>1258</v>
      </c>
      <c r="D46" s="126">
        <f t="shared" si="14"/>
        <v>-8.8405797101449246E-2</v>
      </c>
      <c r="E46" s="125">
        <v>16047</v>
      </c>
      <c r="F46" s="168">
        <f t="shared" si="15"/>
        <v>8.0678833591487642E-2</v>
      </c>
      <c r="G46" s="137">
        <v>29145</v>
      </c>
      <c r="H46" s="126">
        <f t="shared" si="7"/>
        <v>-3.0406866495891416E-2</v>
      </c>
      <c r="I46" s="125">
        <v>8530</v>
      </c>
      <c r="J46" s="168">
        <f t="shared" si="8"/>
        <v>0.35698377346484245</v>
      </c>
      <c r="K46" s="137">
        <v>54980</v>
      </c>
      <c r="L46" s="126">
        <f t="shared" si="9"/>
        <v>4.5764065888081573E-2</v>
      </c>
      <c r="M46" s="125">
        <v>63882</v>
      </c>
      <c r="N46" s="168">
        <f t="shared" si="10"/>
        <v>4.1576990804147895E-2</v>
      </c>
      <c r="O46" s="137">
        <v>118862</v>
      </c>
      <c r="P46" s="126">
        <f t="shared" si="11"/>
        <v>4.3509560514810364E-2</v>
      </c>
    </row>
    <row r="47" spans="2:16" ht="15" hidden="1" customHeight="1" outlineLevel="1">
      <c r="B47" s="66" t="s">
        <v>95</v>
      </c>
      <c r="C47" s="137">
        <v>1926</v>
      </c>
      <c r="D47" s="126">
        <f t="shared" si="14"/>
        <v>-5.1698670605612951E-2</v>
      </c>
      <c r="E47" s="125">
        <v>17647</v>
      </c>
      <c r="F47" s="168">
        <f t="shared" si="15"/>
        <v>2.3726650423482987E-2</v>
      </c>
      <c r="G47" s="137">
        <v>32630</v>
      </c>
      <c r="H47" s="126">
        <f t="shared" si="7"/>
        <v>1.9305260527302304E-2</v>
      </c>
      <c r="I47" s="125">
        <v>9080</v>
      </c>
      <c r="J47" s="168">
        <f t="shared" si="8"/>
        <v>1.7025089605734678E-2</v>
      </c>
      <c r="K47" s="137">
        <v>61283</v>
      </c>
      <c r="L47" s="126">
        <f t="shared" si="9"/>
        <v>1.783786477104754E-2</v>
      </c>
      <c r="M47" s="125">
        <v>86016</v>
      </c>
      <c r="N47" s="168">
        <f t="shared" si="10"/>
        <v>0.10234525182622067</v>
      </c>
      <c r="O47" s="137">
        <v>147299</v>
      </c>
      <c r="P47" s="126">
        <f t="shared" si="11"/>
        <v>6.5538668537822087E-2</v>
      </c>
    </row>
    <row r="48" spans="2:16" ht="15" hidden="1" customHeight="1" outlineLevel="1">
      <c r="B48" s="66" t="s">
        <v>96</v>
      </c>
      <c r="C48" s="137">
        <v>1097</v>
      </c>
      <c r="D48" s="126">
        <f t="shared" si="14"/>
        <v>-0.26915389740173223</v>
      </c>
      <c r="E48" s="125">
        <v>16849</v>
      </c>
      <c r="F48" s="168">
        <f t="shared" si="15"/>
        <v>0.11265931453476852</v>
      </c>
      <c r="G48" s="137">
        <v>28452</v>
      </c>
      <c r="H48" s="126">
        <f t="shared" si="7"/>
        <v>6.1245803804550469E-2</v>
      </c>
      <c r="I48" s="125">
        <v>7335</v>
      </c>
      <c r="J48" s="168">
        <f t="shared" si="8"/>
        <v>-4.3427230046948373E-2</v>
      </c>
      <c r="K48" s="137">
        <v>53733</v>
      </c>
      <c r="L48" s="126">
        <f t="shared" si="9"/>
        <v>5.1073901647040509E-2</v>
      </c>
      <c r="M48" s="125">
        <v>83279</v>
      </c>
      <c r="N48" s="168">
        <f t="shared" si="10"/>
        <v>0.13230815249904815</v>
      </c>
      <c r="O48" s="137">
        <v>137012</v>
      </c>
      <c r="P48" s="126">
        <f t="shared" si="11"/>
        <v>9.899735301195145E-2</v>
      </c>
    </row>
    <row r="49" spans="2:16" ht="15" hidden="1" customHeight="1" outlineLevel="1">
      <c r="B49" s="66" t="s">
        <v>97</v>
      </c>
      <c r="C49" s="137">
        <v>1612</v>
      </c>
      <c r="D49" s="126">
        <f t="shared" si="14"/>
        <v>0.30738037307380384</v>
      </c>
      <c r="E49" s="125">
        <v>16264</v>
      </c>
      <c r="F49" s="168">
        <f t="shared" si="15"/>
        <v>7.4027603513174389E-2</v>
      </c>
      <c r="G49" s="137">
        <v>29472</v>
      </c>
      <c r="H49" s="126">
        <f t="shared" si="7"/>
        <v>-1.5921948575493561E-3</v>
      </c>
      <c r="I49" s="125">
        <v>7029</v>
      </c>
      <c r="J49" s="168">
        <f t="shared" si="8"/>
        <v>-0.16559829059829057</v>
      </c>
      <c r="K49" s="137">
        <v>54377</v>
      </c>
      <c r="L49" s="126">
        <f t="shared" si="9"/>
        <v>1.0677663432685502E-3</v>
      </c>
      <c r="M49" s="125">
        <v>71232</v>
      </c>
      <c r="N49" s="168">
        <f t="shared" si="10"/>
        <v>6.8410553314034672E-2</v>
      </c>
      <c r="O49" s="137">
        <v>125609</v>
      </c>
      <c r="P49" s="126">
        <f t="shared" si="11"/>
        <v>3.8176708818910665E-2</v>
      </c>
    </row>
    <row r="50" spans="2:16" collapsed="1">
      <c r="B50" s="170">
        <v>2008</v>
      </c>
      <c r="C50" s="127">
        <v>20530</v>
      </c>
      <c r="D50" s="136">
        <f t="shared" si="14"/>
        <v>0.39280868385345991</v>
      </c>
      <c r="E50" s="127">
        <v>193212</v>
      </c>
      <c r="F50" s="136">
        <f t="shared" si="15"/>
        <v>8.0661150125740377E-3</v>
      </c>
      <c r="G50" s="127">
        <v>361544</v>
      </c>
      <c r="H50" s="136">
        <f t="shared" si="7"/>
        <v>1.529354278878281E-2</v>
      </c>
      <c r="I50" s="127">
        <v>91480</v>
      </c>
      <c r="J50" s="136">
        <f t="shared" si="8"/>
        <v>-1.8770781937144654E-2</v>
      </c>
      <c r="K50" s="127">
        <v>666766</v>
      </c>
      <c r="L50" s="136">
        <f t="shared" si="9"/>
        <v>1.6823895055007032E-2</v>
      </c>
      <c r="M50" s="127">
        <v>864056</v>
      </c>
      <c r="N50" s="136">
        <f t="shared" si="10"/>
        <v>5.4588505242088026E-2</v>
      </c>
      <c r="O50" s="127">
        <v>1530822</v>
      </c>
      <c r="P50" s="136">
        <f t="shared" si="11"/>
        <v>3.780039374562727E-2</v>
      </c>
    </row>
    <row r="51" spans="2:16" ht="15" hidden="1" customHeight="1" outlineLevel="1">
      <c r="B51" s="66" t="s">
        <v>86</v>
      </c>
      <c r="C51" s="137">
        <v>960</v>
      </c>
      <c r="D51" s="126">
        <f t="shared" si="14"/>
        <v>-0.65330444203683635</v>
      </c>
      <c r="E51" s="125">
        <v>15292</v>
      </c>
      <c r="F51" s="168">
        <f t="shared" si="15"/>
        <v>1.8041408694494443E-2</v>
      </c>
      <c r="G51" s="137">
        <v>27492</v>
      </c>
      <c r="H51" s="126">
        <f t="shared" si="7"/>
        <v>-9.0482019386641133E-2</v>
      </c>
      <c r="I51" s="125">
        <v>7612</v>
      </c>
      <c r="J51" s="168">
        <f t="shared" si="8"/>
        <v>-0.11867546601829337</v>
      </c>
      <c r="K51" s="137">
        <v>51356</v>
      </c>
      <c r="L51" s="126">
        <f t="shared" si="9"/>
        <v>-9.351502100469522E-2</v>
      </c>
      <c r="M51" s="125">
        <v>78378</v>
      </c>
      <c r="N51" s="168">
        <f t="shared" si="10"/>
        <v>3.0909664860314656E-2</v>
      </c>
      <c r="O51" s="137">
        <v>129734</v>
      </c>
      <c r="P51" s="126">
        <f t="shared" si="11"/>
        <v>-2.2218537555960816E-2</v>
      </c>
    </row>
    <row r="52" spans="2:16" ht="15" hidden="1" customHeight="1" outlineLevel="1">
      <c r="B52" s="66" t="s">
        <v>87</v>
      </c>
      <c r="C52" s="137">
        <v>1623</v>
      </c>
      <c r="D52" s="126">
        <f t="shared" si="14"/>
        <v>-0.43567454798331018</v>
      </c>
      <c r="E52" s="125">
        <v>16586</v>
      </c>
      <c r="F52" s="168">
        <f t="shared" si="15"/>
        <v>0.1325367019460566</v>
      </c>
      <c r="G52" s="137">
        <v>29663</v>
      </c>
      <c r="H52" s="126">
        <f t="shared" si="7"/>
        <v>-5.1936844796727222E-2</v>
      </c>
      <c r="I52" s="125">
        <v>8359</v>
      </c>
      <c r="J52" s="168">
        <f t="shared" si="8"/>
        <v>0.14758374519494777</v>
      </c>
      <c r="K52" s="137">
        <v>56231</v>
      </c>
      <c r="L52" s="126">
        <f t="shared" si="9"/>
        <v>2.4602000249585032E-3</v>
      </c>
      <c r="M52" s="125">
        <v>75499</v>
      </c>
      <c r="N52" s="168">
        <f t="shared" si="10"/>
        <v>0.13059690317170336</v>
      </c>
      <c r="O52" s="137">
        <v>131730</v>
      </c>
      <c r="P52" s="126">
        <f t="shared" si="11"/>
        <v>7.21000073247553E-2</v>
      </c>
    </row>
    <row r="53" spans="2:16" ht="15" hidden="1" customHeight="1" outlineLevel="1">
      <c r="B53" s="66" t="s">
        <v>88</v>
      </c>
      <c r="C53" s="137">
        <v>1095</v>
      </c>
      <c r="D53" s="126">
        <f t="shared" si="14"/>
        <v>-0.62409886714727092</v>
      </c>
      <c r="E53" s="125">
        <v>18680</v>
      </c>
      <c r="F53" s="168">
        <f t="shared" si="15"/>
        <v>-2.1938321378082604E-2</v>
      </c>
      <c r="G53" s="137">
        <v>31005</v>
      </c>
      <c r="H53" s="126">
        <f t="shared" si="7"/>
        <v>-0.15261417365874985</v>
      </c>
      <c r="I53" s="125">
        <v>8401</v>
      </c>
      <c r="J53" s="168">
        <f t="shared" si="8"/>
        <v>-4.7505668934240353E-2</v>
      </c>
      <c r="K53" s="137">
        <v>59181</v>
      </c>
      <c r="L53" s="126">
        <f t="shared" si="9"/>
        <v>-0.12221711336230556</v>
      </c>
      <c r="M53" s="125">
        <v>73765</v>
      </c>
      <c r="N53" s="168">
        <f t="shared" si="10"/>
        <v>-5.3627557893386357E-2</v>
      </c>
      <c r="O53" s="137">
        <v>132946</v>
      </c>
      <c r="P53" s="126">
        <f t="shared" si="11"/>
        <v>-8.5439511302505378E-2</v>
      </c>
    </row>
    <row r="54" spans="2:16" ht="15" hidden="1" customHeight="1" outlineLevel="1">
      <c r="B54" s="66" t="s">
        <v>89</v>
      </c>
      <c r="C54" s="137">
        <v>1018</v>
      </c>
      <c r="D54" s="126">
        <f t="shared" si="14"/>
        <v>-2.9382957884427352E-3</v>
      </c>
      <c r="E54" s="125">
        <v>16001</v>
      </c>
      <c r="F54" s="168">
        <f t="shared" si="15"/>
        <v>-4.7786241371102101E-2</v>
      </c>
      <c r="G54" s="137">
        <v>29408</v>
      </c>
      <c r="H54" s="126">
        <f t="shared" si="7"/>
        <v>-0.12235883968007644</v>
      </c>
      <c r="I54" s="125">
        <v>7671</v>
      </c>
      <c r="J54" s="168">
        <f t="shared" si="8"/>
        <v>-4.3635456925570359E-2</v>
      </c>
      <c r="K54" s="137">
        <v>54098</v>
      </c>
      <c r="L54" s="126">
        <f t="shared" si="9"/>
        <v>-8.855342521144316E-2</v>
      </c>
      <c r="M54" s="125">
        <v>55826</v>
      </c>
      <c r="N54" s="168">
        <f t="shared" si="10"/>
        <v>-0.15995545925123389</v>
      </c>
      <c r="O54" s="137">
        <v>109924</v>
      </c>
      <c r="P54" s="126">
        <f t="shared" si="11"/>
        <v>-0.12626977187822908</v>
      </c>
    </row>
    <row r="55" spans="2:16" ht="15" hidden="1" customHeight="1" outlineLevel="1">
      <c r="B55" s="66" t="s">
        <v>90</v>
      </c>
      <c r="C55" s="137">
        <v>1324</v>
      </c>
      <c r="D55" s="126">
        <f t="shared" si="14"/>
        <v>-0.29835718071012185</v>
      </c>
      <c r="E55" s="125">
        <v>18968</v>
      </c>
      <c r="F55" s="168">
        <f t="shared" si="15"/>
        <v>-3.6245206702736343E-3</v>
      </c>
      <c r="G55" s="137">
        <v>32876</v>
      </c>
      <c r="H55" s="126">
        <f t="shared" si="7"/>
        <v>-1.9943359666120153E-2</v>
      </c>
      <c r="I55" s="125">
        <v>7836</v>
      </c>
      <c r="J55" s="168">
        <f t="shared" si="8"/>
        <v>-0.11035422343324253</v>
      </c>
      <c r="K55" s="137">
        <v>61004</v>
      </c>
      <c r="L55" s="126">
        <f t="shared" si="9"/>
        <v>-3.5921424846310668E-2</v>
      </c>
      <c r="M55" s="125">
        <v>77784</v>
      </c>
      <c r="N55" s="168">
        <f t="shared" si="10"/>
        <v>-4.0485530308637441E-2</v>
      </c>
      <c r="O55" s="137">
        <v>138788</v>
      </c>
      <c r="P55" s="126">
        <f t="shared" si="11"/>
        <v>-3.8484720422881646E-2</v>
      </c>
    </row>
    <row r="56" spans="2:16" ht="15" hidden="1" customHeight="1" outlineLevel="1">
      <c r="B56" s="66" t="s">
        <v>91</v>
      </c>
      <c r="C56" s="137">
        <v>866</v>
      </c>
      <c r="D56" s="126">
        <f t="shared" si="14"/>
        <v>-0.41486486486486485</v>
      </c>
      <c r="E56" s="125">
        <v>16276</v>
      </c>
      <c r="F56" s="168">
        <f t="shared" si="15"/>
        <v>-9.5325440498026826E-2</v>
      </c>
      <c r="G56" s="137">
        <v>31520</v>
      </c>
      <c r="H56" s="126">
        <f t="shared" si="7"/>
        <v>8.2529106707421862E-2</v>
      </c>
      <c r="I56" s="125">
        <v>8501</v>
      </c>
      <c r="J56" s="168">
        <f t="shared" si="8"/>
        <v>0.15707091329794465</v>
      </c>
      <c r="K56" s="137">
        <v>57163</v>
      </c>
      <c r="L56" s="126">
        <f t="shared" si="9"/>
        <v>2.1954053812460961E-2</v>
      </c>
      <c r="M56" s="125">
        <v>67951</v>
      </c>
      <c r="N56" s="168">
        <f t="shared" si="10"/>
        <v>-5.280252024700649E-2</v>
      </c>
      <c r="O56" s="137">
        <v>125114</v>
      </c>
      <c r="P56" s="126">
        <f t="shared" si="11"/>
        <v>-2.0051067562698699E-2</v>
      </c>
    </row>
    <row r="57" spans="2:16" ht="15" hidden="1" customHeight="1" outlineLevel="1">
      <c r="B57" s="66" t="s">
        <v>92</v>
      </c>
      <c r="C57" s="137">
        <v>903</v>
      </c>
      <c r="D57" s="126">
        <f t="shared" si="14"/>
        <v>-0.17079889807162529</v>
      </c>
      <c r="E57" s="125">
        <v>14554</v>
      </c>
      <c r="F57" s="168">
        <f t="shared" si="15"/>
        <v>-7.4114129397544359E-2</v>
      </c>
      <c r="G57" s="137">
        <v>29919</v>
      </c>
      <c r="H57" s="126">
        <f t="shared" si="7"/>
        <v>4.6667832779429874E-2</v>
      </c>
      <c r="I57" s="125">
        <v>7105</v>
      </c>
      <c r="J57" s="168">
        <f t="shared" si="8"/>
        <v>3.4959941733430533E-2</v>
      </c>
      <c r="K57" s="137">
        <v>52481</v>
      </c>
      <c r="L57" s="126">
        <f t="shared" si="9"/>
        <v>4.2672892188755362E-3</v>
      </c>
      <c r="M57" s="125">
        <v>59091</v>
      </c>
      <c r="N57" s="168">
        <f t="shared" si="10"/>
        <v>-5.1447926030563806E-2</v>
      </c>
      <c r="O57" s="137">
        <v>111572</v>
      </c>
      <c r="P57" s="126">
        <f t="shared" si="11"/>
        <v>-2.6031391308902307E-2</v>
      </c>
    </row>
    <row r="58" spans="2:16" ht="15" hidden="1" customHeight="1" outlineLevel="1">
      <c r="B58" s="66" t="s">
        <v>93</v>
      </c>
      <c r="C58" s="137">
        <v>806</v>
      </c>
      <c r="D58" s="126">
        <f t="shared" si="14"/>
        <v>-0.22425409047160727</v>
      </c>
      <c r="E58" s="125">
        <v>12936</v>
      </c>
      <c r="F58" s="168">
        <f t="shared" si="15"/>
        <v>-7.8041479580927997E-2</v>
      </c>
      <c r="G58" s="137">
        <v>25815</v>
      </c>
      <c r="H58" s="126">
        <f t="shared" si="7"/>
        <v>-7.6914825144818733E-2</v>
      </c>
      <c r="I58" s="125">
        <v>6439</v>
      </c>
      <c r="J58" s="168">
        <f t="shared" si="8"/>
        <v>-0.11430536451169193</v>
      </c>
      <c r="K58" s="137">
        <v>45996</v>
      </c>
      <c r="L58" s="126">
        <f t="shared" si="9"/>
        <v>-8.5675664930624618E-2</v>
      </c>
      <c r="M58" s="125">
        <v>51455</v>
      </c>
      <c r="N58" s="168">
        <f t="shared" si="10"/>
        <v>-2.3216523026690417E-2</v>
      </c>
      <c r="O58" s="137">
        <v>97451</v>
      </c>
      <c r="P58" s="126">
        <f t="shared" si="11"/>
        <v>-5.3726792511458066E-2</v>
      </c>
    </row>
    <row r="59" spans="2:16" ht="15" hidden="1" customHeight="1" outlineLevel="1">
      <c r="B59" s="66" t="s">
        <v>94</v>
      </c>
      <c r="C59" s="137">
        <v>1380</v>
      </c>
      <c r="D59" s="126">
        <f t="shared" si="14"/>
        <v>-0.20552677029360966</v>
      </c>
      <c r="E59" s="125">
        <v>14849</v>
      </c>
      <c r="F59" s="168">
        <f t="shared" si="15"/>
        <v>-0.17793279078779822</v>
      </c>
      <c r="G59" s="137">
        <v>30059</v>
      </c>
      <c r="H59" s="126">
        <f t="shared" si="7"/>
        <v>-7.9920416284052664E-2</v>
      </c>
      <c r="I59" s="125">
        <v>6286</v>
      </c>
      <c r="J59" s="168">
        <f t="shared" si="8"/>
        <v>-0.2243336623889437</v>
      </c>
      <c r="K59" s="137">
        <v>52574</v>
      </c>
      <c r="L59" s="126">
        <f t="shared" si="9"/>
        <v>-0.1320698649585631</v>
      </c>
      <c r="M59" s="125">
        <v>61332</v>
      </c>
      <c r="N59" s="168">
        <f t="shared" si="10"/>
        <v>-0.14862782659392826</v>
      </c>
      <c r="O59" s="137">
        <v>113906</v>
      </c>
      <c r="P59" s="126">
        <f t="shared" si="11"/>
        <v>-0.14106460150965594</v>
      </c>
    </row>
    <row r="60" spans="2:16" ht="15" hidden="1" customHeight="1" outlineLevel="1">
      <c r="B60" s="66" t="s">
        <v>95</v>
      </c>
      <c r="C60" s="137">
        <v>2031</v>
      </c>
      <c r="D60" s="126">
        <f t="shared" si="14"/>
        <v>6.4465408805031377E-2</v>
      </c>
      <c r="E60" s="125">
        <v>17238</v>
      </c>
      <c r="F60" s="168">
        <f t="shared" si="15"/>
        <v>4.7796689204941956E-3</v>
      </c>
      <c r="G60" s="137">
        <v>32012</v>
      </c>
      <c r="H60" s="126">
        <f t="shared" si="7"/>
        <v>9.0512689490717113E-2</v>
      </c>
      <c r="I60" s="125">
        <v>8928</v>
      </c>
      <c r="J60" s="168">
        <f t="shared" si="8"/>
        <v>0.150960422843883</v>
      </c>
      <c r="K60" s="137">
        <v>60209</v>
      </c>
      <c r="L60" s="126">
        <f t="shared" si="9"/>
        <v>7.1792224437482233E-2</v>
      </c>
      <c r="M60" s="125">
        <v>78030</v>
      </c>
      <c r="N60" s="168">
        <f t="shared" si="10"/>
        <v>-9.3567102974595473E-3</v>
      </c>
      <c r="O60" s="137">
        <v>138239</v>
      </c>
      <c r="P60" s="126">
        <f t="shared" si="11"/>
        <v>2.4425127646487743E-2</v>
      </c>
    </row>
    <row r="61" spans="2:16" ht="15" hidden="1" customHeight="1" outlineLevel="1">
      <c r="B61" s="66" t="s">
        <v>96</v>
      </c>
      <c r="C61" s="137">
        <v>1501</v>
      </c>
      <c r="D61" s="126">
        <f t="shared" si="14"/>
        <v>-9.4146047073023542E-2</v>
      </c>
      <c r="E61" s="125">
        <v>15143</v>
      </c>
      <c r="F61" s="168">
        <f t="shared" si="15"/>
        <v>-5.6471206251230699E-3</v>
      </c>
      <c r="G61" s="137">
        <v>26810</v>
      </c>
      <c r="H61" s="126">
        <f t="shared" si="7"/>
        <v>6.7702110712863472E-2</v>
      </c>
      <c r="I61" s="125">
        <v>7668</v>
      </c>
      <c r="J61" s="168">
        <f t="shared" si="8"/>
        <v>0.19906176700547307</v>
      </c>
      <c r="K61" s="137">
        <v>51122</v>
      </c>
      <c r="L61" s="126">
        <f t="shared" si="9"/>
        <v>5.6436114153458394E-2</v>
      </c>
      <c r="M61" s="125">
        <v>73548</v>
      </c>
      <c r="N61" s="168">
        <f t="shared" si="10"/>
        <v>4.3263638684785333E-2</v>
      </c>
      <c r="O61" s="137">
        <v>124670</v>
      </c>
      <c r="P61" s="126">
        <f t="shared" si="11"/>
        <v>4.8625188200758673E-2</v>
      </c>
    </row>
    <row r="62" spans="2:16" ht="15" hidden="1" customHeight="1" outlineLevel="1">
      <c r="B62" s="66" t="s">
        <v>97</v>
      </c>
      <c r="C62" s="137">
        <v>1233</v>
      </c>
      <c r="D62" s="126">
        <f t="shared" si="14"/>
        <v>-0.17580213903743314</v>
      </c>
      <c r="E62" s="125">
        <v>15143</v>
      </c>
      <c r="F62" s="168">
        <f t="shared" si="15"/>
        <v>-8.1017113727394063E-2</v>
      </c>
      <c r="G62" s="137">
        <v>29519</v>
      </c>
      <c r="H62" s="126">
        <f t="shared" si="7"/>
        <v>7.6353691886964503E-2</v>
      </c>
      <c r="I62" s="125">
        <v>8424</v>
      </c>
      <c r="J62" s="168">
        <f t="shared" si="8"/>
        <v>0.15302491103202853</v>
      </c>
      <c r="K62" s="137">
        <v>54319</v>
      </c>
      <c r="L62" s="126">
        <f t="shared" si="9"/>
        <v>3.0623280523669472E-2</v>
      </c>
      <c r="M62" s="125">
        <v>66671</v>
      </c>
      <c r="N62" s="168">
        <f t="shared" si="10"/>
        <v>-0.13491806043934651</v>
      </c>
      <c r="O62" s="137">
        <v>120990</v>
      </c>
      <c r="P62" s="126">
        <f t="shared" si="11"/>
        <v>-6.7686901844745462E-2</v>
      </c>
    </row>
    <row r="63" spans="2:16" collapsed="1">
      <c r="B63" s="170">
        <v>2007</v>
      </c>
      <c r="C63" s="127">
        <v>14740</v>
      </c>
      <c r="D63" s="136">
        <f t="shared" si="14"/>
        <v>-0.32607900512070231</v>
      </c>
      <c r="E63" s="127">
        <v>191666</v>
      </c>
      <c r="F63" s="136">
        <f t="shared" si="15"/>
        <v>-3.817376162350139E-2</v>
      </c>
      <c r="G63" s="127">
        <v>356098</v>
      </c>
      <c r="H63" s="136">
        <f t="shared" si="7"/>
        <v>-2.5417025876814825E-2</v>
      </c>
      <c r="I63" s="127">
        <v>93230</v>
      </c>
      <c r="J63" s="136">
        <f t="shared" si="8"/>
        <v>6.6512622281729161E-3</v>
      </c>
      <c r="K63" s="127">
        <v>655734</v>
      </c>
      <c r="L63" s="136">
        <f t="shared" si="9"/>
        <v>-3.4469862061654033E-2</v>
      </c>
      <c r="M63" s="127">
        <v>819330</v>
      </c>
      <c r="N63" s="136">
        <f t="shared" si="10"/>
        <v>-3.9876534963596777E-2</v>
      </c>
      <c r="O63" s="127">
        <v>1475064</v>
      </c>
      <c r="P63" s="136">
        <f t="shared" si="11"/>
        <v>-3.7480513904377344E-2</v>
      </c>
    </row>
    <row r="64" spans="2:16" ht="15" hidden="1" customHeight="1" outlineLevel="1">
      <c r="B64" s="66" t="s">
        <v>86</v>
      </c>
      <c r="C64" s="137">
        <v>2769</v>
      </c>
      <c r="D64" s="137"/>
      <c r="E64" s="125">
        <v>15021</v>
      </c>
      <c r="F64" s="125"/>
      <c r="G64" s="137">
        <v>30227</v>
      </c>
      <c r="H64" s="137"/>
      <c r="I64" s="125">
        <v>8637</v>
      </c>
      <c r="J64" s="125"/>
      <c r="K64" s="137">
        <v>56654</v>
      </c>
      <c r="L64" s="137"/>
      <c r="M64" s="125">
        <v>76028</v>
      </c>
      <c r="N64" s="125"/>
      <c r="O64" s="137">
        <v>132682</v>
      </c>
      <c r="P64" s="137"/>
    </row>
    <row r="65" spans="2:16" ht="15" hidden="1" customHeight="1" outlineLevel="1">
      <c r="B65" s="66" t="s">
        <v>87</v>
      </c>
      <c r="C65" s="137">
        <v>2876</v>
      </c>
      <c r="D65" s="137"/>
      <c r="E65" s="125">
        <v>14645</v>
      </c>
      <c r="F65" s="125"/>
      <c r="G65" s="137">
        <v>31288</v>
      </c>
      <c r="H65" s="137"/>
      <c r="I65" s="125">
        <v>7284</v>
      </c>
      <c r="J65" s="125"/>
      <c r="K65" s="137">
        <v>56093</v>
      </c>
      <c r="L65" s="137"/>
      <c r="M65" s="125">
        <v>66778</v>
      </c>
      <c r="N65" s="125"/>
      <c r="O65" s="137">
        <v>122871</v>
      </c>
      <c r="P65" s="137"/>
    </row>
    <row r="66" spans="2:16" ht="15" hidden="1" customHeight="1" outlineLevel="1">
      <c r="B66" s="66" t="s">
        <v>88</v>
      </c>
      <c r="C66" s="137">
        <v>2913</v>
      </c>
      <c r="D66" s="137"/>
      <c r="E66" s="125">
        <v>19099</v>
      </c>
      <c r="F66" s="125"/>
      <c r="G66" s="137">
        <v>36589</v>
      </c>
      <c r="H66" s="137"/>
      <c r="I66" s="125">
        <v>8820</v>
      </c>
      <c r="J66" s="125"/>
      <c r="K66" s="137">
        <v>67421</v>
      </c>
      <c r="L66" s="137"/>
      <c r="M66" s="125">
        <v>77945</v>
      </c>
      <c r="N66" s="125"/>
      <c r="O66" s="137">
        <v>145366</v>
      </c>
      <c r="P66" s="137"/>
    </row>
    <row r="67" spans="2:16" ht="15" hidden="1" customHeight="1" outlineLevel="1">
      <c r="B67" s="66" t="s">
        <v>89</v>
      </c>
      <c r="C67" s="137">
        <v>1021</v>
      </c>
      <c r="D67" s="137"/>
      <c r="E67" s="125">
        <v>16804</v>
      </c>
      <c r="F67" s="125"/>
      <c r="G67" s="137">
        <v>33508</v>
      </c>
      <c r="H67" s="137"/>
      <c r="I67" s="125">
        <v>8021</v>
      </c>
      <c r="J67" s="125"/>
      <c r="K67" s="137">
        <v>59354</v>
      </c>
      <c r="L67" s="137"/>
      <c r="M67" s="125">
        <v>66456</v>
      </c>
      <c r="N67" s="125"/>
      <c r="O67" s="137">
        <v>125810</v>
      </c>
      <c r="P67" s="137"/>
    </row>
    <row r="68" spans="2:16" ht="15" hidden="1" customHeight="1" outlineLevel="1">
      <c r="B68" s="66" t="s">
        <v>90</v>
      </c>
      <c r="C68" s="137">
        <v>1887</v>
      </c>
      <c r="D68" s="137"/>
      <c r="E68" s="125">
        <v>19037</v>
      </c>
      <c r="F68" s="125"/>
      <c r="G68" s="137">
        <v>33545</v>
      </c>
      <c r="H68" s="137"/>
      <c r="I68" s="125">
        <v>8808</v>
      </c>
      <c r="J68" s="125"/>
      <c r="K68" s="137">
        <v>63277</v>
      </c>
      <c r="L68" s="137"/>
      <c r="M68" s="125">
        <v>81066</v>
      </c>
      <c r="N68" s="125"/>
      <c r="O68" s="137">
        <v>144343</v>
      </c>
      <c r="P68" s="137"/>
    </row>
    <row r="69" spans="2:16" ht="15" hidden="1" customHeight="1" outlineLevel="1">
      <c r="B69" s="66" t="s">
        <v>91</v>
      </c>
      <c r="C69" s="137">
        <v>1480</v>
      </c>
      <c r="D69" s="137"/>
      <c r="E69" s="125">
        <v>17991</v>
      </c>
      <c r="F69" s="125"/>
      <c r="G69" s="137">
        <v>29117</v>
      </c>
      <c r="H69" s="137"/>
      <c r="I69" s="125">
        <v>7347</v>
      </c>
      <c r="J69" s="125"/>
      <c r="K69" s="137">
        <v>55935</v>
      </c>
      <c r="L69" s="137"/>
      <c r="M69" s="125">
        <v>71739</v>
      </c>
      <c r="N69" s="125"/>
      <c r="O69" s="137">
        <v>127674</v>
      </c>
      <c r="P69" s="137"/>
    </row>
    <row r="70" spans="2:16" ht="15" hidden="1" customHeight="1" outlineLevel="1">
      <c r="B70" s="66" t="s">
        <v>92</v>
      </c>
      <c r="C70" s="137">
        <v>1089</v>
      </c>
      <c r="D70" s="137"/>
      <c r="E70" s="125">
        <v>15719</v>
      </c>
      <c r="F70" s="125"/>
      <c r="G70" s="137">
        <v>28585</v>
      </c>
      <c r="H70" s="137"/>
      <c r="I70" s="125">
        <v>6865</v>
      </c>
      <c r="J70" s="125"/>
      <c r="K70" s="137">
        <v>52258</v>
      </c>
      <c r="L70" s="137"/>
      <c r="M70" s="125">
        <v>62296</v>
      </c>
      <c r="N70" s="125"/>
      <c r="O70" s="137">
        <v>114554</v>
      </c>
      <c r="P70" s="137"/>
    </row>
    <row r="71" spans="2:16" ht="15" hidden="1" customHeight="1" outlineLevel="1">
      <c r="B71" s="66" t="s">
        <v>93</v>
      </c>
      <c r="C71" s="137">
        <v>1039</v>
      </c>
      <c r="D71" s="137"/>
      <c r="E71" s="125">
        <v>14031</v>
      </c>
      <c r="F71" s="125"/>
      <c r="G71" s="137">
        <v>27966</v>
      </c>
      <c r="H71" s="137"/>
      <c r="I71" s="125">
        <v>7270</v>
      </c>
      <c r="J71" s="125"/>
      <c r="K71" s="137">
        <v>50306</v>
      </c>
      <c r="L71" s="137"/>
      <c r="M71" s="125">
        <v>52678</v>
      </c>
      <c r="N71" s="125"/>
      <c r="O71" s="137">
        <v>102984</v>
      </c>
      <c r="P71" s="137"/>
    </row>
    <row r="72" spans="2:16" ht="15" hidden="1" customHeight="1" outlineLevel="1">
      <c r="B72" s="66" t="s">
        <v>94</v>
      </c>
      <c r="C72" s="137">
        <v>1737</v>
      </c>
      <c r="D72" s="137"/>
      <c r="E72" s="125">
        <v>18063</v>
      </c>
      <c r="F72" s="125"/>
      <c r="G72" s="137">
        <v>32670</v>
      </c>
      <c r="H72" s="137"/>
      <c r="I72" s="125">
        <v>8104</v>
      </c>
      <c r="J72" s="125"/>
      <c r="K72" s="137">
        <v>60574</v>
      </c>
      <c r="L72" s="137"/>
      <c r="M72" s="125">
        <v>72039</v>
      </c>
      <c r="N72" s="125"/>
      <c r="O72" s="137">
        <v>132613</v>
      </c>
      <c r="P72" s="137"/>
    </row>
    <row r="73" spans="2:16" ht="15" hidden="1" customHeight="1" outlineLevel="1">
      <c r="B73" s="66" t="s">
        <v>95</v>
      </c>
      <c r="C73" s="137">
        <v>1908</v>
      </c>
      <c r="D73" s="137"/>
      <c r="E73" s="125">
        <v>17156</v>
      </c>
      <c r="F73" s="125"/>
      <c r="G73" s="137">
        <v>29355</v>
      </c>
      <c r="H73" s="137"/>
      <c r="I73" s="125">
        <v>7757</v>
      </c>
      <c r="J73" s="125"/>
      <c r="K73" s="137">
        <v>56176</v>
      </c>
      <c r="L73" s="137"/>
      <c r="M73" s="125">
        <v>78767</v>
      </c>
      <c r="N73" s="125"/>
      <c r="O73" s="137">
        <v>134943</v>
      </c>
      <c r="P73" s="137"/>
    </row>
    <row r="74" spans="2:16" ht="15" hidden="1" customHeight="1" outlineLevel="1">
      <c r="B74" s="66" t="s">
        <v>96</v>
      </c>
      <c r="C74" s="137">
        <v>1657</v>
      </c>
      <c r="D74" s="137"/>
      <c r="E74" s="125">
        <v>15229</v>
      </c>
      <c r="F74" s="125"/>
      <c r="G74" s="137">
        <v>25110</v>
      </c>
      <c r="H74" s="137"/>
      <c r="I74" s="125">
        <v>6395</v>
      </c>
      <c r="J74" s="125"/>
      <c r="K74" s="137">
        <v>48391</v>
      </c>
      <c r="L74" s="137"/>
      <c r="M74" s="125">
        <v>70498</v>
      </c>
      <c r="N74" s="125"/>
      <c r="O74" s="137">
        <v>118889</v>
      </c>
      <c r="P74" s="137"/>
    </row>
    <row r="75" spans="2:16" ht="15" hidden="1" customHeight="1" outlineLevel="1">
      <c r="B75" s="66" t="s">
        <v>97</v>
      </c>
      <c r="C75" s="137">
        <v>1496</v>
      </c>
      <c r="D75" s="137"/>
      <c r="E75" s="125">
        <v>16478</v>
      </c>
      <c r="F75" s="125"/>
      <c r="G75" s="137">
        <v>27425</v>
      </c>
      <c r="H75" s="137"/>
      <c r="I75" s="125">
        <v>7306</v>
      </c>
      <c r="J75" s="125"/>
      <c r="K75" s="137">
        <v>52705</v>
      </c>
      <c r="L75" s="137"/>
      <c r="M75" s="125">
        <v>77069</v>
      </c>
      <c r="N75" s="125"/>
      <c r="O75" s="137">
        <v>129774</v>
      </c>
      <c r="P75" s="137"/>
    </row>
    <row r="76" spans="2:16" collapsed="1">
      <c r="B76" s="170">
        <v>2006</v>
      </c>
      <c r="C76" s="127">
        <v>21872</v>
      </c>
      <c r="D76" s="127"/>
      <c r="E76" s="127">
        <v>199273</v>
      </c>
      <c r="F76" s="127"/>
      <c r="G76" s="127">
        <v>365385</v>
      </c>
      <c r="H76" s="127"/>
      <c r="I76" s="127">
        <v>92614</v>
      </c>
      <c r="J76" s="127"/>
      <c r="K76" s="127">
        <v>679144</v>
      </c>
      <c r="L76" s="127"/>
      <c r="M76" s="127">
        <v>853359</v>
      </c>
      <c r="N76" s="127"/>
      <c r="O76" s="127">
        <v>1532503</v>
      </c>
      <c r="P76" s="127"/>
    </row>
    <row r="77" spans="2:16" ht="15" customHeight="1">
      <c r="B77" s="138" t="s">
        <v>79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71"/>
    </row>
    <row r="82" spans="5:10">
      <c r="E82" s="63"/>
      <c r="F82" s="63"/>
      <c r="G82" s="63"/>
      <c r="H82" s="63"/>
      <c r="I82" s="63"/>
      <c r="J82" s="63"/>
    </row>
  </sheetData>
  <mergeCells count="2">
    <mergeCell ref="B5:O5"/>
    <mergeCell ref="B77:O77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abril 2010</v>
      </c>
      <c r="E7" s="26" t="str">
        <f>actualizaciones!$A$2</f>
        <v xml:space="preserve">acumulado abril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1578694</v>
      </c>
      <c r="E8" s="30">
        <v>1732036</v>
      </c>
      <c r="F8" s="31">
        <f t="shared" ref="F8:F16" si="0">E8/D8-1</f>
        <v>9.7132186478190219E-2</v>
      </c>
      <c r="G8" s="32">
        <f t="shared" ref="G8:G19" si="1">E8-D8</f>
        <v>153342</v>
      </c>
    </row>
    <row r="9" spans="2:8" ht="15" customHeight="1">
      <c r="B9" s="28"/>
      <c r="C9" s="29" t="s">
        <v>52</v>
      </c>
      <c r="D9" s="30">
        <v>948592</v>
      </c>
      <c r="E9" s="30">
        <v>1064478</v>
      </c>
      <c r="F9" s="31">
        <f t="shared" si="0"/>
        <v>0.12216632651340098</v>
      </c>
      <c r="G9" s="32">
        <f t="shared" si="1"/>
        <v>115886</v>
      </c>
      <c r="H9" s="33"/>
    </row>
    <row r="10" spans="2:8" ht="15" customHeight="1">
      <c r="B10" s="28"/>
      <c r="C10" s="29" t="s">
        <v>53</v>
      </c>
      <c r="D10" s="30">
        <v>630102</v>
      </c>
      <c r="E10" s="30">
        <v>667558</v>
      </c>
      <c r="F10" s="31">
        <f t="shared" si="0"/>
        <v>5.944434393161746E-2</v>
      </c>
      <c r="G10" s="32">
        <f t="shared" si="1"/>
        <v>37456</v>
      </c>
      <c r="H10" s="33"/>
    </row>
    <row r="11" spans="2:8" ht="15" customHeight="1">
      <c r="B11" s="34" t="s">
        <v>54</v>
      </c>
      <c r="C11" s="35" t="s">
        <v>55</v>
      </c>
      <c r="D11" s="36">
        <v>56.707443325853262</v>
      </c>
      <c r="E11" s="36">
        <v>65.465266158170905</v>
      </c>
      <c r="F11" s="37">
        <f t="shared" si="0"/>
        <v>0.15443868244937953</v>
      </c>
      <c r="G11" s="36">
        <f t="shared" si="1"/>
        <v>8.7578228323176432</v>
      </c>
    </row>
    <row r="12" spans="2:8" ht="15" customHeight="1">
      <c r="B12" s="34"/>
      <c r="C12" s="35" t="s">
        <v>56</v>
      </c>
      <c r="D12" s="36">
        <v>65.371712059409219</v>
      </c>
      <c r="E12" s="36">
        <v>77.581329466187512</v>
      </c>
      <c r="F12" s="37">
        <f t="shared" si="0"/>
        <v>0.18677218359651193</v>
      </c>
      <c r="G12" s="36">
        <f t="shared" si="1"/>
        <v>12.209617406778293</v>
      </c>
    </row>
    <row r="13" spans="2:8" ht="15" customHeight="1">
      <c r="B13" s="34"/>
      <c r="C13" s="35" t="s">
        <v>57</v>
      </c>
      <c r="D13" s="36">
        <v>48.571082367579614</v>
      </c>
      <c r="E13" s="36">
        <v>54.087426031222421</v>
      </c>
      <c r="F13" s="37">
        <f t="shared" si="0"/>
        <v>0.11357259082463589</v>
      </c>
      <c r="G13" s="36">
        <f t="shared" si="1"/>
        <v>5.5163436636428074</v>
      </c>
    </row>
    <row r="14" spans="2:8" ht="15" customHeight="1">
      <c r="B14" s="28" t="s">
        <v>58</v>
      </c>
      <c r="C14" s="29" t="s">
        <v>59</v>
      </c>
      <c r="D14" s="30">
        <v>12160140</v>
      </c>
      <c r="E14" s="30">
        <v>14038136</v>
      </c>
      <c r="F14" s="31">
        <f t="shared" si="0"/>
        <v>0.15443868244937975</v>
      </c>
      <c r="G14" s="32">
        <f t="shared" si="1"/>
        <v>1877996</v>
      </c>
    </row>
    <row r="15" spans="2:8" ht="15" customHeight="1">
      <c r="B15" s="28"/>
      <c r="C15" s="29" t="s">
        <v>60</v>
      </c>
      <c r="D15" s="30">
        <v>6788800</v>
      </c>
      <c r="E15" s="30">
        <v>8056759</v>
      </c>
      <c r="F15" s="31">
        <f t="shared" si="0"/>
        <v>0.18677218359651193</v>
      </c>
      <c r="G15" s="32">
        <f t="shared" si="1"/>
        <v>1267959</v>
      </c>
    </row>
    <row r="16" spans="2:8" ht="15" customHeight="1">
      <c r="B16" s="28"/>
      <c r="C16" s="29" t="s">
        <v>61</v>
      </c>
      <c r="D16" s="30">
        <v>5371340</v>
      </c>
      <c r="E16" s="30">
        <v>5981377</v>
      </c>
      <c r="F16" s="31">
        <f t="shared" si="0"/>
        <v>0.11357259082463589</v>
      </c>
      <c r="G16" s="32">
        <f t="shared" si="1"/>
        <v>610037</v>
      </c>
    </row>
    <row r="17" spans="2:7" ht="15" customHeight="1">
      <c r="B17" s="34" t="s">
        <v>62</v>
      </c>
      <c r="C17" s="35" t="s">
        <v>63</v>
      </c>
      <c r="D17" s="38">
        <v>7.7026580198569201</v>
      </c>
      <c r="E17" s="38">
        <v>8.1049908893348643</v>
      </c>
      <c r="F17" s="39" t="s">
        <v>64</v>
      </c>
      <c r="G17" s="40">
        <f t="shared" si="1"/>
        <v>0.40233286947794422</v>
      </c>
    </row>
    <row r="18" spans="2:7" ht="15" customHeight="1">
      <c r="B18" s="34"/>
      <c r="C18" s="35" t="s">
        <v>65</v>
      </c>
      <c r="D18" s="38">
        <v>7.1567122640713814</v>
      </c>
      <c r="E18" s="38">
        <v>7.5687416743230012</v>
      </c>
      <c r="F18" s="39" t="s">
        <v>64</v>
      </c>
      <c r="G18" s="40">
        <f t="shared" si="1"/>
        <v>0.41202941025161977</v>
      </c>
    </row>
    <row r="19" spans="2:7" ht="15" customHeight="1">
      <c r="B19" s="34"/>
      <c r="C19" s="35" t="s">
        <v>66</v>
      </c>
      <c r="D19" s="38">
        <v>8.5245563416716656</v>
      </c>
      <c r="E19" s="38">
        <v>8.9600858651982307</v>
      </c>
      <c r="F19" s="39" t="s">
        <v>64</v>
      </c>
      <c r="G19" s="40">
        <f t="shared" si="1"/>
        <v>0.43552952352656504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abril 2010</v>
      </c>
      <c r="E23" s="26" t="str">
        <f>actualizaciones!$A$2</f>
        <v xml:space="preserve">acumulado abril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1248335</v>
      </c>
      <c r="E24" s="30">
        <v>1388659</v>
      </c>
      <c r="F24" s="31">
        <f t="shared" ref="F24:F32" si="2">E24/D24-1</f>
        <v>0.11240892869301899</v>
      </c>
      <c r="G24" s="32">
        <f t="shared" ref="G24:G35" si="3">E24-D24</f>
        <v>140324</v>
      </c>
    </row>
    <row r="25" spans="2:7">
      <c r="B25" s="28"/>
      <c r="C25" s="29" t="s">
        <v>52</v>
      </c>
      <c r="D25" s="30">
        <v>702101</v>
      </c>
      <c r="E25" s="30">
        <v>801768</v>
      </c>
      <c r="F25" s="31">
        <f t="shared" si="2"/>
        <v>0.14195535969896067</v>
      </c>
      <c r="G25" s="32">
        <f t="shared" si="3"/>
        <v>99667</v>
      </c>
    </row>
    <row r="26" spans="2:7">
      <c r="B26" s="28"/>
      <c r="C26" s="29" t="s">
        <v>53</v>
      </c>
      <c r="D26" s="30">
        <v>546234</v>
      </c>
      <c r="E26" s="30">
        <v>586891</v>
      </c>
      <c r="F26" s="31">
        <f t="shared" si="2"/>
        <v>7.4431470761614937E-2</v>
      </c>
      <c r="G26" s="32">
        <f t="shared" si="3"/>
        <v>40657</v>
      </c>
    </row>
    <row r="27" spans="2:7">
      <c r="B27" s="34" t="s">
        <v>54</v>
      </c>
      <c r="C27" s="35" t="s">
        <v>55</v>
      </c>
      <c r="D27" s="36">
        <v>57.078298787532887</v>
      </c>
      <c r="E27" s="36">
        <v>67.055167717657099</v>
      </c>
      <c r="F27" s="37">
        <f t="shared" si="2"/>
        <v>0.17479268201846576</v>
      </c>
      <c r="G27" s="36">
        <f t="shared" si="3"/>
        <v>9.9768689301242119</v>
      </c>
    </row>
    <row r="28" spans="2:7">
      <c r="B28" s="34"/>
      <c r="C28" s="35" t="s">
        <v>56</v>
      </c>
      <c r="D28" s="36">
        <v>67.122250136144586</v>
      </c>
      <c r="E28" s="36">
        <v>81.412500128438296</v>
      </c>
      <c r="F28" s="37">
        <f t="shared" si="2"/>
        <v>0.21289885192031988</v>
      </c>
      <c r="G28" s="36">
        <f t="shared" si="3"/>
        <v>14.29024999229371</v>
      </c>
    </row>
    <row r="29" spans="2:7">
      <c r="B29" s="34"/>
      <c r="C29" s="35" t="s">
        <v>57</v>
      </c>
      <c r="D29" s="36">
        <v>48.807514299252041</v>
      </c>
      <c r="E29" s="36">
        <v>55.232489762073982</v>
      </c>
      <c r="F29" s="37">
        <f t="shared" si="2"/>
        <v>0.13163906326859176</v>
      </c>
      <c r="G29" s="36">
        <f t="shared" si="3"/>
        <v>6.4249754628219407</v>
      </c>
    </row>
    <row r="30" spans="2:7">
      <c r="B30" s="28" t="s">
        <v>58</v>
      </c>
      <c r="C30" s="29" t="s">
        <v>59</v>
      </c>
      <c r="D30" s="30">
        <v>9840801</v>
      </c>
      <c r="E30" s="30">
        <v>11560901</v>
      </c>
      <c r="F30" s="31">
        <f t="shared" si="2"/>
        <v>0.17479268201846576</v>
      </c>
      <c r="G30" s="32">
        <f t="shared" si="3"/>
        <v>1720100</v>
      </c>
    </row>
    <row r="31" spans="2:7">
      <c r="B31" s="28"/>
      <c r="C31" s="29" t="s">
        <v>60</v>
      </c>
      <c r="D31" s="30">
        <v>5226031</v>
      </c>
      <c r="E31" s="30">
        <v>6338647</v>
      </c>
      <c r="F31" s="31">
        <f t="shared" si="2"/>
        <v>0.21289885192031965</v>
      </c>
      <c r="G31" s="32">
        <f t="shared" si="3"/>
        <v>1112616</v>
      </c>
    </row>
    <row r="32" spans="2:7" ht="15" customHeight="1">
      <c r="B32" s="28"/>
      <c r="C32" s="29" t="s">
        <v>61</v>
      </c>
      <c r="D32" s="30">
        <v>4614770</v>
      </c>
      <c r="E32" s="30">
        <v>5222254</v>
      </c>
      <c r="F32" s="31">
        <f t="shared" si="2"/>
        <v>0.13163906326859198</v>
      </c>
      <c r="G32" s="32">
        <f t="shared" si="3"/>
        <v>607484</v>
      </c>
    </row>
    <row r="33" spans="2:9">
      <c r="B33" s="34" t="s">
        <v>62</v>
      </c>
      <c r="C33" s="35" t="s">
        <v>63</v>
      </c>
      <c r="D33" s="38">
        <v>7.8831411440038135</v>
      </c>
      <c r="E33" s="38">
        <v>8.3252267115252909</v>
      </c>
      <c r="F33" s="39" t="s">
        <v>64</v>
      </c>
      <c r="G33" s="40">
        <f t="shared" si="3"/>
        <v>0.44208556752147743</v>
      </c>
    </row>
    <row r="34" spans="2:9" ht="18" customHeight="1">
      <c r="B34" s="34"/>
      <c r="C34" s="35" t="s">
        <v>65</v>
      </c>
      <c r="D34" s="38">
        <v>7.443417684919976</v>
      </c>
      <c r="E34" s="38">
        <v>7.9058368505602621</v>
      </c>
      <c r="F34" s="39" t="s">
        <v>64</v>
      </c>
      <c r="G34" s="40">
        <f t="shared" si="3"/>
        <v>0.46241916564028607</v>
      </c>
    </row>
    <row r="35" spans="2:9" ht="15" customHeight="1">
      <c r="B35" s="34"/>
      <c r="C35" s="35" t="s">
        <v>66</v>
      </c>
      <c r="D35" s="38">
        <v>8.4483389902495993</v>
      </c>
      <c r="E35" s="38">
        <v>8.8981667805435762</v>
      </c>
      <c r="F35" s="39" t="s">
        <v>64</v>
      </c>
      <c r="G35" s="40">
        <f t="shared" si="3"/>
        <v>0.4498277902939769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abril 2010</v>
      </c>
      <c r="E39" s="26" t="str">
        <f>actualizaciones!$A$2</f>
        <v xml:space="preserve">acumulado abril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472756</v>
      </c>
      <c r="E40" s="30">
        <v>511697</v>
      </c>
      <c r="F40" s="31">
        <f t="shared" ref="F40:F48" si="4">E40/D40-1</f>
        <v>8.2370186734806117E-2</v>
      </c>
      <c r="G40" s="32">
        <f t="shared" ref="G40:G51" si="5">E40-D40</f>
        <v>38941</v>
      </c>
    </row>
    <row r="41" spans="2:9">
      <c r="B41" s="28"/>
      <c r="C41" s="29" t="s">
        <v>52</v>
      </c>
      <c r="D41" s="30">
        <v>213191</v>
      </c>
      <c r="E41" s="30">
        <v>239362</v>
      </c>
      <c r="F41" s="31">
        <f t="shared" si="4"/>
        <v>0.1227584654136431</v>
      </c>
      <c r="G41" s="32">
        <f t="shared" si="5"/>
        <v>26171</v>
      </c>
    </row>
    <row r="42" spans="2:9">
      <c r="B42" s="28"/>
      <c r="C42" s="29" t="s">
        <v>53</v>
      </c>
      <c r="D42" s="30">
        <v>259565</v>
      </c>
      <c r="E42" s="30">
        <v>272335</v>
      </c>
      <c r="F42" s="31">
        <f t="shared" si="4"/>
        <v>4.919769614547409E-2</v>
      </c>
      <c r="G42" s="32">
        <f t="shared" si="5"/>
        <v>12770</v>
      </c>
    </row>
    <row r="43" spans="2:9">
      <c r="B43" s="34" t="s">
        <v>54</v>
      </c>
      <c r="C43" s="35" t="s">
        <v>55</v>
      </c>
      <c r="D43" s="36">
        <v>58.951136314257162</v>
      </c>
      <c r="E43" s="36">
        <v>69.281943125314257</v>
      </c>
      <c r="F43" s="37">
        <f t="shared" si="4"/>
        <v>0.17524355690084659</v>
      </c>
      <c r="G43" s="36">
        <f t="shared" si="5"/>
        <v>10.330806811057094</v>
      </c>
    </row>
    <row r="44" spans="2:9">
      <c r="B44" s="34"/>
      <c r="C44" s="35" t="s">
        <v>56</v>
      </c>
      <c r="D44" s="36">
        <v>67.419093453813289</v>
      </c>
      <c r="E44" s="36">
        <v>83.129614169490409</v>
      </c>
      <c r="F44" s="37">
        <f t="shared" si="4"/>
        <v>0.23302776573879491</v>
      </c>
      <c r="G44" s="36">
        <f t="shared" si="5"/>
        <v>15.71052071567712</v>
      </c>
    </row>
    <row r="45" spans="2:9">
      <c r="B45" s="34"/>
      <c r="C45" s="35" t="s">
        <v>57</v>
      </c>
      <c r="D45" s="36">
        <v>53.778249435011297</v>
      </c>
      <c r="E45" s="36">
        <v>60.82270854582908</v>
      </c>
      <c r="F45" s="37">
        <f t="shared" si="4"/>
        <v>0.13099085940554289</v>
      </c>
      <c r="G45" s="36">
        <f t="shared" si="5"/>
        <v>7.0444591108177832</v>
      </c>
      <c r="I45" s="43"/>
    </row>
    <row r="46" spans="2:9">
      <c r="B46" s="28" t="s">
        <v>58</v>
      </c>
      <c r="C46" s="29" t="s">
        <v>59</v>
      </c>
      <c r="D46" s="30">
        <v>3798599</v>
      </c>
      <c r="E46" s="30">
        <v>4464279</v>
      </c>
      <c r="F46" s="31">
        <f t="shared" si="4"/>
        <v>0.17524355690084681</v>
      </c>
      <c r="G46" s="32">
        <f t="shared" si="5"/>
        <v>665680</v>
      </c>
      <c r="I46" s="43"/>
    </row>
    <row r="47" spans="2:9">
      <c r="B47" s="28"/>
      <c r="C47" s="29" t="s">
        <v>60</v>
      </c>
      <c r="D47" s="30">
        <v>1647426</v>
      </c>
      <c r="E47" s="30">
        <v>2031322</v>
      </c>
      <c r="F47" s="31">
        <f t="shared" si="4"/>
        <v>0.23302776573879491</v>
      </c>
      <c r="G47" s="32">
        <f t="shared" si="5"/>
        <v>383896</v>
      </c>
    </row>
    <row r="48" spans="2:9" ht="15" customHeight="1">
      <c r="B48" s="28"/>
      <c r="C48" s="29" t="s">
        <v>61</v>
      </c>
      <c r="D48" s="30">
        <v>2151173</v>
      </c>
      <c r="E48" s="30">
        <v>2432957</v>
      </c>
      <c r="F48" s="31">
        <f t="shared" si="4"/>
        <v>0.13099085940554289</v>
      </c>
      <c r="G48" s="32">
        <f t="shared" si="5"/>
        <v>281784</v>
      </c>
    </row>
    <row r="49" spans="2:7">
      <c r="B49" s="34" t="s">
        <v>62</v>
      </c>
      <c r="C49" s="35" t="s">
        <v>63</v>
      </c>
      <c r="D49" s="38">
        <v>8.0350096032625711</v>
      </c>
      <c r="E49" s="38">
        <v>8.7244580288725562</v>
      </c>
      <c r="F49" s="39" t="s">
        <v>64</v>
      </c>
      <c r="G49" s="40">
        <f t="shared" si="5"/>
        <v>0.68944842560998509</v>
      </c>
    </row>
    <row r="50" spans="2:7" ht="18" customHeight="1">
      <c r="B50" s="34"/>
      <c r="C50" s="35" t="s">
        <v>65</v>
      </c>
      <c r="D50" s="38">
        <v>7.7274650430834324</v>
      </c>
      <c r="E50" s="38">
        <v>8.4864013502560969</v>
      </c>
      <c r="F50" s="39" t="s">
        <v>64</v>
      </c>
      <c r="G50" s="40">
        <f t="shared" si="5"/>
        <v>0.75893630717266447</v>
      </c>
    </row>
    <row r="51" spans="2:7" ht="15" customHeight="1">
      <c r="B51" s="34"/>
      <c r="C51" s="35" t="s">
        <v>66</v>
      </c>
      <c r="D51" s="38">
        <v>8.2876081135746347</v>
      </c>
      <c r="E51" s="38">
        <v>8.9336919602695204</v>
      </c>
      <c r="F51" s="39" t="s">
        <v>64</v>
      </c>
      <c r="G51" s="40">
        <f t="shared" si="5"/>
        <v>0.64608384669488572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7" t="s">
        <v>171</v>
      </c>
      <c r="C5" s="117"/>
      <c r="D5" s="117"/>
      <c r="E5" s="117"/>
      <c r="F5" s="117"/>
      <c r="G5" s="117"/>
      <c r="H5" s="117"/>
      <c r="I5" s="117"/>
    </row>
    <row r="6" spans="2:9" ht="25.5">
      <c r="B6" s="167"/>
      <c r="C6" s="142" t="s">
        <v>172</v>
      </c>
      <c r="D6" s="142" t="s">
        <v>173</v>
      </c>
      <c r="E6" s="142" t="s">
        <v>174</v>
      </c>
      <c r="F6" s="142" t="s">
        <v>175</v>
      </c>
      <c r="G6" s="172" t="s">
        <v>81</v>
      </c>
      <c r="H6" s="172" t="s">
        <v>82</v>
      </c>
      <c r="I6" s="172" t="s">
        <v>83</v>
      </c>
    </row>
    <row r="7" spans="2:9">
      <c r="B7" s="66" t="s">
        <v>94</v>
      </c>
      <c r="C7" s="168">
        <f>IFERROR('tablas turistas por categorías '!C7/'tablas turistas por categorías '!C20-1,"-")</f>
        <v>0.5022727272727272</v>
      </c>
      <c r="D7" s="168">
        <f>IFERROR('tablas turistas por categorías '!E7/'tablas turistas por categorías '!E20-1,"-")</f>
        <v>0.34042553191489366</v>
      </c>
      <c r="E7" s="168">
        <f>IFERROR('tablas turistas por categorías '!G7/'tablas turistas por categorías '!G20-1,"-")</f>
        <v>3.3837491720026591E-2</v>
      </c>
      <c r="F7" s="168">
        <f>IFERROR('tablas turistas por categorías '!I7/'tablas turistas por categorías '!I20-1,"-")</f>
        <v>0.1580677433185651</v>
      </c>
      <c r="G7" s="126">
        <f>IFERROR('tablas turistas por categorías '!K7/'tablas turistas por categorías '!K20-1,"-")</f>
        <v>0.13324140748684954</v>
      </c>
      <c r="H7" s="168">
        <f>IFERROR('tablas turistas por categorías '!M7/'tablas turistas por categorías '!M20-1,"-")</f>
        <v>0.10090146376294173</v>
      </c>
      <c r="I7" s="126">
        <f>IFERROR('tablas turistas por categorías '!O7/'tablas turistas por categorías '!O20-1,"-")</f>
        <v>0.1159827573888399</v>
      </c>
    </row>
    <row r="8" spans="2:9">
      <c r="B8" s="66" t="s">
        <v>95</v>
      </c>
      <c r="C8" s="168">
        <f>IFERROR('tablas turistas por categorías '!C8/'tablas turistas por categorías '!C21-1,"-")</f>
        <v>0.29192124915139162</v>
      </c>
      <c r="D8" s="168">
        <f>IFERROR('tablas turistas por categorías '!E8/'tablas turistas por categorías '!E21-1,"-")</f>
        <v>0.12997266929851192</v>
      </c>
      <c r="E8" s="168">
        <f>IFERROR('tablas turistas por categorías '!G8/'tablas turistas por categorías '!G21-1,"-")</f>
        <v>0.13353239358377889</v>
      </c>
      <c r="F8" s="168">
        <f>IFERROR('tablas turistas por categorías '!I8/'tablas turistas por categorías '!I21-1,"-")</f>
        <v>0.20270050431104614</v>
      </c>
      <c r="G8" s="126">
        <f>IFERROR('tablas turistas por categorías '!K8/'tablas turistas por categorías '!K21-1,"-")</f>
        <v>0.14487492200351704</v>
      </c>
      <c r="H8" s="168">
        <f>IFERROR('tablas turistas por categorías '!M8/'tablas turistas por categorías '!M21-1,"-")</f>
        <v>5.3626491486794547E-2</v>
      </c>
      <c r="I8" s="126">
        <f>IFERROR('tablas turistas por categorías '!O8/'tablas turistas por categorías '!O21-1,"-")</f>
        <v>9.3835924611308297E-2</v>
      </c>
    </row>
    <row r="9" spans="2:9">
      <c r="B9" s="66" t="s">
        <v>96</v>
      </c>
      <c r="C9" s="168">
        <f>IFERROR('tablas turistas por categorías '!C9/'tablas turistas por categorías '!C22-1,"-")</f>
        <v>0.25</v>
      </c>
      <c r="D9" s="168">
        <f>IFERROR('tablas turistas por categorías '!E9/'tablas turistas por categorías '!E22-1,"-")</f>
        <v>0.11672509795834185</v>
      </c>
      <c r="E9" s="168">
        <f>IFERROR('tablas turistas por categorías '!G9/'tablas turistas por categorías '!G22-1,"-")</f>
        <v>0.1146880544056772</v>
      </c>
      <c r="F9" s="168">
        <f>IFERROR('tablas turistas por categorías '!I9/'tablas turistas por categorías '!I22-1,"-")</f>
        <v>0.50350210126075656</v>
      </c>
      <c r="G9" s="126">
        <f>IFERROR('tablas turistas por categorías '!K9/'tablas turistas por categorías '!K22-1,"-")</f>
        <v>0.1596915381408921</v>
      </c>
      <c r="H9" s="168">
        <f>IFERROR('tablas turistas por categorías '!M9/'tablas turistas por categorías '!M22-1,"-")</f>
        <v>7.979416362688907E-2</v>
      </c>
      <c r="I9" s="126">
        <f>IFERROR('tablas turistas por categorías '!O9/'tablas turistas por categorías '!O22-1,"-")</f>
        <v>0.11483892200241352</v>
      </c>
    </row>
    <row r="10" spans="2:9">
      <c r="B10" s="66" t="s">
        <v>97</v>
      </c>
      <c r="C10" s="168">
        <f>IFERROR('tablas turistas por categorías '!C10/'tablas turistas por categorías '!C23-1,"-")</f>
        <v>0.15533980582524265</v>
      </c>
      <c r="D10" s="168">
        <f>IFERROR('tablas turistas por categorías '!E10/'tablas turistas por categorías '!E23-1,"-")</f>
        <v>-5.3392030703239612E-2</v>
      </c>
      <c r="E10" s="168">
        <f>IFERROR('tablas turistas por categorías '!G10/'tablas turistas por categorías '!G23-1,"-")</f>
        <v>8.7894330077987748E-2</v>
      </c>
      <c r="F10" s="168">
        <f>IFERROR('tablas turistas por categorías '!I10/'tablas turistas por categorías '!I23-1,"-")</f>
        <v>0.20915926179084066</v>
      </c>
      <c r="G10" s="126">
        <f>IFERROR('tablas turistas por categorías '!K10/'tablas turistas por categorías '!K23-1,"-")</f>
        <v>5.6363263096993244E-2</v>
      </c>
      <c r="H10" s="168">
        <f>IFERROR('tablas turistas por categorías '!M10/'tablas turistas por categorías '!M23-1,"-")</f>
        <v>-3.9387480016300436E-2</v>
      </c>
      <c r="I10" s="126">
        <f>IFERROR('tablas turistas por categorías '!O10/'tablas turistas por categorías '!O23-1,"-")</f>
        <v>4.3191944319023179E-3</v>
      </c>
    </row>
    <row r="11" spans="2:9" ht="30" customHeight="1">
      <c r="B11" s="128" t="str">
        <f>actualizaciones!$A$2</f>
        <v xml:space="preserve">acumulado abril 2011 </v>
      </c>
      <c r="C11" s="130">
        <v>0.29345925148653373</v>
      </c>
      <c r="D11" s="130">
        <v>0.12275125548280474</v>
      </c>
      <c r="E11" s="130">
        <v>8.8564650452901628E-2</v>
      </c>
      <c r="F11" s="130">
        <v>0.25390738965531612</v>
      </c>
      <c r="G11" s="130">
        <v>0.1227584654136431</v>
      </c>
      <c r="H11" s="130">
        <v>4.919769614547409E-2</v>
      </c>
      <c r="I11" s="130">
        <v>8.2370186734806117E-2</v>
      </c>
    </row>
    <row r="12" spans="2:9" outlineLevel="1">
      <c r="B12" s="66" t="s">
        <v>86</v>
      </c>
      <c r="C12" s="168">
        <f>IFERROR('tablas turistas por categorías '!C12/'tablas turistas por categorías '!C25-1,"-")</f>
        <v>0.14016872160934457</v>
      </c>
      <c r="D12" s="168">
        <f>IFERROR('tablas turistas por categorías '!E12/'tablas turistas por categorías '!E25-1,"-")</f>
        <v>-8.8739451476793296E-2</v>
      </c>
      <c r="E12" s="168">
        <f>IFERROR('tablas turistas por categorías '!G12/'tablas turistas por categorías '!G25-1,"-")</f>
        <v>0.12374424255612371</v>
      </c>
      <c r="F12" s="168">
        <f>IFERROR('tablas turistas por categorías '!I12/'tablas turistas por categorías '!I25-1,"-")</f>
        <v>0.12164073550212162</v>
      </c>
      <c r="G12" s="126">
        <f>IFERROR('tablas turistas por categorías '!K12/'tablas turistas por categorías '!K25-1,"-")</f>
        <v>5.9473747446834091E-2</v>
      </c>
      <c r="H12" s="168">
        <f>IFERROR('tablas turistas por categorías '!M12/'tablas turistas por categorías '!M25-1,"-")</f>
        <v>6.5545109681675706E-2</v>
      </c>
      <c r="I12" s="126">
        <f>IFERROR('tablas turistas por categorías '!O12/'tablas turistas por categorías '!O25-1,"-")</f>
        <v>6.2802980970986244E-2</v>
      </c>
    </row>
    <row r="13" spans="2:9" outlineLevel="1">
      <c r="B13" s="66" t="s">
        <v>87</v>
      </c>
      <c r="C13" s="168">
        <f>IFERROR('tablas turistas por categorías '!C13/'tablas turistas por categorías '!C26-1,"-")</f>
        <v>8.51875397329942E-2</v>
      </c>
      <c r="D13" s="168">
        <f>IFERROR('tablas turistas por categorías '!E13/'tablas turistas por categorías '!E26-1,"-")</f>
        <v>6.4695139084012254E-2</v>
      </c>
      <c r="E13" s="168">
        <f>IFERROR('tablas turistas por categorías '!G13/'tablas turistas por categorías '!G26-1,"-")</f>
        <v>0.17201256641973384</v>
      </c>
      <c r="F13" s="168">
        <f>IFERROR('tablas turistas por categorías '!I13/'tablas turistas por categorías '!I26-1,"-")</f>
        <v>0.27638414724654892</v>
      </c>
      <c r="G13" s="126">
        <f>IFERROR('tablas turistas por categorías '!K13/'tablas turistas por categorías '!K26-1,"-")</f>
        <v>0.1521239835295578</v>
      </c>
      <c r="H13" s="168">
        <f>IFERROR('tablas turistas por categorías '!M13/'tablas turistas por categorías '!M26-1,"-")</f>
        <v>0.12198454009372783</v>
      </c>
      <c r="I13" s="126">
        <f>IFERROR('tablas turistas por categorías '!O13/'tablas turistas por categorías '!O26-1,"-")</f>
        <v>0.13570594219827425</v>
      </c>
    </row>
    <row r="14" spans="2:9" outlineLevel="1">
      <c r="B14" s="66" t="s">
        <v>88</v>
      </c>
      <c r="C14" s="168">
        <f>IFERROR('tablas turistas por categorías '!C14/'tablas turistas por categorías '!C27-1,"-")</f>
        <v>0.24011571841851498</v>
      </c>
      <c r="D14" s="168">
        <f>IFERROR('tablas turistas por categorías '!E14/'tablas turistas por categorías '!E27-1,"-")</f>
        <v>0.10353359132144901</v>
      </c>
      <c r="E14" s="168">
        <f>IFERROR('tablas turistas por categorías '!G14/'tablas turistas por categorías '!G27-1,"-")</f>
        <v>6.3104419145550317E-2</v>
      </c>
      <c r="F14" s="168">
        <f>IFERROR('tablas turistas por categorías '!I14/'tablas turistas por categorías '!I27-1,"-")</f>
        <v>1.1497315569695763</v>
      </c>
      <c r="G14" s="126">
        <f>IFERROR('tablas turistas por categorías '!K14/'tablas turistas por categorías '!K27-1,"-")</f>
        <v>0.17842399779836704</v>
      </c>
      <c r="H14" s="168">
        <f>IFERROR('tablas turistas por categorías '!M14/'tablas turistas por categorías '!M27-1,"-")</f>
        <v>4.9228245470136489E-2</v>
      </c>
      <c r="I14" s="126">
        <f>IFERROR('tablas turistas por categorías '!O14/'tablas turistas por categorías '!O27-1,"-")</f>
        <v>0.10715695952615989</v>
      </c>
    </row>
    <row r="15" spans="2:9" outlineLevel="1">
      <c r="B15" s="66" t="s">
        <v>89</v>
      </c>
      <c r="C15" s="168">
        <f>IFERROR('tablas turistas por categorías '!C15/'tablas turistas por categorías '!C28-1,"-")</f>
        <v>0.12058465286236286</v>
      </c>
      <c r="D15" s="168">
        <f>IFERROR('tablas turistas por categorías '!E15/'tablas turistas por categorías '!E28-1,"-")</f>
        <v>0.14162376237623753</v>
      </c>
      <c r="E15" s="168">
        <f>IFERROR('tablas turistas por categorías '!G15/'tablas turistas por categorías '!G28-1,"-")</f>
        <v>4.9812030075187863E-2</v>
      </c>
      <c r="F15" s="168">
        <f>IFERROR('tablas turistas por categorías '!I15/'tablas turistas por categorías '!I28-1,"-")</f>
        <v>-6.5686110646832718E-2</v>
      </c>
      <c r="G15" s="126">
        <f>IFERROR('tablas turistas por categorías '!K15/'tablas turistas por categorías '!K28-1,"-")</f>
        <v>6.0502630990837192E-2</v>
      </c>
      <c r="H15" s="168">
        <f>IFERROR('tablas turistas por categorías '!M15/'tablas turistas por categorías '!M28-1,"-")</f>
        <v>-8.9459444932184273E-2</v>
      </c>
      <c r="I15" s="126">
        <f>IFERROR('tablas turistas por categorías '!O15/'tablas turistas por categorías '!O28-1,"-")</f>
        <v>-1.918426414303942E-2</v>
      </c>
    </row>
    <row r="16" spans="2:9" outlineLevel="1">
      <c r="B16" s="66" t="s">
        <v>90</v>
      </c>
      <c r="C16" s="168">
        <f>IFERROR('tablas turistas por categorías '!C16/'tablas turistas por categorías '!C29-1,"-")</f>
        <v>0.6632801161103048</v>
      </c>
      <c r="D16" s="168">
        <f>IFERROR('tablas turistas por categorías '!E16/'tablas turistas por categorías '!E29-1,"-")</f>
        <v>-5.8220127529803323E-3</v>
      </c>
      <c r="E16" s="168">
        <f>IFERROR('tablas turistas por categorías '!G16/'tablas turistas por categorías '!G29-1,"-")</f>
        <v>0.16406681815390289</v>
      </c>
      <c r="F16" s="168">
        <f>IFERROR('tablas turistas por categorías '!I16/'tablas turistas por categorías '!I29-1,"-")</f>
        <v>0.13228997490033967</v>
      </c>
      <c r="G16" s="126">
        <f>IFERROR('tablas turistas por categorías '!K16/'tablas turistas por categorías '!K29-1,"-")</f>
        <v>0.1135146306598005</v>
      </c>
      <c r="H16" s="168">
        <f>IFERROR('tablas turistas por categorías '!M16/'tablas turistas por categorías '!M29-1,"-")</f>
        <v>-3.6727334491814423E-2</v>
      </c>
      <c r="I16" s="126">
        <f>IFERROR('tablas turistas por categorías '!O16/'tablas turistas por categorías '!O29-1,"-")</f>
        <v>2.8083209509658147E-2</v>
      </c>
    </row>
    <row r="17" spans="2:9" outlineLevel="1">
      <c r="B17" s="66" t="s">
        <v>91</v>
      </c>
      <c r="C17" s="168">
        <f>IFERROR('tablas turistas por categorías '!C17/'tablas turistas por categorías '!C30-1,"-")</f>
        <v>-1.442841287458374E-2</v>
      </c>
      <c r="D17" s="168">
        <f>IFERROR('tablas turistas por categorías '!E17/'tablas turistas por categorías '!E30-1,"-")</f>
        <v>0.10567719942310205</v>
      </c>
      <c r="E17" s="168">
        <f>IFERROR('tablas turistas por categorías '!G17/'tablas turistas por categorías '!G30-1,"-")</f>
        <v>0.11364622729245455</v>
      </c>
      <c r="F17" s="168">
        <f>IFERROR('tablas turistas por categorías '!I17/'tablas turistas por categorías '!I30-1,"-")</f>
        <v>0.13133179368745185</v>
      </c>
      <c r="G17" s="126">
        <f>IFERROR('tablas turistas por categorías '!K17/'tablas turistas por categorías '!K30-1,"-")</f>
        <v>0.11142274349821513</v>
      </c>
      <c r="H17" s="168">
        <f>IFERROR('tablas turistas por categorías '!M17/'tablas turistas por categorías '!M30-1,"-")</f>
        <v>2.5634066575294101E-2</v>
      </c>
      <c r="I17" s="126">
        <f>IFERROR('tablas turistas por categorías '!O17/'tablas turistas por categorías '!O30-1,"-")</f>
        <v>6.2263314644748435E-2</v>
      </c>
    </row>
    <row r="18" spans="2:9" outlineLevel="1">
      <c r="B18" s="66" t="s">
        <v>92</v>
      </c>
      <c r="C18" s="168">
        <f>IFERROR('tablas turistas por categorías '!C18/'tablas turistas por categorías '!C31-1,"-")</f>
        <v>0.17899408284023677</v>
      </c>
      <c r="D18" s="168">
        <f>IFERROR('tablas turistas por categorías '!E18/'tablas turistas por categorías '!E31-1,"-")</f>
        <v>-0.12285821174710065</v>
      </c>
      <c r="E18" s="168">
        <f>IFERROR('tablas turistas por categorías '!G18/'tablas turistas por categorías '!G31-1,"-")</f>
        <v>0.14039047511567548</v>
      </c>
      <c r="F18" s="168">
        <f>IFERROR('tablas turistas por categorías '!I18/'tablas turistas por categorías '!I31-1,"-")</f>
        <v>4.9681320477202195E-2</v>
      </c>
      <c r="G18" s="126">
        <f>IFERROR('tablas turistas por categorías '!K18/'tablas turistas por categorías '!K31-1,"-")</f>
        <v>5.3804847784695076E-2</v>
      </c>
      <c r="H18" s="168">
        <f>IFERROR('tablas turistas por categorías '!M18/'tablas turistas por categorías '!M31-1,"-")</f>
        <v>6.8169707660364232E-2</v>
      </c>
      <c r="I18" s="126">
        <f>IFERROR('tablas turistas por categorías '!O18/'tablas turistas por categorías '!O31-1,"-")</f>
        <v>6.1532530692129717E-2</v>
      </c>
    </row>
    <row r="19" spans="2:9" outlineLevel="1">
      <c r="B19" s="66" t="s">
        <v>93</v>
      </c>
      <c r="C19" s="168">
        <f>IFERROR('tablas turistas por categorías '!C19/'tablas turistas por categorías '!C32-1,"-")</f>
        <v>3.2592592592592506E-2</v>
      </c>
      <c r="D19" s="168">
        <f>IFERROR('tablas turistas por categorías '!E19/'tablas turistas por categorías '!E32-1,"-")</f>
        <v>0.16001330671989344</v>
      </c>
      <c r="E19" s="168">
        <f>IFERROR('tablas turistas por categorías '!G19/'tablas turistas por categorías '!G32-1,"-")</f>
        <v>4.2346957579331379E-2</v>
      </c>
      <c r="F19" s="168">
        <f>IFERROR('tablas turistas por categorías '!I19/'tablas turistas por categorías '!I32-1,"-")</f>
        <v>2.1276595744680771E-2</v>
      </c>
      <c r="G19" s="126">
        <f>IFERROR('tablas turistas por categorías '!K19/'tablas turistas por categorías '!K32-1,"-")</f>
        <v>7.0499342969776668E-2</v>
      </c>
      <c r="H19" s="168">
        <f>IFERROR('tablas turistas por categorías '!M19/'tablas turistas por categorías '!M32-1,"-")</f>
        <v>-3.7569725473039495E-2</v>
      </c>
      <c r="I19" s="126">
        <f>IFERROR('tablas turistas por categorías '!O19/'tablas turistas por categorías '!O32-1,"-")</f>
        <v>1.1520324717960939E-2</v>
      </c>
    </row>
    <row r="20" spans="2:9" outlineLevel="1">
      <c r="B20" s="66" t="s">
        <v>94</v>
      </c>
      <c r="C20" s="168">
        <f>IFERROR('tablas turistas por categorías '!C20/'tablas turistas por categorías '!C33-1,"-")</f>
        <v>-6.7720090293453827E-3</v>
      </c>
      <c r="D20" s="168">
        <f>IFERROR('tablas turistas por categorías '!E20/'tablas turistas por categorías '!E33-1,"-")</f>
        <v>-0.15872451398767184</v>
      </c>
      <c r="E20" s="168">
        <f>IFERROR('tablas turistas por categorías '!G20/'tablas turistas por categorías '!G33-1,"-")</f>
        <v>0.18385884659369389</v>
      </c>
      <c r="F20" s="168">
        <f>IFERROR('tablas turistas por categorías '!I20/'tablas turistas por categorías '!I33-1,"-")</f>
        <v>-7.0952178231871166E-3</v>
      </c>
      <c r="G20" s="126">
        <f>IFERROR('tablas turistas por categorías '!K20/'tablas turistas por categorías '!K33-1,"-")</f>
        <v>5.1742968148532853E-2</v>
      </c>
      <c r="H20" s="168">
        <f>IFERROR('tablas turistas por categorías '!M20/'tablas turistas por categorías '!M33-1,"-")</f>
        <v>-8.7879681509879237E-3</v>
      </c>
      <c r="I20" s="126">
        <f>IFERROR('tablas turistas por categorías '!O20/'tablas turistas por categorías '!O33-1,"-")</f>
        <v>1.8548915284662071E-2</v>
      </c>
    </row>
    <row r="21" spans="2:9" outlineLevel="1">
      <c r="B21" s="66" t="s">
        <v>95</v>
      </c>
      <c r="C21" s="168">
        <f>IFERROR('tablas turistas por categorías '!C21/'tablas turistas por categorías '!C34-1,"-")</f>
        <v>-2.7722772277227747E-2</v>
      </c>
      <c r="D21" s="168">
        <f>IFERROR('tablas turistas por categorías '!E21/'tablas turistas por categorías '!E34-1,"-")</f>
        <v>1.4042002833035694E-2</v>
      </c>
      <c r="E21" s="168">
        <f>IFERROR('tablas turistas por categorías '!G21/'tablas turistas por categorías '!G34-1,"-")</f>
        <v>9.8181263583330125E-2</v>
      </c>
      <c r="F21" s="168">
        <f>IFERROR('tablas turistas por categorías '!I21/'tablas turistas por categorías '!I34-1,"-")</f>
        <v>0.23906470469663366</v>
      </c>
      <c r="G21" s="126">
        <f>IFERROR('tablas turistas por categorías '!K21/'tablas turistas por categorías '!K34-1,"-")</f>
        <v>8.0649775234981513E-2</v>
      </c>
      <c r="H21" s="168">
        <f>IFERROR('tablas turistas por categorías '!M21/'tablas turistas por categorías '!M34-1,"-")</f>
        <v>-0.1197204337734884</v>
      </c>
      <c r="I21" s="126">
        <f>IFERROR('tablas turistas por categorías '!O21/'tablas turistas por categorías '!O34-1,"-")</f>
        <v>-4.1397432927852029E-2</v>
      </c>
    </row>
    <row r="22" spans="2:9" outlineLevel="1">
      <c r="B22" s="66" t="s">
        <v>96</v>
      </c>
      <c r="C22" s="168">
        <f>IFERROR('tablas turistas por categorías '!C22/'tablas turistas por categorías '!C35-1,"-")</f>
        <v>-7.1956960322797525E-2</v>
      </c>
      <c r="D22" s="168">
        <f>IFERROR('tablas turistas por categorías '!E22/'tablas turistas por categorías '!E35-1,"-")</f>
        <v>-2.434607645875253E-2</v>
      </c>
      <c r="E22" s="168">
        <f>IFERROR('tablas turistas por categorías '!G22/'tablas turistas por categorías '!G35-1,"-")</f>
        <v>3.7463092910004159E-2</v>
      </c>
      <c r="F22" s="168">
        <f>IFERROR('tablas turistas por categorías '!I22/'tablas turistas por categorías '!I35-1,"-")</f>
        <v>3.0108390204737212E-3</v>
      </c>
      <c r="G22" s="126">
        <f>IFERROR('tablas turistas por categorías '!K22/'tablas turistas por categorías '!K35-1,"-")</f>
        <v>1.0999199292005546E-2</v>
      </c>
      <c r="H22" s="168">
        <f>IFERROR('tablas turistas por categorías '!M22/'tablas turistas por categorías '!M35-1,"-")</f>
        <v>-8.781937017231134E-2</v>
      </c>
      <c r="I22" s="126">
        <f>IFERROR('tablas turistas por categorías '!O22/'tablas turistas por categorías '!O35-1,"-")</f>
        <v>-4.6960218857272307E-2</v>
      </c>
    </row>
    <row r="23" spans="2:9" outlineLevel="1">
      <c r="B23" s="66" t="s">
        <v>97</v>
      </c>
      <c r="C23" s="168">
        <f>IFERROR('tablas turistas por categorías '!C23/'tablas turistas por categorías '!C36-1,"-")</f>
        <v>0.13854089904200451</v>
      </c>
      <c r="D23" s="168">
        <f>IFERROR('tablas turistas por categorías '!E23/'tablas turistas por categorías '!E36-1,"-")</f>
        <v>0.16673251679178192</v>
      </c>
      <c r="E23" s="168">
        <f>IFERROR('tablas turistas por categorías '!G23/'tablas turistas por categorías '!G36-1,"-")</f>
        <v>0.27655948697250987</v>
      </c>
      <c r="F23" s="168">
        <f>IFERROR('tablas turistas por categorías '!I23/'tablas turistas por categorías '!I36-1,"-")</f>
        <v>0.11786055396370587</v>
      </c>
      <c r="G23" s="126">
        <f>IFERROR('tablas turistas por categorías '!K23/'tablas turistas por categorías '!K36-1,"-")</f>
        <v>0.21562266034439737</v>
      </c>
      <c r="H23" s="168">
        <f>IFERROR('tablas turistas por categorías '!M23/'tablas turistas por categorías '!M36-1,"-")</f>
        <v>-9.7196870003254499E-2</v>
      </c>
      <c r="I23" s="126">
        <f>IFERROR('tablas turistas por categorías '!O23/'tablas turistas por categorías '!O36-1,"-")</f>
        <v>2.2963363195872777E-2</v>
      </c>
    </row>
    <row r="24" spans="2:9" ht="15" customHeight="1">
      <c r="B24" s="169">
        <v>2010</v>
      </c>
      <c r="C24" s="134">
        <f>IFERROR('tablas turistas por categorías '!C24/'tablas turistas por categorías '!C37-1,"-")</f>
        <v>9.6684067347989178E-2</v>
      </c>
      <c r="D24" s="134">
        <f>IFERROR('tablas turistas por categorías '!E24/'tablas turistas por categorías '!E37-1,"-")</f>
        <v>2.5061917350772234E-2</v>
      </c>
      <c r="E24" s="134">
        <f>IFERROR('tablas turistas por categorías '!G24/'tablas turistas por categorías '!G37-1,"-")</f>
        <v>0.11964696943817832</v>
      </c>
      <c r="F24" s="134">
        <f>IFERROR('tablas turistas por categorías '!I24/'tablas turistas por categorías '!I37-1,"-")</f>
        <v>0.1677464888136071</v>
      </c>
      <c r="G24" s="134">
        <f>IFERROR('tablas turistas por categorías '!K24/'tablas turistas por categorías '!K37-1,"-")</f>
        <v>9.6623294875723742E-2</v>
      </c>
      <c r="H24" s="134">
        <f>IFERROR('tablas turistas por categorías '!M24/'tablas turistas por categorías '!M37-1,"-")</f>
        <v>-1.5894628473916428E-2</v>
      </c>
      <c r="I24" s="134">
        <f>IFERROR('tablas turistas por categorías '!O24/'tablas turistas por categorías '!O37-1,"-")</f>
        <v>3.3093153690210819E-2</v>
      </c>
    </row>
    <row r="25" spans="2:9" hidden="1" outlineLevel="1">
      <c r="B25" s="66" t="s">
        <v>86</v>
      </c>
      <c r="C25" s="168">
        <f>IFERROR('tablas turistas por categorías '!C25/'tablas turistas por categorías '!C38-1,"-")</f>
        <v>1.7161716171617103E-2</v>
      </c>
      <c r="D25" s="168">
        <f>IFERROR('tablas turistas por categorías '!E25/'tablas turistas por categorías '!E38-1,"-")</f>
        <v>7.3764689225541469E-2</v>
      </c>
      <c r="E25" s="168">
        <f>IFERROR('tablas turistas por categorías '!G25/'tablas turistas por categorías '!G38-1,"-")</f>
        <v>-1.6724912631053468E-2</v>
      </c>
      <c r="F25" s="168">
        <f>IFERROR('tablas turistas por categorías '!I25/'tablas turistas por categorías '!I38-1,"-")</f>
        <v>-3.332763630148694E-2</v>
      </c>
      <c r="G25" s="126">
        <f>IFERROR('tablas turistas por categorías '!K25/'tablas turistas por categorías '!K38-1,"-")</f>
        <v>8.1560140509548962E-3</v>
      </c>
      <c r="H25" s="168">
        <f>IFERROR('tablas turistas por categorías '!M25/'tablas turistas por categorías '!M38-1,"-")</f>
        <v>-0.12047581054616663</v>
      </c>
      <c r="I25" s="126">
        <f>IFERROR('tablas turistas por categorías '!O25/'tablas turistas por categorías '!O38-1,"-")</f>
        <v>-6.6692552482083944E-2</v>
      </c>
    </row>
    <row r="26" spans="2:9" hidden="1" outlineLevel="1">
      <c r="B26" s="66" t="s">
        <v>87</v>
      </c>
      <c r="C26" s="168">
        <f>IFERROR('tablas turistas por categorías '!C26/'tablas turistas por categorías '!C39-1,"-")</f>
        <v>-0.56402439024390238</v>
      </c>
      <c r="D26" s="168">
        <f>IFERROR('tablas turistas por categorías '!E26/'tablas turistas por categorías '!E39-1,"-")</f>
        <v>-8.4619341563786032E-2</v>
      </c>
      <c r="E26" s="168">
        <f>IFERROR('tablas turistas por categorías '!G26/'tablas turistas por categorías '!G39-1,"-")</f>
        <v>-5.7294332723948793E-2</v>
      </c>
      <c r="F26" s="168">
        <f>IFERROR('tablas turistas por categorías '!I26/'tablas turistas por categorías '!I39-1,"-")</f>
        <v>-2.6163631107256391E-2</v>
      </c>
      <c r="G26" s="126">
        <f>IFERROR('tablas turistas por categorías '!K26/'tablas turistas por categorías '!K39-1,"-")</f>
        <v>-9.5436849591974293E-2</v>
      </c>
      <c r="H26" s="168">
        <f>IFERROR('tablas turistas por categorías '!M26/'tablas turistas por categorías '!M39-1,"-")</f>
        <v>-0.25434547142562414</v>
      </c>
      <c r="I26" s="126">
        <f>IFERROR('tablas turistas por categorías '!O26/'tablas turistas por categorías '!O39-1,"-")</f>
        <v>-0.18952511833867769</v>
      </c>
    </row>
    <row r="27" spans="2:9" hidden="1" outlineLevel="1">
      <c r="B27" s="66" t="s">
        <v>88</v>
      </c>
      <c r="C27" s="168">
        <f>IFERROR('tablas turistas por categorías '!C27/'tablas turistas por categorías '!C40-1,"-")</f>
        <v>4.4867724867724865</v>
      </c>
      <c r="D27" s="168">
        <f>IFERROR('tablas turistas por categorías '!E27/'tablas turistas por categorías '!E40-1,"-")</f>
        <v>-6.5896296296296342E-2</v>
      </c>
      <c r="E27" s="168">
        <f>IFERROR('tablas turistas por categorías '!G27/'tablas turistas por categorías '!G40-1,"-")</f>
        <v>1.5304092314294415E-4</v>
      </c>
      <c r="F27" s="168">
        <f>IFERROR('tablas turistas por categorías '!I27/'tablas turistas por categorías '!I40-1,"-")</f>
        <v>-0.30471450297248726</v>
      </c>
      <c r="G27" s="126">
        <f>IFERROR('tablas turistas por categorías '!K27/'tablas turistas por categorías '!K40-1,"-")</f>
        <v>-4.3234798483359094E-2</v>
      </c>
      <c r="H27" s="168">
        <f>IFERROR('tablas turistas por categorías '!M27/'tablas turistas por categorías '!M40-1,"-")</f>
        <v>-8.9248363349903603E-2</v>
      </c>
      <c r="I27" s="126">
        <f>IFERROR('tablas turistas por categorías '!O27/'tablas turistas por categorías '!O40-1,"-")</f>
        <v>-6.9176225554007043E-2</v>
      </c>
    </row>
    <row r="28" spans="2:9" hidden="1" outlineLevel="1">
      <c r="B28" s="66" t="s">
        <v>89</v>
      </c>
      <c r="C28" s="168">
        <f>IFERROR('tablas turistas por categorías '!C28/'tablas turistas por categorías '!C41-1,"-")</f>
        <v>-0.58785140562248994</v>
      </c>
      <c r="D28" s="168">
        <f>IFERROR('tablas turistas por categorías '!E28/'tablas turistas por categorías '!E41-1,"-")</f>
        <v>-9.7376134982483764E-2</v>
      </c>
      <c r="E28" s="168">
        <f>IFERROR('tablas turistas por categorías '!G28/'tablas turistas por categorías '!G41-1,"-")</f>
        <v>4.5663542873187968E-2</v>
      </c>
      <c r="F28" s="168">
        <f>IFERROR('tablas turistas por categorías '!I28/'tablas turistas por categorías '!I41-1,"-")</f>
        <v>-0.21626932145664135</v>
      </c>
      <c r="G28" s="126">
        <f>IFERROR('tablas turistas por categorías '!K28/'tablas turistas por categorías '!K41-1,"-")</f>
        <v>-5.533164440350069E-2</v>
      </c>
      <c r="H28" s="168">
        <f>IFERROR('tablas turistas por categorías '!M28/'tablas turistas por categorías '!M41-1,"-")</f>
        <v>-2.3103985437487928E-2</v>
      </c>
      <c r="I28" s="126">
        <f>IFERROR('tablas turistas por categorías '!O28/'tablas turistas por categorías '!O41-1,"-")</f>
        <v>-3.8475974257806467E-2</v>
      </c>
    </row>
    <row r="29" spans="2:9" hidden="1" outlineLevel="1">
      <c r="B29" s="66" t="s">
        <v>90</v>
      </c>
      <c r="C29" s="168">
        <f>IFERROR('tablas turistas por categorías '!C29/'tablas turistas por categorías '!C42-1,"-")</f>
        <v>-0.74185088047958037</v>
      </c>
      <c r="D29" s="168">
        <f>IFERROR('tablas turistas por categorías '!E29/'tablas turistas por categorías '!E42-1,"-")</f>
        <v>6.5080021260261134E-2</v>
      </c>
      <c r="E29" s="168">
        <f>IFERROR('tablas turistas por categorías '!G29/'tablas turistas por categorías '!G42-1,"-")</f>
        <v>-6.6261433036098327E-2</v>
      </c>
      <c r="F29" s="168">
        <f>IFERROR('tablas turistas por categorías '!I29/'tablas turistas por categorías '!I42-1,"-")</f>
        <v>-0.21390436397400181</v>
      </c>
      <c r="G29" s="126">
        <f>IFERROR('tablas turistas por categorías '!K29/'tablas turistas por categorías '!K42-1,"-")</f>
        <v>-7.9752753783976504E-2</v>
      </c>
      <c r="H29" s="168">
        <f>IFERROR('tablas turistas por categorías '!M29/'tablas turistas por categorías '!M42-1,"-")</f>
        <v>-6.9685182934240864E-2</v>
      </c>
      <c r="I29" s="126">
        <f>IFERROR('tablas turistas por categorías '!O29/'tablas turistas por categorías '!O42-1,"-")</f>
        <v>-7.405496508788223E-2</v>
      </c>
    </row>
    <row r="30" spans="2:9" hidden="1" outlineLevel="1">
      <c r="B30" s="66" t="s">
        <v>91</v>
      </c>
      <c r="C30" s="168">
        <f>IFERROR('tablas turistas por categorías '!C30/'tablas turistas por categorías '!C43-1,"-")</f>
        <v>-0.4779837775202781</v>
      </c>
      <c r="D30" s="168">
        <f>IFERROR('tablas turistas por categorías '!E30/'tablas turistas por categorías '!E43-1,"-")</f>
        <v>-0.11928406466512698</v>
      </c>
      <c r="E30" s="168">
        <f>IFERROR('tablas turistas por categorías '!G30/'tablas turistas por categorías '!G43-1,"-")</f>
        <v>3.0903454667476238E-2</v>
      </c>
      <c r="F30" s="168">
        <f>IFERROR('tablas turistas por categorías '!I30/'tablas turistas por categorías '!I43-1,"-")</f>
        <v>-0.15363565285379199</v>
      </c>
      <c r="G30" s="126">
        <f>IFERROR('tablas turistas por categorías '!K30/'tablas turistas por categorías '!K43-1,"-")</f>
        <v>-5.3489855372257034E-2</v>
      </c>
      <c r="H30" s="168">
        <f>IFERROR('tablas turistas por categorías '!M30/'tablas turistas por categorías '!M43-1,"-")</f>
        <v>-1.5286964655575552E-2</v>
      </c>
      <c r="I30" s="126">
        <f>IFERROR('tablas turistas por categorías '!O30/'tablas turistas por categorías '!O43-1,"-")</f>
        <v>-3.1969347966818717E-2</v>
      </c>
    </row>
    <row r="31" spans="2:9" hidden="1" outlineLevel="1">
      <c r="B31" s="66" t="s">
        <v>92</v>
      </c>
      <c r="C31" s="168">
        <f>IFERROR('tablas turistas por categorías '!C31/'tablas turistas por categorías '!C44-1,"-")</f>
        <v>-0.60537069468768245</v>
      </c>
      <c r="D31" s="168">
        <f>IFERROR('tablas turistas por categorías '!E31/'tablas turistas por categorías '!E44-1,"-")</f>
        <v>-0.15805720045357186</v>
      </c>
      <c r="E31" s="168">
        <f>IFERROR('tablas turistas por categorías '!G31/'tablas turistas por categorías '!G44-1,"-")</f>
        <v>-4.9214921849851545E-2</v>
      </c>
      <c r="F31" s="168">
        <f>IFERROR('tablas turistas por categorías '!I31/'tablas turistas por categorías '!I44-1,"-")</f>
        <v>-0.18770742068233104</v>
      </c>
      <c r="G31" s="126">
        <f>IFERROR('tablas turistas por categorías '!K31/'tablas turistas por categorías '!K44-1,"-")</f>
        <v>-0.11936924207313626</v>
      </c>
      <c r="H31" s="168">
        <f>IFERROR('tablas turistas por categorías '!M31/'tablas turistas por categorías '!M44-1,"-")</f>
        <v>-0.19706403068751843</v>
      </c>
      <c r="I31" s="126">
        <f>IFERROR('tablas turistas por categorías '!O31/'tablas turistas por categorías '!O44-1,"-")</f>
        <v>-0.16294194060847766</v>
      </c>
    </row>
    <row r="32" spans="2:9" hidden="1" outlineLevel="1">
      <c r="B32" s="66" t="s">
        <v>93</v>
      </c>
      <c r="C32" s="168">
        <f>IFERROR('tablas turistas por categorías '!C32/'tablas turistas por categorías '!C45-1,"-")</f>
        <v>-0.44897959183673475</v>
      </c>
      <c r="D32" s="168">
        <f>IFERROR('tablas turistas por categorías '!E32/'tablas turistas por categorías '!E45-1,"-")</f>
        <v>-0.23598932520015248</v>
      </c>
      <c r="E32" s="168">
        <f>IFERROR('tablas turistas por categorías '!G32/'tablas turistas por categorías '!G45-1,"-")</f>
        <v>-0.12934796560133488</v>
      </c>
      <c r="F32" s="168">
        <f>IFERROR('tablas turistas por categorías '!I32/'tablas turistas por categorías '!I45-1,"-")</f>
        <v>-0.2757549397290916</v>
      </c>
      <c r="G32" s="126">
        <f>IFERROR('tablas turistas por categorías '!K32/'tablas turistas por categorías '!K45-1,"-")</f>
        <v>-0.18716844091572615</v>
      </c>
      <c r="H32" s="168">
        <f>IFERROR('tablas turistas por categorías '!M32/'tablas turistas por categorías '!M45-1,"-")</f>
        <v>-4.6213227623617792E-2</v>
      </c>
      <c r="I32" s="126">
        <f>IFERROR('tablas turistas por categorías '!O32/'tablas turistas por categorías '!O45-1,"-")</f>
        <v>-0.11585891459231246</v>
      </c>
    </row>
    <row r="33" spans="2:9" hidden="1" outlineLevel="1">
      <c r="B33" s="66" t="s">
        <v>94</v>
      </c>
      <c r="C33" s="168">
        <f>IFERROR('tablas turistas por categorías '!C33/'tablas turistas por categorías '!C46-1,"-")</f>
        <v>5.6438791732909444E-2</v>
      </c>
      <c r="D33" s="168">
        <f>IFERROR('tablas turistas por categorías '!E33/'tablas turistas por categorías '!E46-1,"-")</f>
        <v>5.1411478781080655E-2</v>
      </c>
      <c r="E33" s="168">
        <f>IFERROR('tablas turistas por categorías '!G33/'tablas turistas por categorías '!G46-1,"-")</f>
        <v>5.0094355807171143E-2</v>
      </c>
      <c r="F33" s="168">
        <f>IFERROR('tablas turistas por categorías '!I33/'tablas turistas por categorías '!I46-1,"-")</f>
        <v>-0.17385697538100819</v>
      </c>
      <c r="G33" s="126">
        <f>IFERROR('tablas turistas por categorías '!K33/'tablas turistas por categorías '!K46-1,"-")</f>
        <v>1.5878501273190349E-2</v>
      </c>
      <c r="H33" s="168">
        <f>IFERROR('tablas turistas por categorías '!M33/'tablas turistas por categorías '!M46-1,"-")</f>
        <v>6.1644907798753978E-2</v>
      </c>
      <c r="I33" s="126">
        <f>IFERROR('tablas turistas por categorías '!O33/'tablas turistas por categorías '!O46-1,"-")</f>
        <v>4.0475509414278799E-2</v>
      </c>
    </row>
    <row r="34" spans="2:9" hidden="1" outlineLevel="1">
      <c r="B34" s="66" t="s">
        <v>95</v>
      </c>
      <c r="C34" s="168">
        <f>IFERROR('tablas turistas por categorías '!C34/'tablas turistas por categorías '!C47-1,"-")</f>
        <v>-0.21339563862928346</v>
      </c>
      <c r="D34" s="168">
        <f>IFERROR('tablas turistas por categorías '!E34/'tablas turistas por categorías '!E47-1,"-")</f>
        <v>-7.9900266334221093E-2</v>
      </c>
      <c r="E34" s="168">
        <f>IFERROR('tablas turistas por categorías '!G34/'tablas turistas por categorías '!G47-1,"-")</f>
        <v>-0.19623046276432732</v>
      </c>
      <c r="F34" s="168">
        <f>IFERROR('tablas turistas por categorías '!I34/'tablas turistas por categorías '!I47-1,"-")</f>
        <v>-0.45363436123348022</v>
      </c>
      <c r="G34" s="126">
        <f>IFERROR('tablas turistas por categorías '!K34/'tablas turistas por categorías '!K47-1,"-")</f>
        <v>-0.20140985265081668</v>
      </c>
      <c r="H34" s="168">
        <f>IFERROR('tablas turistas por categorías '!M34/'tablas turistas por categorías '!M47-1,"-")</f>
        <v>-0.11340913318452384</v>
      </c>
      <c r="I34" s="126">
        <f>IFERROR('tablas turistas por categorías '!O34/'tablas turistas por categorías '!O47-1,"-")</f>
        <v>-0.15002138507389728</v>
      </c>
    </row>
    <row r="35" spans="2:9" hidden="1" outlineLevel="1">
      <c r="B35" s="66" t="s">
        <v>96</v>
      </c>
      <c r="C35" s="168">
        <f>IFERROR('tablas turistas por categorías '!C35/'tablas turistas por categorías '!C48-1,"-")</f>
        <v>0.3555150410209662</v>
      </c>
      <c r="D35" s="168">
        <f>IFERROR('tablas turistas por categorías '!E35/'tablas turistas por categorías '!E48-1,"-")</f>
        <v>-0.11508101371001245</v>
      </c>
      <c r="E35" s="168">
        <f>IFERROR('tablas turistas por categorías '!G35/'tablas turistas por categorías '!G48-1,"-")</f>
        <v>-8.3403627161535265E-2</v>
      </c>
      <c r="F35" s="168">
        <f>IFERROR('tablas turistas por categorías '!I35/'tablas turistas por categorías '!I48-1,"-")</f>
        <v>-0.32079072937968645</v>
      </c>
      <c r="G35" s="126">
        <f>IFERROR('tablas turistas por categorías '!K35/'tablas turistas por categorías '!K48-1,"-")</f>
        <v>-0.11678112147097686</v>
      </c>
      <c r="H35" s="168">
        <f>IFERROR('tablas turistas por categorías '!M35/'tablas turistas por categorías '!M48-1,"-")</f>
        <v>-0.19163294467993131</v>
      </c>
      <c r="I35" s="126">
        <f>IFERROR('tablas turistas por categorías '!O35/'tablas turistas por categorías '!O48-1,"-")</f>
        <v>-0.16227775669284439</v>
      </c>
    </row>
    <row r="36" spans="2:9" hidden="1" outlineLevel="1">
      <c r="B36" s="66" t="s">
        <v>97</v>
      </c>
      <c r="C36" s="168">
        <f>IFERROR('tablas turistas por categorías '!C36/'tablas turistas por categorías '!C49-1,"-")</f>
        <v>-0.15818858560794047</v>
      </c>
      <c r="D36" s="168">
        <f>IFERROR('tablas turistas por categorías '!E36/'tablas turistas por categorías '!E49-1,"-")</f>
        <v>-6.6281357599606516E-2</v>
      </c>
      <c r="E36" s="168">
        <f>IFERROR('tablas turistas por categorías '!G36/'tablas turistas por categorías '!G49-1,"-")</f>
        <v>-0.24338355048859939</v>
      </c>
      <c r="F36" s="168">
        <f>IFERROR('tablas turistas por categorías '!I36/'tablas turistas por categorías '!I49-1,"-")</f>
        <v>-0.25522833973538195</v>
      </c>
      <c r="G36" s="126">
        <f>IFERROR('tablas turistas por categorías '!K36/'tablas turistas por categorías '!K49-1,"-")</f>
        <v>-0.18941832024569216</v>
      </c>
      <c r="H36" s="168">
        <f>IFERROR('tablas turistas por categorías '!M36/'tablas turistas por categorías '!M49-1,"-")</f>
        <v>-7.8756738544474292E-3</v>
      </c>
      <c r="I36" s="126">
        <f>IFERROR('tablas turistas por categorías '!O36/'tablas turistas por categorías '!O49-1,"-")</f>
        <v>-8.6466734071603102E-2</v>
      </c>
    </row>
    <row r="37" spans="2:9" collapsed="1">
      <c r="B37" s="170">
        <v>2009</v>
      </c>
      <c r="C37" s="136">
        <f>IFERROR('tablas turistas por categorías '!C37/'tablas turistas por categorías '!C50-1,"-")</f>
        <v>-0.33750608865075504</v>
      </c>
      <c r="D37" s="136">
        <f>IFERROR('tablas turistas por categorías '!E37/'tablas turistas por categorías '!E50-1,"-")</f>
        <v>-7.0062936049520741E-2</v>
      </c>
      <c r="E37" s="136">
        <f>IFERROR('tablas turistas por categorías '!G37/'tablas turistas por categorías '!G50-1,"-")</f>
        <v>-6.0767154205297325E-2</v>
      </c>
      <c r="F37" s="136">
        <f>IFERROR('tablas turistas por categorías '!I37/'tablas turistas por categorías '!I50-1,"-")</f>
        <v>-0.2255684302579799</v>
      </c>
      <c r="G37" s="136">
        <f>IFERROR('tablas turistas por categorías '!K37/'tablas turistas por categorías '!K50-1,"-")</f>
        <v>-9.4592405731546036E-2</v>
      </c>
      <c r="H37" s="136">
        <f>IFERROR('tablas turistas por categorías '!M37/'tablas turistas por categorías '!M50-1,"-")</f>
        <v>-9.3917523864193941E-2</v>
      </c>
      <c r="I37" s="136">
        <f>IFERROR('tablas turistas por categorías '!O37/'tablas turistas por categorías '!O50-1,"-")</f>
        <v>-9.4211475926005761E-2</v>
      </c>
    </row>
    <row r="38" spans="2:9" hidden="1" outlineLevel="1">
      <c r="B38" s="66" t="s">
        <v>86</v>
      </c>
      <c r="C38" s="168">
        <f>IFERROR('tablas turistas por categorías '!C38/'tablas turistas por categorías '!C51-1,"-")</f>
        <v>0.578125</v>
      </c>
      <c r="D38" s="168">
        <f>IFERROR('tablas turistas por categorías '!E38/'tablas turistas por categorías '!E51-1,"-")</f>
        <v>-7.6249019094951631E-2</v>
      </c>
      <c r="E38" s="168">
        <f>IFERROR('tablas turistas por categorías '!G38/'tablas turistas por categorías '!G51-1,"-")</f>
        <v>2.000581987487271E-2</v>
      </c>
      <c r="F38" s="168">
        <f>IFERROR('tablas turistas por categorías '!I38/'tablas turistas por categorías '!I51-1,"-")</f>
        <v>-0.23134524435102466</v>
      </c>
      <c r="G38" s="126">
        <f>IFERROR('tablas turistas por categorías '!K38/'tablas turistas por categorías '!K51-1,"-")</f>
        <v>-3.5477840953345274E-2</v>
      </c>
      <c r="H38" s="168">
        <f>IFERROR('tablas turistas por categorías '!M38/'tablas turistas por categorías '!M51-1,"-")</f>
        <v>-0.12048023680114317</v>
      </c>
      <c r="I38" s="126">
        <f>IFERROR('tablas turistas por categorías '!O38/'tablas turistas por categorías '!O51-1,"-")</f>
        <v>-8.6831516795905506E-2</v>
      </c>
    </row>
    <row r="39" spans="2:9" hidden="1" outlineLevel="1">
      <c r="B39" s="66" t="s">
        <v>87</v>
      </c>
      <c r="C39" s="168">
        <f>IFERROR('tablas turistas por categorías '!C39/'tablas turistas por categorías '!C52-1,"-")</f>
        <v>1.2230437461491066</v>
      </c>
      <c r="D39" s="168">
        <f>IFERROR('tablas turistas por categorías '!E39/'tablas turistas por categorías '!E52-1,"-")</f>
        <v>-6.2341733992523851E-2</v>
      </c>
      <c r="E39" s="168">
        <f>IFERROR('tablas turistas por categorías '!G39/'tablas turistas por categorías '!G52-1,"-")</f>
        <v>-7.7975929609277572E-2</v>
      </c>
      <c r="F39" s="168">
        <f>IFERROR('tablas turistas por categorías '!I39/'tablas turistas por categorías '!I52-1,"-")</f>
        <v>-0.17238904175140568</v>
      </c>
      <c r="G39" s="126">
        <f>IFERROR('tablas turistas por categorías '!K39/'tablas turistas por categorías '!K52-1,"-")</f>
        <v>-4.9847948640429629E-2</v>
      </c>
      <c r="H39" s="168">
        <f>IFERROR('tablas turistas por categorías '!M39/'tablas turistas por categorías '!M52-1,"-")</f>
        <v>2.7192413144544902E-2</v>
      </c>
      <c r="I39" s="126">
        <f>IFERROR('tablas turistas por categorías '!O39/'tablas turistas por categorías '!O52-1,"-")</f>
        <v>-5.6934639034388335E-3</v>
      </c>
    </row>
    <row r="40" spans="2:9" hidden="1" outlineLevel="1">
      <c r="B40" s="66" t="s">
        <v>88</v>
      </c>
      <c r="C40" s="168">
        <f>IFERROR('tablas turistas por categorías '!C40/'tablas turistas por categorías '!C53-1,"-")</f>
        <v>-0.82739726027397253</v>
      </c>
      <c r="D40" s="168">
        <f>IFERROR('tablas turistas por categorías '!E40/'tablas turistas por categorías '!E53-1,"-")</f>
        <v>-9.6627408993576025E-2</v>
      </c>
      <c r="E40" s="168">
        <f>IFERROR('tablas turistas por categorías '!G40/'tablas turistas por categorías '!G53-1,"-")</f>
        <v>5.3733268827608427E-2</v>
      </c>
      <c r="F40" s="168">
        <f>IFERROR('tablas turistas por categorías '!I40/'tablas turistas por categorías '!I53-1,"-")</f>
        <v>-0.13903106773003215</v>
      </c>
      <c r="G40" s="126">
        <f>IFERROR('tablas turistas por categorías '!K40/'tablas turistas por categorías '!K53-1,"-")</f>
        <v>-3.7393758131832877E-2</v>
      </c>
      <c r="H40" s="168">
        <f>IFERROR('tablas turistas por categorías '!M40/'tablas turistas por categorías '!M53-1,"-")</f>
        <v>-1.8843625025418698E-3</v>
      </c>
      <c r="I40" s="126">
        <f>IFERROR('tablas turistas por categorías '!O40/'tablas turistas por categorías '!O53-1,"-")</f>
        <v>-1.7691393498111996E-2</v>
      </c>
    </row>
    <row r="41" spans="2:9" hidden="1" outlineLevel="1">
      <c r="B41" s="66" t="s">
        <v>89</v>
      </c>
      <c r="C41" s="168">
        <f>IFERROR('tablas turistas por categorías '!C41/'tablas turistas por categorías '!C54-1,"-")</f>
        <v>0.956777996070727</v>
      </c>
      <c r="D41" s="168">
        <f>IFERROR('tablas turistas por categorías '!E41/'tablas turistas por categorías '!E54-1,"-")</f>
        <v>-0.12586713330416854</v>
      </c>
      <c r="E41" s="168">
        <f>IFERROR('tablas turistas por categorías '!G41/'tablas turistas por categorías '!G54-1,"-")</f>
        <v>-3.1181991294885747E-2</v>
      </c>
      <c r="F41" s="168">
        <f>IFERROR('tablas turistas por categorías '!I41/'tablas turistas por categorías '!I54-1,"-")</f>
        <v>-4.8233607091643371E-3</v>
      </c>
      <c r="G41" s="126">
        <f>IFERROR('tablas turistas por categorías '!K41/'tablas turistas por categorías '!K54-1,"-")</f>
        <v>-3.6859033605678548E-2</v>
      </c>
      <c r="H41" s="168">
        <f>IFERROR('tablas turistas por categorías '!M41/'tablas turistas por categorías '!M54-1,"-")</f>
        <v>2.3412030236807269E-2</v>
      </c>
      <c r="I41" s="126">
        <f>IFERROR('tablas turistas por categorías '!O41/'tablas turistas por categorías '!O54-1,"-")</f>
        <v>-6.2497725701393669E-3</v>
      </c>
    </row>
    <row r="42" spans="2:9" hidden="1" outlineLevel="1">
      <c r="B42" s="66" t="s">
        <v>90</v>
      </c>
      <c r="C42" s="168">
        <f>IFERROR('tablas turistas por categorías '!C42/'tablas turistas por categorías '!C55-1,"-")</f>
        <v>1.0158610271903323</v>
      </c>
      <c r="D42" s="168">
        <f>IFERROR('tablas turistas por categorías '!E42/'tablas turistas por categorías '!E55-1,"-")</f>
        <v>-0.10728595529312523</v>
      </c>
      <c r="E42" s="168">
        <f>IFERROR('tablas turistas por categorías '!G42/'tablas turistas por categorías '!G55-1,"-")</f>
        <v>6.0865068743156003E-2</v>
      </c>
      <c r="F42" s="168">
        <f>IFERROR('tablas turistas por categorías '!I42/'tablas turistas por categorías '!I55-1,"-")</f>
        <v>9.9540581929555838E-2</v>
      </c>
      <c r="G42" s="126">
        <f>IFERROR('tablas turistas por categorías '!K42/'tablas turistas por categorías '!K55-1,"-")</f>
        <v>3.4276440889122073E-2</v>
      </c>
      <c r="H42" s="168">
        <f>IFERROR('tablas turistas por categorías '!M42/'tablas turistas por categorías '!M55-1,"-")</f>
        <v>5.7672529054818567E-2</v>
      </c>
      <c r="I42" s="126">
        <f>IFERROR('tablas turistas por categorías '!O42/'tablas turistas por categorías '!O55-1,"-")</f>
        <v>4.7388823241202305E-2</v>
      </c>
    </row>
    <row r="43" spans="2:9" hidden="1" outlineLevel="1">
      <c r="B43" s="66" t="s">
        <v>91</v>
      </c>
      <c r="C43" s="168">
        <f>IFERROR('tablas turistas por categorías '!C43/'tablas turistas por categorías '!C56-1,"-")</f>
        <v>0.99307159353348728</v>
      </c>
      <c r="D43" s="168">
        <f>IFERROR('tablas turistas por categorías '!E43/'tablas turistas por categorías '!E56-1,"-")</f>
        <v>6.4143524207421976E-2</v>
      </c>
      <c r="E43" s="168">
        <f>IFERROR('tablas turistas por categorías '!G43/'tablas turistas por categorías '!G56-1,"-")</f>
        <v>-7.2652284263959865E-3</v>
      </c>
      <c r="F43" s="168">
        <f>IFERROR('tablas turistas por categorías '!I43/'tablas turistas por categorías '!I56-1,"-")</f>
        <v>-9.7282672626749833E-2</v>
      </c>
      <c r="G43" s="126">
        <f>IFERROR('tablas turistas por categorías '!K43/'tablas turistas por categorías '!K56-1,"-")</f>
        <v>1.4834770743312964E-2</v>
      </c>
      <c r="H43" s="168">
        <f>IFERROR('tablas turistas por categorías '!M43/'tablas turistas por categorías '!M56-1,"-")</f>
        <v>0.1013082956836544</v>
      </c>
      <c r="I43" s="126">
        <f>IFERROR('tablas turistas por categorías '!O43/'tablas turistas por categorías '!O56-1,"-")</f>
        <v>6.1799638729478801E-2</v>
      </c>
    </row>
    <row r="44" spans="2:9" hidden="1" outlineLevel="1">
      <c r="B44" s="66" t="s">
        <v>92</v>
      </c>
      <c r="C44" s="168">
        <f>IFERROR('tablas turistas por categorías '!C44/'tablas turistas por categorías '!C57-1,"-")</f>
        <v>0.89700996677740874</v>
      </c>
      <c r="D44" s="168">
        <f>IFERROR('tablas turistas por categorías '!E44/'tablas turistas por categorías '!E57-1,"-")</f>
        <v>9.0696715679538187E-2</v>
      </c>
      <c r="E44" s="168">
        <f>IFERROR('tablas turistas por categorías '!G44/'tablas turistas por categorías '!G57-1,"-")</f>
        <v>-6.551021090277076E-2</v>
      </c>
      <c r="F44" s="168">
        <f>IFERROR('tablas turistas por categorías '!I44/'tablas turistas por categorías '!I57-1,"-")</f>
        <v>6.0239268121041523E-2</v>
      </c>
      <c r="G44" s="126">
        <f>IFERROR('tablas turistas por categorías '!K44/'tablas turistas por categorías '!K57-1,"-")</f>
        <v>1.1394599950458328E-2</v>
      </c>
      <c r="H44" s="168">
        <f>IFERROR('tablas turistas por categorías '!M44/'tablas turistas por categorías '!M57-1,"-")</f>
        <v>0.1470443891624782</v>
      </c>
      <c r="I44" s="126">
        <f>IFERROR('tablas turistas por categorías '!O44/'tablas turistas por categorías '!O57-1,"-")</f>
        <v>8.3237729896389778E-2</v>
      </c>
    </row>
    <row r="45" spans="2:9" hidden="1" outlineLevel="1">
      <c r="B45" s="66" t="s">
        <v>93</v>
      </c>
      <c r="C45" s="168">
        <f>IFERROR('tablas turistas por categorías '!C45/'tablas turistas por categorías '!C58-1,"-")</f>
        <v>0.51985111662531014</v>
      </c>
      <c r="D45" s="168">
        <f>IFERROR('tablas turistas por categorías '!E45/'tablas turistas por categorías '!E58-1,"-")</f>
        <v>0.21660482374768097</v>
      </c>
      <c r="E45" s="168">
        <f>IFERROR('tablas turistas por categorías '!G45/'tablas turistas por categorías '!G58-1,"-")</f>
        <v>0.20720511330621738</v>
      </c>
      <c r="F45" s="168">
        <f>IFERROR('tablas turistas por categorías '!I45/'tablas turistas por categorías '!I58-1,"-")</f>
        <v>0.24972821866749495</v>
      </c>
      <c r="G45" s="126">
        <f>IFERROR('tablas turistas por categorías '!K45/'tablas turistas por categorías '!K58-1,"-")</f>
        <v>0.22128011131402725</v>
      </c>
      <c r="H45" s="168">
        <f>IFERROR('tablas turistas por categorías '!M45/'tablas turistas por categorías '!M58-1,"-")</f>
        <v>0.11779224565154012</v>
      </c>
      <c r="I45" s="126">
        <f>IFERROR('tablas turistas por categorías '!O45/'tablas turistas por categorías '!O58-1,"-")</f>
        <v>0.16663759222583652</v>
      </c>
    </row>
    <row r="46" spans="2:9" hidden="1" outlineLevel="1">
      <c r="B46" s="66" t="s">
        <v>94</v>
      </c>
      <c r="C46" s="168">
        <f>IFERROR('tablas turistas por categorías '!C46/'tablas turistas por categorías '!C59-1,"-")</f>
        <v>-8.8405797101449246E-2</v>
      </c>
      <c r="D46" s="168">
        <f>IFERROR('tablas turistas por categorías '!E46/'tablas turistas por categorías '!E59-1,"-")</f>
        <v>8.0678833591487642E-2</v>
      </c>
      <c r="E46" s="168">
        <f>IFERROR('tablas turistas por categorías '!G46/'tablas turistas por categorías '!G59-1,"-")</f>
        <v>-3.0406866495891416E-2</v>
      </c>
      <c r="F46" s="168">
        <f>IFERROR('tablas turistas por categorías '!I46/'tablas turistas por categorías '!I59-1,"-")</f>
        <v>0.35698377346484245</v>
      </c>
      <c r="G46" s="126">
        <f>IFERROR('tablas turistas por categorías '!K46/'tablas turistas por categorías '!K59-1,"-")</f>
        <v>4.5764065888081573E-2</v>
      </c>
      <c r="H46" s="168">
        <f>IFERROR('tablas turistas por categorías '!M46/'tablas turistas por categorías '!M59-1,"-")</f>
        <v>4.1576990804147895E-2</v>
      </c>
      <c r="I46" s="126">
        <f>IFERROR('tablas turistas por categorías '!O46/'tablas turistas por categorías '!O59-1,"-")</f>
        <v>4.3509560514810364E-2</v>
      </c>
    </row>
    <row r="47" spans="2:9" hidden="1" outlineLevel="1">
      <c r="B47" s="66" t="s">
        <v>95</v>
      </c>
      <c r="C47" s="168">
        <f>IFERROR('tablas turistas por categorías '!C47/'tablas turistas por categorías '!C60-1,"-")</f>
        <v>-5.1698670605612951E-2</v>
      </c>
      <c r="D47" s="168">
        <f>IFERROR('tablas turistas por categorías '!E47/'tablas turistas por categorías '!E60-1,"-")</f>
        <v>2.3726650423482987E-2</v>
      </c>
      <c r="E47" s="168">
        <f>IFERROR('tablas turistas por categorías '!G47/'tablas turistas por categorías '!G60-1,"-")</f>
        <v>1.9305260527302304E-2</v>
      </c>
      <c r="F47" s="168">
        <f>IFERROR('tablas turistas por categorías '!I47/'tablas turistas por categorías '!I60-1,"-")</f>
        <v>1.7025089605734678E-2</v>
      </c>
      <c r="G47" s="126">
        <f>IFERROR('tablas turistas por categorías '!K47/'tablas turistas por categorías '!K60-1,"-")</f>
        <v>1.783786477104754E-2</v>
      </c>
      <c r="H47" s="168">
        <f>IFERROR('tablas turistas por categorías '!M47/'tablas turistas por categorías '!M60-1,"-")</f>
        <v>0.10234525182622067</v>
      </c>
      <c r="I47" s="126">
        <f>IFERROR('tablas turistas por categorías '!O47/'tablas turistas por categorías '!O60-1,"-")</f>
        <v>6.5538668537822087E-2</v>
      </c>
    </row>
    <row r="48" spans="2:9" hidden="1" outlineLevel="1">
      <c r="B48" s="66" t="s">
        <v>96</v>
      </c>
      <c r="C48" s="168">
        <f>IFERROR('tablas turistas por categorías '!C48/'tablas turistas por categorías '!C61-1,"-")</f>
        <v>-0.26915389740173223</v>
      </c>
      <c r="D48" s="168">
        <f>IFERROR('tablas turistas por categorías '!E48/'tablas turistas por categorías '!E61-1,"-")</f>
        <v>0.11265931453476852</v>
      </c>
      <c r="E48" s="168">
        <f>IFERROR('tablas turistas por categorías '!G48/'tablas turistas por categorías '!G61-1,"-")</f>
        <v>6.1245803804550469E-2</v>
      </c>
      <c r="F48" s="168">
        <f>IFERROR('tablas turistas por categorías '!I48/'tablas turistas por categorías '!I61-1,"-")</f>
        <v>-4.3427230046948373E-2</v>
      </c>
      <c r="G48" s="126">
        <f>IFERROR('tablas turistas por categorías '!K48/'tablas turistas por categorías '!K61-1,"-")</f>
        <v>5.1073901647040509E-2</v>
      </c>
      <c r="H48" s="168">
        <f>IFERROR('tablas turistas por categorías '!M48/'tablas turistas por categorías '!M61-1,"-")</f>
        <v>0.13230815249904815</v>
      </c>
      <c r="I48" s="126">
        <f>IFERROR('tablas turistas por categorías '!O48/'tablas turistas por categorías '!O61-1,"-")</f>
        <v>9.899735301195145E-2</v>
      </c>
    </row>
    <row r="49" spans="2:9" hidden="1" outlineLevel="1">
      <c r="B49" s="66" t="s">
        <v>97</v>
      </c>
      <c r="C49" s="168">
        <f>IFERROR('tablas turistas por categorías '!C49/'tablas turistas por categorías '!C62-1,"-")</f>
        <v>0.30738037307380384</v>
      </c>
      <c r="D49" s="168">
        <f>IFERROR('tablas turistas por categorías '!E49/'tablas turistas por categorías '!E62-1,"-")</f>
        <v>7.4027603513174389E-2</v>
      </c>
      <c r="E49" s="168">
        <f>IFERROR('tablas turistas por categorías '!G49/'tablas turistas por categorías '!G62-1,"-")</f>
        <v>-1.5921948575493561E-3</v>
      </c>
      <c r="F49" s="168">
        <f>IFERROR('tablas turistas por categorías '!I49/'tablas turistas por categorías '!I62-1,"-")</f>
        <v>-0.16559829059829057</v>
      </c>
      <c r="G49" s="126">
        <f>IFERROR('tablas turistas por categorías '!K49/'tablas turistas por categorías '!K62-1,"-")</f>
        <v>1.0677663432685502E-3</v>
      </c>
      <c r="H49" s="168">
        <f>IFERROR('tablas turistas por categorías '!M49/'tablas turistas por categorías '!M62-1,"-")</f>
        <v>6.8410553314034672E-2</v>
      </c>
      <c r="I49" s="126">
        <f>IFERROR('tablas turistas por categorías '!O49/'tablas turistas por categorías '!O62-1,"-")</f>
        <v>3.8176708818910665E-2</v>
      </c>
    </row>
    <row r="50" spans="2:9" collapsed="1">
      <c r="B50" s="170">
        <v>2008</v>
      </c>
      <c r="C50" s="136">
        <f>IFERROR('tablas turistas por categorías '!C50/'tablas turistas por categorías '!C63-1,"-")</f>
        <v>0.39280868385345991</v>
      </c>
      <c r="D50" s="136">
        <f>IFERROR('tablas turistas por categorías '!E50/'tablas turistas por categorías '!E63-1,"-")</f>
        <v>8.0661150125740377E-3</v>
      </c>
      <c r="E50" s="136">
        <f>IFERROR('tablas turistas por categorías '!G50/'tablas turistas por categorías '!G63-1,"-")</f>
        <v>1.529354278878281E-2</v>
      </c>
      <c r="F50" s="136">
        <f>IFERROR('tablas turistas por categorías '!I50/'tablas turistas por categorías '!I63-1,"-")</f>
        <v>-1.8770781937144654E-2</v>
      </c>
      <c r="G50" s="136">
        <f>IFERROR('tablas turistas por categorías '!K50/'tablas turistas por categorías '!K63-1,"-")</f>
        <v>1.6823895055007032E-2</v>
      </c>
      <c r="H50" s="136">
        <f>IFERROR('tablas turistas por categorías '!M50/'tablas turistas por categorías '!M63-1,"-")</f>
        <v>5.4588505242088026E-2</v>
      </c>
      <c r="I50" s="136">
        <f>IFERROR('tablas turistas por categorías '!O50/'tablas turistas por categorías '!O63-1,"-")</f>
        <v>3.780039374562727E-2</v>
      </c>
    </row>
    <row r="51" spans="2:9" hidden="1" outlineLevel="1">
      <c r="B51" s="66" t="s">
        <v>86</v>
      </c>
      <c r="C51" s="168">
        <f>IFERROR('tablas turistas por categorías '!C51/'tablas turistas por categorías '!C64-1,"-")</f>
        <v>-0.65330444203683635</v>
      </c>
      <c r="D51" s="168">
        <f>IFERROR('tablas turistas por categorías '!E51/'tablas turistas por categorías '!E64-1,"-")</f>
        <v>1.8041408694494443E-2</v>
      </c>
      <c r="E51" s="168">
        <f>IFERROR('tablas turistas por categorías '!G51/'tablas turistas por categorías '!G64-1,"-")</f>
        <v>-9.0482019386641133E-2</v>
      </c>
      <c r="F51" s="168">
        <f>IFERROR('tablas turistas por categorías '!I51/'tablas turistas por categorías '!I64-1,"-")</f>
        <v>-0.11867546601829337</v>
      </c>
      <c r="G51" s="126">
        <f>IFERROR('tablas turistas por categorías '!K51/'tablas turistas por categorías '!K64-1,"-")</f>
        <v>-9.351502100469522E-2</v>
      </c>
      <c r="H51" s="168">
        <f>IFERROR('tablas turistas por categorías '!M51/'tablas turistas por categorías '!M64-1,"-")</f>
        <v>3.0909664860314656E-2</v>
      </c>
      <c r="I51" s="126">
        <f>IFERROR('tablas turistas por categorías '!O51/'tablas turistas por categorías '!O64-1,"-")</f>
        <v>-2.2218537555960816E-2</v>
      </c>
    </row>
    <row r="52" spans="2:9" hidden="1" outlineLevel="1">
      <c r="B52" s="66" t="s">
        <v>87</v>
      </c>
      <c r="C52" s="168">
        <f>IFERROR('tablas turistas por categorías '!C52/'tablas turistas por categorías '!C65-1,"-")</f>
        <v>-0.43567454798331018</v>
      </c>
      <c r="D52" s="168">
        <f>IFERROR('tablas turistas por categorías '!E52/'tablas turistas por categorías '!E65-1,"-")</f>
        <v>0.1325367019460566</v>
      </c>
      <c r="E52" s="168">
        <f>IFERROR('tablas turistas por categorías '!G52/'tablas turistas por categorías '!G65-1,"-")</f>
        <v>-5.1936844796727222E-2</v>
      </c>
      <c r="F52" s="168">
        <f>IFERROR('tablas turistas por categorías '!I52/'tablas turistas por categorías '!I65-1,"-")</f>
        <v>0.14758374519494777</v>
      </c>
      <c r="G52" s="126">
        <f>IFERROR('tablas turistas por categorías '!K52/'tablas turistas por categorías '!K65-1,"-")</f>
        <v>2.4602000249585032E-3</v>
      </c>
      <c r="H52" s="168">
        <f>IFERROR('tablas turistas por categorías '!M52/'tablas turistas por categorías '!M65-1,"-")</f>
        <v>0.13059690317170336</v>
      </c>
      <c r="I52" s="126">
        <f>IFERROR('tablas turistas por categorías '!O52/'tablas turistas por categorías '!O65-1,"-")</f>
        <v>7.21000073247553E-2</v>
      </c>
    </row>
    <row r="53" spans="2:9" hidden="1" outlineLevel="1">
      <c r="B53" s="66" t="s">
        <v>88</v>
      </c>
      <c r="C53" s="168">
        <f>IFERROR('tablas turistas por categorías '!C53/'tablas turistas por categorías '!C66-1,"-")</f>
        <v>-0.62409886714727092</v>
      </c>
      <c r="D53" s="168">
        <f>IFERROR('tablas turistas por categorías '!E53/'tablas turistas por categorías '!E66-1,"-")</f>
        <v>-2.1938321378082604E-2</v>
      </c>
      <c r="E53" s="168">
        <f>IFERROR('tablas turistas por categorías '!G53/'tablas turistas por categorías '!G66-1,"-")</f>
        <v>-0.15261417365874985</v>
      </c>
      <c r="F53" s="168">
        <f>IFERROR('tablas turistas por categorías '!I53/'tablas turistas por categorías '!I66-1,"-")</f>
        <v>-4.7505668934240353E-2</v>
      </c>
      <c r="G53" s="126">
        <f>IFERROR('tablas turistas por categorías '!K53/'tablas turistas por categorías '!K66-1,"-")</f>
        <v>-0.12221711336230556</v>
      </c>
      <c r="H53" s="168">
        <f>IFERROR('tablas turistas por categorías '!M53/'tablas turistas por categorías '!M66-1,"-")</f>
        <v>-5.3627557893386357E-2</v>
      </c>
      <c r="I53" s="126">
        <f>IFERROR('tablas turistas por categorías '!O53/'tablas turistas por categorías '!O66-1,"-")</f>
        <v>-8.5439511302505378E-2</v>
      </c>
    </row>
    <row r="54" spans="2:9" hidden="1" outlineLevel="1">
      <c r="B54" s="66" t="s">
        <v>89</v>
      </c>
      <c r="C54" s="168">
        <f>IFERROR('tablas turistas por categorías '!C54/'tablas turistas por categorías '!C67-1,"-")</f>
        <v>-2.9382957884427352E-3</v>
      </c>
      <c r="D54" s="168">
        <f>IFERROR('tablas turistas por categorías '!E54/'tablas turistas por categorías '!E67-1,"-")</f>
        <v>-4.7786241371102101E-2</v>
      </c>
      <c r="E54" s="168">
        <f>IFERROR('tablas turistas por categorías '!G54/'tablas turistas por categorías '!G67-1,"-")</f>
        <v>-0.12235883968007644</v>
      </c>
      <c r="F54" s="168">
        <f>IFERROR('tablas turistas por categorías '!I54/'tablas turistas por categorías '!I67-1,"-")</f>
        <v>-4.3635456925570359E-2</v>
      </c>
      <c r="G54" s="126">
        <f>IFERROR('tablas turistas por categorías '!K54/'tablas turistas por categorías '!K67-1,"-")</f>
        <v>-8.855342521144316E-2</v>
      </c>
      <c r="H54" s="168">
        <f>IFERROR('tablas turistas por categorías '!M54/'tablas turistas por categorías '!M67-1,"-")</f>
        <v>-0.15995545925123389</v>
      </c>
      <c r="I54" s="126">
        <f>IFERROR('tablas turistas por categorías '!O54/'tablas turistas por categorías '!O67-1,"-")</f>
        <v>-0.12626977187822908</v>
      </c>
    </row>
    <row r="55" spans="2:9" hidden="1" outlineLevel="1">
      <c r="B55" s="66" t="s">
        <v>90</v>
      </c>
      <c r="C55" s="168">
        <f>IFERROR('tablas turistas por categorías '!C55/'tablas turistas por categorías '!C68-1,"-")</f>
        <v>-0.29835718071012185</v>
      </c>
      <c r="D55" s="168">
        <f>IFERROR('tablas turistas por categorías '!E55/'tablas turistas por categorías '!E68-1,"-")</f>
        <v>-3.6245206702736343E-3</v>
      </c>
      <c r="E55" s="168">
        <f>IFERROR('tablas turistas por categorías '!G55/'tablas turistas por categorías '!G68-1,"-")</f>
        <v>-1.9943359666120153E-2</v>
      </c>
      <c r="F55" s="168">
        <f>IFERROR('tablas turistas por categorías '!I55/'tablas turistas por categorías '!I68-1,"-")</f>
        <v>-0.11035422343324253</v>
      </c>
      <c r="G55" s="126">
        <f>IFERROR('tablas turistas por categorías '!K55/'tablas turistas por categorías '!K68-1,"-")</f>
        <v>-3.5921424846310668E-2</v>
      </c>
      <c r="H55" s="168">
        <f>IFERROR('tablas turistas por categorías '!M55/'tablas turistas por categorías '!M68-1,"-")</f>
        <v>-4.0485530308637441E-2</v>
      </c>
      <c r="I55" s="126">
        <f>IFERROR('tablas turistas por categorías '!O55/'tablas turistas por categorías '!O68-1,"-")</f>
        <v>-3.8484720422881646E-2</v>
      </c>
    </row>
    <row r="56" spans="2:9" hidden="1" outlineLevel="1">
      <c r="B56" s="66" t="s">
        <v>91</v>
      </c>
      <c r="C56" s="168">
        <f>IFERROR('tablas turistas por categorías '!C56/'tablas turistas por categorías '!C69-1,"-")</f>
        <v>-0.41486486486486485</v>
      </c>
      <c r="D56" s="168">
        <f>IFERROR('tablas turistas por categorías '!E56/'tablas turistas por categorías '!E69-1,"-")</f>
        <v>-9.5325440498026826E-2</v>
      </c>
      <c r="E56" s="168">
        <f>IFERROR('tablas turistas por categorías '!G56/'tablas turistas por categorías '!G69-1,"-")</f>
        <v>8.2529106707421862E-2</v>
      </c>
      <c r="F56" s="168">
        <f>IFERROR('tablas turistas por categorías '!I56/'tablas turistas por categorías '!I69-1,"-")</f>
        <v>0.15707091329794465</v>
      </c>
      <c r="G56" s="126">
        <f>IFERROR('tablas turistas por categorías '!K56/'tablas turistas por categorías '!K69-1,"-")</f>
        <v>2.1954053812460961E-2</v>
      </c>
      <c r="H56" s="168">
        <f>IFERROR('tablas turistas por categorías '!M56/'tablas turistas por categorías '!M69-1,"-")</f>
        <v>-5.280252024700649E-2</v>
      </c>
      <c r="I56" s="126">
        <f>IFERROR('tablas turistas por categorías '!O56/'tablas turistas por categorías '!O69-1,"-")</f>
        <v>-2.0051067562698699E-2</v>
      </c>
    </row>
    <row r="57" spans="2:9" hidden="1" outlineLevel="1">
      <c r="B57" s="66" t="s">
        <v>92</v>
      </c>
      <c r="C57" s="168">
        <f>IFERROR('tablas turistas por categorías '!C57/'tablas turistas por categorías '!C70-1,"-")</f>
        <v>-0.17079889807162529</v>
      </c>
      <c r="D57" s="168">
        <f>IFERROR('tablas turistas por categorías '!E57/'tablas turistas por categorías '!E70-1,"-")</f>
        <v>-7.4114129397544359E-2</v>
      </c>
      <c r="E57" s="168">
        <f>IFERROR('tablas turistas por categorías '!G57/'tablas turistas por categorías '!G70-1,"-")</f>
        <v>4.6667832779429874E-2</v>
      </c>
      <c r="F57" s="168">
        <f>IFERROR('tablas turistas por categorías '!I57/'tablas turistas por categorías '!I70-1,"-")</f>
        <v>3.4959941733430533E-2</v>
      </c>
      <c r="G57" s="126">
        <f>IFERROR('tablas turistas por categorías '!K57/'tablas turistas por categorías '!K70-1,"-")</f>
        <v>4.2672892188755362E-3</v>
      </c>
      <c r="H57" s="168">
        <f>IFERROR('tablas turistas por categorías '!M57/'tablas turistas por categorías '!M70-1,"-")</f>
        <v>-5.1447926030563806E-2</v>
      </c>
      <c r="I57" s="126">
        <f>IFERROR('tablas turistas por categorías '!O57/'tablas turistas por categorías '!O70-1,"-")</f>
        <v>-2.6031391308902307E-2</v>
      </c>
    </row>
    <row r="58" spans="2:9" hidden="1" outlineLevel="1">
      <c r="B58" s="66" t="s">
        <v>93</v>
      </c>
      <c r="C58" s="168">
        <f>IFERROR('tablas turistas por categorías '!C58/'tablas turistas por categorías '!C71-1,"-")</f>
        <v>-0.22425409047160727</v>
      </c>
      <c r="D58" s="168">
        <f>IFERROR('tablas turistas por categorías '!E58/'tablas turistas por categorías '!E71-1,"-")</f>
        <v>-7.8041479580927997E-2</v>
      </c>
      <c r="E58" s="168">
        <f>IFERROR('tablas turistas por categorías '!G58/'tablas turistas por categorías '!G71-1,"-")</f>
        <v>-7.6914825144818733E-2</v>
      </c>
      <c r="F58" s="168">
        <f>IFERROR('tablas turistas por categorías '!I58/'tablas turistas por categorías '!I71-1,"-")</f>
        <v>-0.11430536451169193</v>
      </c>
      <c r="G58" s="126">
        <f>IFERROR('tablas turistas por categorías '!K58/'tablas turistas por categorías '!K71-1,"-")</f>
        <v>-8.5675664930624618E-2</v>
      </c>
      <c r="H58" s="168">
        <f>IFERROR('tablas turistas por categorías '!M58/'tablas turistas por categorías '!M71-1,"-")</f>
        <v>-2.3216523026690417E-2</v>
      </c>
      <c r="I58" s="126">
        <f>IFERROR('tablas turistas por categorías '!O58/'tablas turistas por categorías '!O71-1,"-")</f>
        <v>-5.3726792511458066E-2</v>
      </c>
    </row>
    <row r="59" spans="2:9" hidden="1" outlineLevel="1">
      <c r="B59" s="66" t="s">
        <v>94</v>
      </c>
      <c r="C59" s="168">
        <f>IFERROR('tablas turistas por categorías '!C59/'tablas turistas por categorías '!C72-1,"-")</f>
        <v>-0.20552677029360966</v>
      </c>
      <c r="D59" s="168">
        <f>IFERROR('tablas turistas por categorías '!E59/'tablas turistas por categorías '!E72-1,"-")</f>
        <v>-0.17793279078779822</v>
      </c>
      <c r="E59" s="168">
        <f>IFERROR('tablas turistas por categorías '!G59/'tablas turistas por categorías '!G72-1,"-")</f>
        <v>-7.9920416284052664E-2</v>
      </c>
      <c r="F59" s="168">
        <f>IFERROR('tablas turistas por categorías '!I59/'tablas turistas por categorías '!I72-1,"-")</f>
        <v>-0.2243336623889437</v>
      </c>
      <c r="G59" s="126">
        <f>IFERROR('tablas turistas por categorías '!K59/'tablas turistas por categorías '!K72-1,"-")</f>
        <v>-0.1320698649585631</v>
      </c>
      <c r="H59" s="168">
        <f>IFERROR('tablas turistas por categorías '!M59/'tablas turistas por categorías '!M72-1,"-")</f>
        <v>-0.14862782659392826</v>
      </c>
      <c r="I59" s="126">
        <f>IFERROR('tablas turistas por categorías '!O59/'tablas turistas por categorías '!O72-1,"-")</f>
        <v>-0.14106460150965594</v>
      </c>
    </row>
    <row r="60" spans="2:9" hidden="1" outlineLevel="1">
      <c r="B60" s="66" t="s">
        <v>95</v>
      </c>
      <c r="C60" s="168">
        <f>IFERROR('tablas turistas por categorías '!C60/'tablas turistas por categorías '!C73-1,"-")</f>
        <v>6.4465408805031377E-2</v>
      </c>
      <c r="D60" s="168">
        <f>IFERROR('tablas turistas por categorías '!E60/'tablas turistas por categorías '!E73-1,"-")</f>
        <v>4.7796689204941956E-3</v>
      </c>
      <c r="E60" s="168">
        <f>IFERROR('tablas turistas por categorías '!G60/'tablas turistas por categorías '!G73-1,"-")</f>
        <v>9.0512689490717113E-2</v>
      </c>
      <c r="F60" s="168">
        <f>IFERROR('tablas turistas por categorías '!I60/'tablas turistas por categorías '!I73-1,"-")</f>
        <v>0.150960422843883</v>
      </c>
      <c r="G60" s="126">
        <f>IFERROR('tablas turistas por categorías '!K60/'tablas turistas por categorías '!K73-1,"-")</f>
        <v>7.1792224437482233E-2</v>
      </c>
      <c r="H60" s="168">
        <f>IFERROR('tablas turistas por categorías '!M60/'tablas turistas por categorías '!M73-1,"-")</f>
        <v>-9.3567102974595473E-3</v>
      </c>
      <c r="I60" s="126">
        <f>IFERROR('tablas turistas por categorías '!O60/'tablas turistas por categorías '!O73-1,"-")</f>
        <v>2.4425127646487743E-2</v>
      </c>
    </row>
    <row r="61" spans="2:9" hidden="1" outlineLevel="1">
      <c r="B61" s="66" t="s">
        <v>96</v>
      </c>
      <c r="C61" s="168">
        <f>IFERROR('tablas turistas por categorías '!C61/'tablas turistas por categorías '!C74-1,"-")</f>
        <v>-9.4146047073023542E-2</v>
      </c>
      <c r="D61" s="168">
        <f>IFERROR('tablas turistas por categorías '!E61/'tablas turistas por categorías '!E74-1,"-")</f>
        <v>-5.6471206251230699E-3</v>
      </c>
      <c r="E61" s="168">
        <f>IFERROR('tablas turistas por categorías '!G61/'tablas turistas por categorías '!G74-1,"-")</f>
        <v>6.7702110712863472E-2</v>
      </c>
      <c r="F61" s="168">
        <f>IFERROR('tablas turistas por categorías '!I61/'tablas turistas por categorías '!I74-1,"-")</f>
        <v>0.19906176700547307</v>
      </c>
      <c r="G61" s="126">
        <f>IFERROR('tablas turistas por categorías '!K61/'tablas turistas por categorías '!K74-1,"-")</f>
        <v>5.6436114153458394E-2</v>
      </c>
      <c r="H61" s="168">
        <f>IFERROR('tablas turistas por categorías '!M61/'tablas turistas por categorías '!M74-1,"-")</f>
        <v>4.3263638684785333E-2</v>
      </c>
      <c r="I61" s="126">
        <f>IFERROR('tablas turistas por categorías '!O61/'tablas turistas por categorías '!O74-1,"-")</f>
        <v>4.8625188200758673E-2</v>
      </c>
    </row>
    <row r="62" spans="2:9" hidden="1" outlineLevel="1">
      <c r="B62" s="66" t="s">
        <v>97</v>
      </c>
      <c r="C62" s="168">
        <f>IFERROR('tablas turistas por categorías '!C62/'tablas turistas por categorías '!C75-1,"-")</f>
        <v>-0.17580213903743314</v>
      </c>
      <c r="D62" s="168">
        <f>IFERROR('tablas turistas por categorías '!E62/'tablas turistas por categorías '!E75-1,"-")</f>
        <v>-8.1017113727394063E-2</v>
      </c>
      <c r="E62" s="168">
        <f>IFERROR('tablas turistas por categorías '!G62/'tablas turistas por categorías '!G75-1,"-")</f>
        <v>7.6353691886964503E-2</v>
      </c>
      <c r="F62" s="168">
        <f>IFERROR('tablas turistas por categorías '!I62/'tablas turistas por categorías '!I75-1,"-")</f>
        <v>0.15302491103202853</v>
      </c>
      <c r="G62" s="126">
        <f>IFERROR('tablas turistas por categorías '!K62/'tablas turistas por categorías '!K75-1,"-")</f>
        <v>3.0623280523669472E-2</v>
      </c>
      <c r="H62" s="168">
        <f>IFERROR('tablas turistas por categorías '!M62/'tablas turistas por categorías '!M75-1,"-")</f>
        <v>-0.13491806043934651</v>
      </c>
      <c r="I62" s="126">
        <f>IFERROR('tablas turistas por categorías '!O62/'tablas turistas por categorías '!O75-1,"-")</f>
        <v>-6.7686901844745462E-2</v>
      </c>
    </row>
    <row r="63" spans="2:9" collapsed="1">
      <c r="B63" s="170">
        <v>2007</v>
      </c>
      <c r="C63" s="136">
        <f>IFERROR('tablas turistas por categorías '!C63/'tablas turistas por categorías '!C76-1,"-")</f>
        <v>-0.32607900512070231</v>
      </c>
      <c r="D63" s="136">
        <f>IFERROR('tablas turistas por categorías '!E63/'tablas turistas por categorías '!E76-1,"-")</f>
        <v>-3.817376162350139E-2</v>
      </c>
      <c r="E63" s="136">
        <f>IFERROR('tablas turistas por categorías '!G63/'tablas turistas por categorías '!G76-1,"-")</f>
        <v>-2.5417025876814825E-2</v>
      </c>
      <c r="F63" s="136">
        <f>IFERROR('tablas turistas por categorías '!I63/'tablas turistas por categorías '!I76-1,"-")</f>
        <v>6.6512622281729161E-3</v>
      </c>
      <c r="G63" s="136">
        <f>IFERROR('tablas turistas por categorías '!K63/'tablas turistas por categorías '!K76-1,"-")</f>
        <v>-3.4469862061654033E-2</v>
      </c>
      <c r="H63" s="136">
        <f>IFERROR('tablas turistas por categorías '!M63/'tablas turistas por categorías '!M76-1,"-")</f>
        <v>-3.9876534963596777E-2</v>
      </c>
      <c r="I63" s="136">
        <f>IFERROR('tablas turistas por categorías '!O63/'tablas turistas por categorías '!O76-1,"-")</f>
        <v>-3.7480513904377344E-2</v>
      </c>
    </row>
    <row r="64" spans="2:9" ht="15" customHeight="1">
      <c r="B64" s="173" t="s">
        <v>79</v>
      </c>
      <c r="C64" s="173"/>
      <c r="D64" s="173"/>
      <c r="E64" s="173"/>
      <c r="F64" s="173"/>
      <c r="G64" s="173"/>
      <c r="H64" s="173"/>
      <c r="I64" s="173"/>
    </row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7" t="s">
        <v>176</v>
      </c>
      <c r="C5" s="117"/>
      <c r="D5" s="117"/>
      <c r="E5" s="117"/>
      <c r="F5" s="117"/>
      <c r="G5" s="117"/>
      <c r="H5" s="117"/>
      <c r="I5" s="117"/>
    </row>
    <row r="6" spans="2:9" ht="18" customHeight="1">
      <c r="B6" s="174">
        <v>2010</v>
      </c>
      <c r="C6" s="174"/>
      <c r="D6" s="174"/>
      <c r="E6" s="174"/>
      <c r="F6" s="174"/>
      <c r="G6" s="174"/>
      <c r="H6" s="174"/>
      <c r="I6" s="174"/>
    </row>
    <row r="7" spans="2:9" ht="15" customHeight="1">
      <c r="B7" s="175" t="s">
        <v>177</v>
      </c>
      <c r="C7" s="142" t="s">
        <v>178</v>
      </c>
      <c r="D7" s="142" t="s">
        <v>173</v>
      </c>
      <c r="E7" s="142" t="s">
        <v>174</v>
      </c>
      <c r="F7" s="142" t="s">
        <v>175</v>
      </c>
      <c r="G7" s="176" t="s">
        <v>81</v>
      </c>
      <c r="H7" s="172" t="s">
        <v>82</v>
      </c>
      <c r="I7" s="176" t="s">
        <v>83</v>
      </c>
    </row>
    <row r="8" spans="2:9" ht="15" customHeight="1">
      <c r="B8" s="177" t="s">
        <v>106</v>
      </c>
      <c r="C8" s="125">
        <v>1545</v>
      </c>
      <c r="D8" s="125">
        <v>17718</v>
      </c>
      <c r="E8" s="125">
        <v>28466</v>
      </c>
      <c r="F8" s="125">
        <v>5852</v>
      </c>
      <c r="G8" s="137">
        <v>53581</v>
      </c>
      <c r="H8" s="125">
        <v>63802</v>
      </c>
      <c r="I8" s="137">
        <v>117383</v>
      </c>
    </row>
    <row r="9" spans="2:9" ht="15" customHeight="1">
      <c r="B9" s="177" t="s">
        <v>107</v>
      </c>
      <c r="C9" s="125">
        <v>1380</v>
      </c>
      <c r="D9" s="125">
        <v>14547</v>
      </c>
      <c r="E9" s="125">
        <v>27056</v>
      </c>
      <c r="F9" s="125">
        <v>4997</v>
      </c>
      <c r="G9" s="137">
        <v>47980</v>
      </c>
      <c r="H9" s="125">
        <v>61408</v>
      </c>
      <c r="I9" s="137">
        <v>109388</v>
      </c>
    </row>
    <row r="10" spans="2:9" ht="15" customHeight="1">
      <c r="B10" s="177" t="s">
        <v>108</v>
      </c>
      <c r="C10" s="125">
        <v>1473</v>
      </c>
      <c r="D10" s="125">
        <v>16465</v>
      </c>
      <c r="E10" s="125">
        <v>28802</v>
      </c>
      <c r="F10" s="125">
        <v>6147</v>
      </c>
      <c r="G10" s="137">
        <v>52887</v>
      </c>
      <c r="H10" s="125">
        <v>67131</v>
      </c>
      <c r="I10" s="137">
        <v>120018</v>
      </c>
    </row>
    <row r="11" spans="2:9" ht="15" customHeight="1">
      <c r="B11" s="177" t="s">
        <v>109</v>
      </c>
      <c r="C11" s="125">
        <v>1320</v>
      </c>
      <c r="D11" s="125">
        <v>14194</v>
      </c>
      <c r="E11" s="125">
        <v>36232</v>
      </c>
      <c r="F11" s="125">
        <v>6997</v>
      </c>
      <c r="G11" s="137">
        <v>58743</v>
      </c>
      <c r="H11" s="125">
        <v>67224</v>
      </c>
      <c r="I11" s="137">
        <v>125967</v>
      </c>
    </row>
    <row r="12" spans="2:9" ht="15" customHeight="1">
      <c r="B12" s="177" t="s">
        <v>110</v>
      </c>
      <c r="C12" s="125">
        <v>697</v>
      </c>
      <c r="D12" s="125">
        <v>13948</v>
      </c>
      <c r="E12" s="125">
        <v>28282</v>
      </c>
      <c r="F12" s="125">
        <v>5952</v>
      </c>
      <c r="G12" s="137">
        <v>48879</v>
      </c>
      <c r="H12" s="125">
        <v>52797</v>
      </c>
      <c r="I12" s="137">
        <v>101676</v>
      </c>
    </row>
    <row r="13" spans="2:9" ht="15" customHeight="1">
      <c r="B13" s="177" t="s">
        <v>111</v>
      </c>
      <c r="C13" s="125">
        <v>797</v>
      </c>
      <c r="D13" s="125">
        <v>11723</v>
      </c>
      <c r="E13" s="125">
        <v>30315</v>
      </c>
      <c r="F13" s="125">
        <v>6423</v>
      </c>
      <c r="G13" s="137">
        <v>49258</v>
      </c>
      <c r="H13" s="125">
        <v>58133</v>
      </c>
      <c r="I13" s="137">
        <v>107391</v>
      </c>
    </row>
    <row r="14" spans="2:9" ht="15" customHeight="1">
      <c r="B14" s="177" t="s">
        <v>112</v>
      </c>
      <c r="C14" s="125">
        <v>888</v>
      </c>
      <c r="D14" s="125">
        <v>16866</v>
      </c>
      <c r="E14" s="125">
        <v>35924</v>
      </c>
      <c r="F14" s="125">
        <v>7348</v>
      </c>
      <c r="G14" s="137">
        <v>61026</v>
      </c>
      <c r="H14" s="125">
        <v>75580</v>
      </c>
      <c r="I14" s="137">
        <v>136606</v>
      </c>
    </row>
    <row r="15" spans="2:9" ht="15" customHeight="1">
      <c r="B15" s="177" t="s">
        <v>113</v>
      </c>
      <c r="C15" s="125">
        <v>1146</v>
      </c>
      <c r="D15" s="125">
        <v>17930</v>
      </c>
      <c r="E15" s="125">
        <v>37909</v>
      </c>
      <c r="F15" s="125">
        <v>7669</v>
      </c>
      <c r="G15" s="137">
        <v>64654</v>
      </c>
      <c r="H15" s="125">
        <v>73726</v>
      </c>
      <c r="I15" s="137">
        <v>138380</v>
      </c>
    </row>
    <row r="16" spans="2:9" ht="15" customHeight="1">
      <c r="B16" s="177" t="s">
        <v>114</v>
      </c>
      <c r="C16" s="125">
        <v>920</v>
      </c>
      <c r="D16" s="125">
        <v>14413</v>
      </c>
      <c r="E16" s="125">
        <v>31276</v>
      </c>
      <c r="F16" s="125">
        <v>5590</v>
      </c>
      <c r="G16" s="137">
        <v>52199</v>
      </c>
      <c r="H16" s="125">
        <v>50820</v>
      </c>
      <c r="I16" s="137">
        <v>103019</v>
      </c>
    </row>
    <row r="17" spans="2:11" ht="15" customHeight="1">
      <c r="B17" s="177" t="s">
        <v>115</v>
      </c>
      <c r="C17" s="125">
        <v>1286</v>
      </c>
      <c r="D17" s="125">
        <v>17395</v>
      </c>
      <c r="E17" s="125">
        <v>34738</v>
      </c>
      <c r="F17" s="125">
        <v>10811</v>
      </c>
      <c r="G17" s="137">
        <v>64230</v>
      </c>
      <c r="H17" s="125">
        <v>70356</v>
      </c>
      <c r="I17" s="137">
        <v>134586</v>
      </c>
    </row>
    <row r="18" spans="2:11" ht="15" customHeight="1">
      <c r="B18" s="177" t="s">
        <v>116</v>
      </c>
      <c r="C18" s="125">
        <v>1707</v>
      </c>
      <c r="D18" s="125">
        <v>15157</v>
      </c>
      <c r="E18" s="125">
        <v>30218</v>
      </c>
      <c r="F18" s="125">
        <v>8599</v>
      </c>
      <c r="G18" s="137">
        <v>55681</v>
      </c>
      <c r="H18" s="125">
        <v>64881</v>
      </c>
      <c r="I18" s="137">
        <v>120562</v>
      </c>
    </row>
    <row r="19" spans="2:11" ht="15" customHeight="1">
      <c r="B19" s="177" t="s">
        <v>117</v>
      </c>
      <c r="C19" s="125">
        <v>1757</v>
      </c>
      <c r="D19" s="125">
        <v>13822</v>
      </c>
      <c r="E19" s="125">
        <v>30985</v>
      </c>
      <c r="F19" s="125">
        <v>6344</v>
      </c>
      <c r="G19" s="137">
        <v>52908</v>
      </c>
      <c r="H19" s="125">
        <v>64604</v>
      </c>
      <c r="I19" s="137">
        <v>117512</v>
      </c>
    </row>
    <row r="20" spans="2:11" ht="15" customHeight="1" thickBot="1">
      <c r="B20" s="178" t="s">
        <v>147</v>
      </c>
      <c r="C20" s="129">
        <v>14916</v>
      </c>
      <c r="D20" s="129">
        <v>184178</v>
      </c>
      <c r="E20" s="129">
        <v>380203</v>
      </c>
      <c r="F20" s="129">
        <v>82729</v>
      </c>
      <c r="G20" s="129">
        <v>662026</v>
      </c>
      <c r="H20" s="129">
        <v>770462</v>
      </c>
      <c r="I20" s="129">
        <v>1432488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7" t="s">
        <v>176</v>
      </c>
      <c r="C25" s="117"/>
      <c r="D25" s="117"/>
      <c r="E25" s="117"/>
      <c r="F25" s="117"/>
      <c r="G25" s="117"/>
      <c r="H25" s="117"/>
      <c r="I25" s="117"/>
    </row>
    <row r="26" spans="2:11" ht="18" customHeight="1">
      <c r="B26" s="174">
        <v>2011</v>
      </c>
      <c r="C26" s="174"/>
      <c r="D26" s="174"/>
      <c r="E26" s="174"/>
      <c r="F26" s="174"/>
      <c r="G26" s="174"/>
      <c r="H26" s="174"/>
      <c r="I26" s="174"/>
    </row>
    <row r="27" spans="2:11" ht="15" customHeight="1">
      <c r="B27" s="175" t="s">
        <v>177</v>
      </c>
      <c r="C27" s="142" t="s">
        <v>178</v>
      </c>
      <c r="D27" s="142" t="s">
        <v>173</v>
      </c>
      <c r="E27" s="142" t="s">
        <v>174</v>
      </c>
      <c r="F27" s="142" t="s">
        <v>175</v>
      </c>
      <c r="G27" s="176" t="s">
        <v>81</v>
      </c>
      <c r="H27" s="172" t="s">
        <v>82</v>
      </c>
      <c r="I27" s="176" t="s">
        <v>83</v>
      </c>
    </row>
    <row r="28" spans="2:11" ht="15" customHeight="1">
      <c r="B28" s="177" t="s">
        <v>106</v>
      </c>
      <c r="C28" s="125">
        <v>1785</v>
      </c>
      <c r="D28" s="125">
        <v>16772</v>
      </c>
      <c r="E28" s="125">
        <v>30968</v>
      </c>
      <c r="F28" s="125">
        <v>7076</v>
      </c>
      <c r="G28" s="137">
        <v>56601</v>
      </c>
      <c r="H28" s="125">
        <v>61289</v>
      </c>
      <c r="I28" s="137">
        <v>117890</v>
      </c>
    </row>
    <row r="29" spans="2:11" ht="15" customHeight="1">
      <c r="B29" s="177" t="s">
        <v>107</v>
      </c>
      <c r="C29" s="125">
        <v>1725</v>
      </c>
      <c r="D29" s="125">
        <v>16245</v>
      </c>
      <c r="E29" s="125">
        <v>30159</v>
      </c>
      <c r="F29" s="125">
        <v>7513</v>
      </c>
      <c r="G29" s="137">
        <v>55642</v>
      </c>
      <c r="H29" s="125">
        <v>66308</v>
      </c>
      <c r="I29" s="137">
        <v>121950</v>
      </c>
    </row>
    <row r="30" spans="2:11" ht="15" customHeight="1">
      <c r="B30" s="177" t="s">
        <v>108</v>
      </c>
      <c r="C30" s="125">
        <v>1903</v>
      </c>
      <c r="D30" s="125">
        <v>18605</v>
      </c>
      <c r="E30" s="125">
        <v>32648</v>
      </c>
      <c r="F30" s="125">
        <v>7393</v>
      </c>
      <c r="G30" s="137">
        <v>60549</v>
      </c>
      <c r="H30" s="125">
        <v>70731</v>
      </c>
      <c r="I30" s="137">
        <v>131280</v>
      </c>
    </row>
    <row r="31" spans="2:11" ht="15" customHeight="1">
      <c r="B31" s="177" t="s">
        <v>109</v>
      </c>
      <c r="C31" s="125">
        <v>1983</v>
      </c>
      <c r="D31" s="125">
        <v>19026</v>
      </c>
      <c r="E31" s="125">
        <v>37458</v>
      </c>
      <c r="F31" s="125">
        <v>8103</v>
      </c>
      <c r="G31" s="137">
        <v>66570</v>
      </c>
      <c r="H31" s="125">
        <v>74007</v>
      </c>
      <c r="I31" s="137">
        <v>140577</v>
      </c>
    </row>
    <row r="32" spans="2:11" ht="15" customHeight="1">
      <c r="B32" s="177" t="s">
        <v>110</v>
      </c>
      <c r="C32" s="125"/>
      <c r="D32" s="125"/>
      <c r="E32" s="125"/>
      <c r="F32" s="125"/>
      <c r="G32" s="137"/>
      <c r="H32" s="125"/>
      <c r="I32" s="137"/>
    </row>
    <row r="33" spans="2:9" ht="15" customHeight="1">
      <c r="B33" s="177" t="s">
        <v>111</v>
      </c>
      <c r="C33" s="125"/>
      <c r="D33" s="125"/>
      <c r="E33" s="125"/>
      <c r="F33" s="125"/>
      <c r="G33" s="137"/>
      <c r="H33" s="125"/>
      <c r="I33" s="137"/>
    </row>
    <row r="34" spans="2:9" ht="15" customHeight="1">
      <c r="B34" s="177" t="s">
        <v>112</v>
      </c>
      <c r="C34" s="125"/>
      <c r="D34" s="125"/>
      <c r="E34" s="125"/>
      <c r="F34" s="125"/>
      <c r="G34" s="137"/>
      <c r="H34" s="125"/>
      <c r="I34" s="137"/>
    </row>
    <row r="35" spans="2:9" ht="15" customHeight="1">
      <c r="B35" s="177" t="s">
        <v>113</v>
      </c>
      <c r="C35" s="125"/>
      <c r="D35" s="125"/>
      <c r="E35" s="125"/>
      <c r="F35" s="125"/>
      <c r="G35" s="137"/>
      <c r="H35" s="125"/>
      <c r="I35" s="137"/>
    </row>
    <row r="36" spans="2:9" ht="15" customHeight="1">
      <c r="B36" s="177" t="s">
        <v>114</v>
      </c>
      <c r="C36" s="125"/>
      <c r="D36" s="125"/>
      <c r="E36" s="125"/>
      <c r="F36" s="125"/>
      <c r="G36" s="137"/>
      <c r="H36" s="125"/>
      <c r="I36" s="137"/>
    </row>
    <row r="37" spans="2:9" ht="15" customHeight="1">
      <c r="B37" s="177" t="s">
        <v>115</v>
      </c>
      <c r="C37" s="125"/>
      <c r="D37" s="125"/>
      <c r="E37" s="125"/>
      <c r="F37" s="125"/>
      <c r="G37" s="137"/>
      <c r="H37" s="125"/>
      <c r="I37" s="137"/>
    </row>
    <row r="38" spans="2:9" ht="15" customHeight="1">
      <c r="B38" s="177" t="s">
        <v>116</v>
      </c>
      <c r="C38" s="125"/>
      <c r="D38" s="125"/>
      <c r="E38" s="125"/>
      <c r="F38" s="125"/>
      <c r="G38" s="137"/>
      <c r="H38" s="125"/>
      <c r="I38" s="137"/>
    </row>
    <row r="39" spans="2:9" ht="15" customHeight="1">
      <c r="B39" s="177" t="s">
        <v>117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8" t="s">
        <v>147</v>
      </c>
      <c r="C40" s="129">
        <v>7396</v>
      </c>
      <c r="D40" s="129">
        <v>70648</v>
      </c>
      <c r="E40" s="129">
        <v>131233</v>
      </c>
      <c r="F40" s="129">
        <v>30085</v>
      </c>
      <c r="G40" s="129">
        <v>239362</v>
      </c>
      <c r="H40" s="129">
        <v>272335</v>
      </c>
      <c r="I40" s="129">
        <v>511697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79" customWidth="1"/>
    <col min="2" max="2" width="10.7109375" style="179" customWidth="1"/>
    <col min="3" max="7" width="10.5703125" style="179" customWidth="1"/>
    <col min="8" max="16384" width="11.42578125" style="179"/>
  </cols>
  <sheetData>
    <row r="1" spans="2:14" ht="15" customHeight="1"/>
    <row r="2" spans="2:14" ht="15" customHeight="1"/>
    <row r="3" spans="2:14" ht="15" customHeight="1">
      <c r="G3" s="180"/>
    </row>
    <row r="4" spans="2:14" ht="15" customHeight="1"/>
    <row r="5" spans="2:14" ht="23.25">
      <c r="B5" s="181" t="s">
        <v>179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7" spans="2:14" ht="36" customHeight="1">
      <c r="B7" s="182" t="s">
        <v>180</v>
      </c>
      <c r="C7" s="182"/>
      <c r="D7" s="182"/>
      <c r="E7" s="182"/>
      <c r="F7" s="182"/>
      <c r="G7" s="182"/>
    </row>
    <row r="8" spans="2:14">
      <c r="B8" s="183"/>
      <c r="C8" s="184">
        <v>2009</v>
      </c>
      <c r="D8" s="184">
        <v>2010</v>
      </c>
      <c r="E8" s="184">
        <v>2011</v>
      </c>
      <c r="F8" s="185" t="s">
        <v>181</v>
      </c>
      <c r="G8" s="185" t="s">
        <v>182</v>
      </c>
    </row>
    <row r="9" spans="2:14">
      <c r="B9" s="186" t="s">
        <v>97</v>
      </c>
      <c r="C9" s="187">
        <v>114748</v>
      </c>
      <c r="D9" s="187">
        <v>117383</v>
      </c>
      <c r="E9" s="187">
        <v>117890</v>
      </c>
      <c r="F9" s="188">
        <v>2.2963363195872777E-2</v>
      </c>
      <c r="G9" s="188">
        <v>4.3191944319023179E-3</v>
      </c>
    </row>
    <row r="10" spans="2:14">
      <c r="B10" s="186" t="s">
        <v>96</v>
      </c>
      <c r="C10" s="187">
        <v>114778</v>
      </c>
      <c r="D10" s="187">
        <v>109388</v>
      </c>
      <c r="E10" s="187">
        <v>121950</v>
      </c>
      <c r="F10" s="188">
        <v>-4.6960218857272307E-2</v>
      </c>
      <c r="G10" s="188">
        <v>0.11483892200241352</v>
      </c>
    </row>
    <row r="11" spans="2:14">
      <c r="B11" s="186" t="s">
        <v>95</v>
      </c>
      <c r="C11" s="187">
        <v>125201</v>
      </c>
      <c r="D11" s="187">
        <v>120018</v>
      </c>
      <c r="E11" s="187">
        <v>131280</v>
      </c>
      <c r="F11" s="188">
        <v>-4.1397432927852029E-2</v>
      </c>
      <c r="G11" s="188">
        <v>9.3835924611308297E-2</v>
      </c>
    </row>
    <row r="12" spans="2:14">
      <c r="B12" s="186" t="s">
        <v>94</v>
      </c>
      <c r="C12" s="187">
        <v>123673</v>
      </c>
      <c r="D12" s="187">
        <v>125967</v>
      </c>
      <c r="E12" s="187">
        <v>140577</v>
      </c>
      <c r="F12" s="188">
        <v>1.8548915284662071E-2</v>
      </c>
      <c r="G12" s="188">
        <v>0.1159827573888399</v>
      </c>
    </row>
    <row r="13" spans="2:14">
      <c r="B13" s="186" t="s">
        <v>93</v>
      </c>
      <c r="C13" s="187">
        <v>100518</v>
      </c>
      <c r="D13" s="187">
        <v>101676</v>
      </c>
      <c r="E13" s="187"/>
      <c r="F13" s="188">
        <v>1.1520324717960939E-2</v>
      </c>
      <c r="G13" s="188"/>
    </row>
    <row r="14" spans="2:14">
      <c r="B14" s="186" t="s">
        <v>92</v>
      </c>
      <c r="C14" s="187">
        <v>101166</v>
      </c>
      <c r="D14" s="187">
        <v>107391</v>
      </c>
      <c r="E14" s="187"/>
      <c r="F14" s="188">
        <v>6.1532530692129717E-2</v>
      </c>
      <c r="G14" s="188"/>
    </row>
    <row r="15" spans="2:14">
      <c r="B15" s="186" t="s">
        <v>91</v>
      </c>
      <c r="C15" s="187">
        <v>128599</v>
      </c>
      <c r="D15" s="187">
        <v>136606</v>
      </c>
      <c r="E15" s="187"/>
      <c r="F15" s="188">
        <v>6.2263314644748435E-2</v>
      </c>
      <c r="G15" s="188"/>
    </row>
    <row r="16" spans="2:14">
      <c r="B16" s="186" t="s">
        <v>90</v>
      </c>
      <c r="C16" s="187">
        <v>134600</v>
      </c>
      <c r="D16" s="187">
        <v>138380</v>
      </c>
      <c r="E16" s="187"/>
      <c r="F16" s="188">
        <v>2.8083209509658147E-2</v>
      </c>
      <c r="G16" s="188"/>
    </row>
    <row r="17" spans="2:7">
      <c r="B17" s="186" t="s">
        <v>89</v>
      </c>
      <c r="C17" s="187">
        <v>105034</v>
      </c>
      <c r="D17" s="187">
        <v>103019</v>
      </c>
      <c r="E17" s="187"/>
      <c r="F17" s="188">
        <v>-1.918426414303942E-2</v>
      </c>
      <c r="G17" s="188"/>
    </row>
    <row r="18" spans="2:7">
      <c r="B18" s="186" t="s">
        <v>88</v>
      </c>
      <c r="C18" s="187">
        <v>121560</v>
      </c>
      <c r="D18" s="187">
        <v>134586</v>
      </c>
      <c r="E18" s="187"/>
      <c r="F18" s="188">
        <v>0.10715695952615989</v>
      </c>
      <c r="G18" s="188"/>
    </row>
    <row r="19" spans="2:7">
      <c r="B19" s="186" t="s">
        <v>87</v>
      </c>
      <c r="C19" s="187">
        <v>106156</v>
      </c>
      <c r="D19" s="187">
        <v>120562</v>
      </c>
      <c r="E19" s="187"/>
      <c r="F19" s="188">
        <v>0.13570594219827425</v>
      </c>
      <c r="G19" s="188"/>
    </row>
    <row r="20" spans="2:7">
      <c r="B20" s="186" t="s">
        <v>86</v>
      </c>
      <c r="C20" s="187">
        <v>110568</v>
      </c>
      <c r="D20" s="187">
        <v>117512</v>
      </c>
      <c r="E20" s="187"/>
      <c r="F20" s="188">
        <v>6.2802980970986244E-2</v>
      </c>
      <c r="G20" s="188"/>
    </row>
    <row r="21" spans="2:7">
      <c r="B21" s="189" t="s">
        <v>47</v>
      </c>
      <c r="C21" s="75">
        <v>1386601</v>
      </c>
      <c r="D21" s="75">
        <v>1432488</v>
      </c>
      <c r="E21" s="75">
        <v>511697</v>
      </c>
      <c r="F21" s="190">
        <v>3.3093153690210819E-2</v>
      </c>
      <c r="G21" s="190"/>
    </row>
    <row r="22" spans="2:7" ht="15" customHeight="1">
      <c r="B22" s="191" t="s">
        <v>183</v>
      </c>
      <c r="C22" s="191"/>
      <c r="D22" s="191"/>
      <c r="E22" s="191"/>
      <c r="F22" s="191"/>
      <c r="G22" s="191"/>
    </row>
    <row r="23" spans="2:7" ht="7.5" customHeight="1">
      <c r="B23" s="192"/>
      <c r="C23" s="192"/>
      <c r="D23" s="192"/>
      <c r="E23" s="192"/>
      <c r="F23" s="192"/>
      <c r="G23" s="192"/>
    </row>
    <row r="24" spans="2:7" ht="7.5" customHeight="1">
      <c r="B24" s="192"/>
      <c r="C24" s="192"/>
      <c r="D24" s="192"/>
      <c r="E24" s="192"/>
      <c r="F24" s="192"/>
      <c r="G24" s="192"/>
    </row>
    <row r="25" spans="2:7" ht="36" customHeight="1">
      <c r="B25" s="182" t="s">
        <v>184</v>
      </c>
      <c r="C25" s="182"/>
      <c r="D25" s="182"/>
      <c r="E25" s="182"/>
      <c r="F25" s="182"/>
      <c r="G25" s="182"/>
    </row>
    <row r="26" spans="2:7">
      <c r="B26" s="183"/>
      <c r="C26" s="183">
        <v>2009</v>
      </c>
      <c r="D26" s="183">
        <v>2010</v>
      </c>
      <c r="E26" s="183">
        <v>2011</v>
      </c>
      <c r="F26" s="185" t="s">
        <v>181</v>
      </c>
      <c r="G26" s="185" t="s">
        <v>182</v>
      </c>
    </row>
    <row r="27" spans="2:7">
      <c r="B27" s="186" t="s">
        <v>97</v>
      </c>
      <c r="C27" s="187">
        <v>44558</v>
      </c>
      <c r="D27" s="187">
        <v>43200</v>
      </c>
      <c r="E27" s="187">
        <v>41081</v>
      </c>
      <c r="F27" s="188">
        <v>-3.0477130930472662E-2</v>
      </c>
      <c r="G27" s="188">
        <v>-4.905092592592597E-2</v>
      </c>
    </row>
    <row r="28" spans="2:7">
      <c r="B28" s="186" t="s">
        <v>96</v>
      </c>
      <c r="C28" s="187">
        <v>43882</v>
      </c>
      <c r="D28" s="187">
        <v>40514</v>
      </c>
      <c r="E28" s="187">
        <v>43167</v>
      </c>
      <c r="F28" s="188">
        <v>-7.6751287543867619E-2</v>
      </c>
      <c r="G28" s="188">
        <v>6.5483536555264843E-2</v>
      </c>
    </row>
    <row r="29" spans="2:7">
      <c r="B29" s="186" t="s">
        <v>95</v>
      </c>
      <c r="C29" s="187">
        <v>49459</v>
      </c>
      <c r="D29" s="187">
        <v>47668</v>
      </c>
      <c r="E29" s="187">
        <v>46341</v>
      </c>
      <c r="F29" s="188">
        <v>-3.6211811803716243E-2</v>
      </c>
      <c r="G29" s="188">
        <v>-2.7838382143156815E-2</v>
      </c>
    </row>
    <row r="30" spans="2:7">
      <c r="B30" s="186" t="s">
        <v>94</v>
      </c>
      <c r="C30" s="187">
        <v>49822</v>
      </c>
      <c r="D30" s="187">
        <v>54725</v>
      </c>
      <c r="E30" s="187">
        <v>55290</v>
      </c>
      <c r="F30" s="188">
        <v>9.841034081329525E-2</v>
      </c>
      <c r="G30" s="188">
        <v>1.0324349017816425E-2</v>
      </c>
    </row>
    <row r="31" spans="2:7">
      <c r="B31" s="186" t="s">
        <v>93</v>
      </c>
      <c r="C31" s="187">
        <v>46670</v>
      </c>
      <c r="D31" s="187">
        <v>46169</v>
      </c>
      <c r="E31" s="187"/>
      <c r="F31" s="188">
        <v>-1.0734947503749703E-2</v>
      </c>
      <c r="G31" s="188"/>
    </row>
    <row r="32" spans="2:7">
      <c r="B32" s="186" t="s">
        <v>92</v>
      </c>
      <c r="C32" s="187">
        <v>49120</v>
      </c>
      <c r="D32" s="187">
        <v>52067</v>
      </c>
      <c r="E32" s="187"/>
      <c r="F32" s="188">
        <v>5.9995928338762106E-2</v>
      </c>
      <c r="G32" s="188"/>
    </row>
    <row r="33" spans="2:7">
      <c r="B33" s="186" t="s">
        <v>91</v>
      </c>
      <c r="C33" s="187">
        <v>55756</v>
      </c>
      <c r="D33" s="187">
        <v>58213</v>
      </c>
      <c r="E33" s="187"/>
      <c r="F33" s="188">
        <v>4.4067006241480744E-2</v>
      </c>
      <c r="G33" s="188"/>
    </row>
    <row r="34" spans="2:7">
      <c r="B34" s="186" t="s">
        <v>90</v>
      </c>
      <c r="C34" s="187">
        <v>50424</v>
      </c>
      <c r="D34" s="187">
        <v>53264</v>
      </c>
      <c r="E34" s="187"/>
      <c r="F34" s="188">
        <v>5.632238616531815E-2</v>
      </c>
      <c r="G34" s="188"/>
    </row>
    <row r="35" spans="2:7">
      <c r="B35" s="186" t="s">
        <v>89</v>
      </c>
      <c r="C35" s="187">
        <v>50118</v>
      </c>
      <c r="D35" s="187">
        <v>49247</v>
      </c>
      <c r="E35" s="187"/>
      <c r="F35" s="188">
        <v>-1.7378985593998197E-2</v>
      </c>
      <c r="G35" s="188"/>
    </row>
    <row r="36" spans="2:7">
      <c r="B36" s="186" t="s">
        <v>88</v>
      </c>
      <c r="C36" s="187">
        <v>59190</v>
      </c>
      <c r="D36" s="187">
        <v>65642</v>
      </c>
      <c r="E36" s="187"/>
      <c r="F36" s="188">
        <v>0.10900489947626291</v>
      </c>
      <c r="G36" s="188"/>
    </row>
    <row r="37" spans="2:7">
      <c r="B37" s="186" t="s">
        <v>87</v>
      </c>
      <c r="C37" s="187">
        <v>39694</v>
      </c>
      <c r="D37" s="187">
        <v>44928</v>
      </c>
      <c r="E37" s="187"/>
      <c r="F37" s="188">
        <v>0.13185871920189451</v>
      </c>
      <c r="G37" s="188"/>
    </row>
    <row r="38" spans="2:7">
      <c r="B38" s="186" t="s">
        <v>86</v>
      </c>
      <c r="C38" s="187">
        <v>40763</v>
      </c>
      <c r="D38" s="187">
        <v>44452</v>
      </c>
      <c r="E38" s="187"/>
      <c r="F38" s="188">
        <v>9.0498736599367025E-2</v>
      </c>
      <c r="G38" s="188"/>
    </row>
    <row r="39" spans="2:7">
      <c r="B39" s="189" t="s">
        <v>47</v>
      </c>
      <c r="C39" s="75">
        <v>579456</v>
      </c>
      <c r="D39" s="75">
        <v>600089</v>
      </c>
      <c r="E39" s="75">
        <v>185879</v>
      </c>
      <c r="F39" s="190">
        <v>3.560753534349459E-2</v>
      </c>
      <c r="G39" s="190"/>
    </row>
    <row r="40" spans="2:7" ht="15" customHeight="1">
      <c r="B40" s="191" t="s">
        <v>183</v>
      </c>
      <c r="C40" s="191"/>
      <c r="D40" s="191"/>
      <c r="E40" s="191"/>
      <c r="F40" s="191"/>
      <c r="G40" s="191"/>
    </row>
    <row r="41" spans="2:7" ht="7.5" customHeight="1">
      <c r="B41" s="193"/>
      <c r="C41" s="193"/>
      <c r="D41" s="193"/>
      <c r="E41" s="193"/>
      <c r="F41" s="193"/>
      <c r="G41" s="192"/>
    </row>
    <row r="42" spans="2:7" ht="8.25" customHeight="1">
      <c r="B42" s="192"/>
      <c r="C42" s="192"/>
      <c r="D42" s="192"/>
      <c r="E42" s="192"/>
      <c r="F42" s="192"/>
      <c r="G42" s="192"/>
    </row>
    <row r="43" spans="2:7" ht="36" customHeight="1">
      <c r="B43" s="182" t="s">
        <v>185</v>
      </c>
      <c r="C43" s="182"/>
      <c r="D43" s="182"/>
      <c r="E43" s="182"/>
      <c r="F43" s="182"/>
      <c r="G43" s="182"/>
    </row>
    <row r="44" spans="2:7">
      <c r="B44" s="183"/>
      <c r="C44" s="183">
        <v>2009</v>
      </c>
      <c r="D44" s="183">
        <v>2010</v>
      </c>
      <c r="E44" s="183">
        <v>2011</v>
      </c>
      <c r="F44" s="185" t="s">
        <v>181</v>
      </c>
      <c r="G44" s="185" t="s">
        <v>182</v>
      </c>
    </row>
    <row r="45" spans="2:7">
      <c r="B45" s="186" t="s">
        <v>97</v>
      </c>
      <c r="C45" s="187">
        <v>6716</v>
      </c>
      <c r="D45" s="187">
        <v>10081</v>
      </c>
      <c r="E45" s="187">
        <v>8213</v>
      </c>
      <c r="F45" s="188">
        <v>0.50104228707564036</v>
      </c>
      <c r="G45" s="188">
        <v>-0.18529907747247298</v>
      </c>
    </row>
    <row r="46" spans="2:7">
      <c r="B46" s="186" t="s">
        <v>96</v>
      </c>
      <c r="C46" s="187">
        <v>6733</v>
      </c>
      <c r="D46" s="187">
        <v>8654</v>
      </c>
      <c r="E46" s="187">
        <v>6738</v>
      </c>
      <c r="F46" s="188">
        <v>0.28531115401752571</v>
      </c>
      <c r="G46" s="188">
        <v>-0.2214005084354056</v>
      </c>
    </row>
    <row r="47" spans="2:7">
      <c r="B47" s="186" t="s">
        <v>95</v>
      </c>
      <c r="C47" s="187">
        <v>6950</v>
      </c>
      <c r="D47" s="187">
        <v>13577</v>
      </c>
      <c r="E47" s="187">
        <v>7328</v>
      </c>
      <c r="F47" s="188">
        <v>0.95352517985611507</v>
      </c>
      <c r="G47" s="188">
        <v>-0.46026368122560213</v>
      </c>
    </row>
    <row r="48" spans="2:7">
      <c r="B48" s="186" t="s">
        <v>94</v>
      </c>
      <c r="C48" s="187">
        <v>24722</v>
      </c>
      <c r="D48" s="187">
        <v>24632</v>
      </c>
      <c r="E48" s="187">
        <v>20219</v>
      </c>
      <c r="F48" s="188">
        <v>-3.6404821616373706E-3</v>
      </c>
      <c r="G48" s="188">
        <v>-0.17915719389412144</v>
      </c>
    </row>
    <row r="49" spans="2:7">
      <c r="B49" s="186" t="s">
        <v>93</v>
      </c>
      <c r="C49" s="187">
        <v>22307</v>
      </c>
      <c r="D49" s="187">
        <v>22652</v>
      </c>
      <c r="E49" s="187"/>
      <c r="F49" s="188">
        <v>1.5465997220603489E-2</v>
      </c>
      <c r="G49" s="188"/>
    </row>
    <row r="50" spans="2:7">
      <c r="B50" s="186" t="s">
        <v>92</v>
      </c>
      <c r="C50" s="187">
        <v>20291</v>
      </c>
      <c r="D50" s="187">
        <v>23014</v>
      </c>
      <c r="E50" s="187"/>
      <c r="F50" s="188">
        <v>0.13419742743088059</v>
      </c>
      <c r="G50" s="188"/>
    </row>
    <row r="51" spans="2:7">
      <c r="B51" s="186" t="s">
        <v>91</v>
      </c>
      <c r="C51" s="187">
        <v>33146</v>
      </c>
      <c r="D51" s="187">
        <v>35576</v>
      </c>
      <c r="E51" s="187"/>
      <c r="F51" s="188">
        <v>7.3312013515959729E-2</v>
      </c>
      <c r="G51" s="188"/>
    </row>
    <row r="52" spans="2:7">
      <c r="B52" s="186" t="s">
        <v>90</v>
      </c>
      <c r="C52" s="187">
        <v>43437</v>
      </c>
      <c r="D52" s="187">
        <v>43450</v>
      </c>
      <c r="E52" s="187"/>
      <c r="F52" s="188">
        <v>2.9928402053558401E-4</v>
      </c>
      <c r="G52" s="188"/>
    </row>
    <row r="53" spans="2:7">
      <c r="B53" s="186" t="s">
        <v>89</v>
      </c>
      <c r="C53" s="187">
        <v>24836</v>
      </c>
      <c r="D53" s="187">
        <v>19976</v>
      </c>
      <c r="E53" s="187"/>
      <c r="F53" s="188">
        <v>-0.1956836849734257</v>
      </c>
      <c r="G53" s="188"/>
    </row>
    <row r="54" spans="2:7">
      <c r="B54" s="186" t="s">
        <v>88</v>
      </c>
      <c r="C54" s="187">
        <v>17095</v>
      </c>
      <c r="D54" s="187">
        <v>13757</v>
      </c>
      <c r="E54" s="187"/>
      <c r="F54" s="188">
        <v>-0.19526177244808418</v>
      </c>
      <c r="G54" s="188"/>
    </row>
    <row r="55" spans="2:7">
      <c r="B55" s="186" t="s">
        <v>87</v>
      </c>
      <c r="C55" s="187">
        <v>9385</v>
      </c>
      <c r="D55" s="187">
        <v>8699</v>
      </c>
      <c r="E55" s="187"/>
      <c r="F55" s="188">
        <v>-7.309536494405966E-2</v>
      </c>
      <c r="G55" s="188"/>
    </row>
    <row r="56" spans="2:7">
      <c r="B56" s="186" t="s">
        <v>86</v>
      </c>
      <c r="C56" s="187">
        <v>13156</v>
      </c>
      <c r="D56" s="187">
        <v>11513</v>
      </c>
      <c r="E56" s="187"/>
      <c r="F56" s="188">
        <v>-0.12488598358163572</v>
      </c>
      <c r="G56" s="188"/>
    </row>
    <row r="57" spans="2:7">
      <c r="B57" s="189" t="s">
        <v>47</v>
      </c>
      <c r="C57" s="75">
        <v>228774</v>
      </c>
      <c r="D57" s="75">
        <v>235581</v>
      </c>
      <c r="E57" s="75">
        <v>42498</v>
      </c>
      <c r="F57" s="190">
        <v>2.9754255291248199E-2</v>
      </c>
      <c r="G57" s="190"/>
    </row>
    <row r="58" spans="2:7" ht="15" customHeight="1">
      <c r="B58" s="191" t="s">
        <v>183</v>
      </c>
      <c r="C58" s="191"/>
      <c r="D58" s="191"/>
      <c r="E58" s="191"/>
      <c r="F58" s="191"/>
      <c r="G58" s="191"/>
    </row>
    <row r="59" spans="2:7" ht="8.25" customHeight="1">
      <c r="B59" s="192"/>
      <c r="C59" s="192"/>
      <c r="D59" s="192"/>
      <c r="E59" s="192"/>
      <c r="F59" s="192"/>
      <c r="G59" s="192"/>
    </row>
    <row r="60" spans="2:7" ht="7.5" customHeight="1">
      <c r="B60" s="192"/>
      <c r="C60" s="192"/>
      <c r="D60" s="192"/>
      <c r="E60" s="192"/>
      <c r="F60" s="192"/>
      <c r="G60" s="192"/>
    </row>
    <row r="61" spans="2:7" ht="36" customHeight="1">
      <c r="B61" s="182" t="s">
        <v>186</v>
      </c>
      <c r="C61" s="182"/>
      <c r="D61" s="182"/>
      <c r="E61" s="182"/>
      <c r="F61" s="182"/>
      <c r="G61" s="182"/>
    </row>
    <row r="62" spans="2:7">
      <c r="B62" s="183"/>
      <c r="C62" s="183">
        <v>2009</v>
      </c>
      <c r="D62" s="183">
        <v>2010</v>
      </c>
      <c r="E62" s="183">
        <v>2011</v>
      </c>
      <c r="F62" s="185" t="s">
        <v>181</v>
      </c>
      <c r="G62" s="185" t="s">
        <v>182</v>
      </c>
    </row>
    <row r="63" spans="2:7">
      <c r="B63" s="186" t="s">
        <v>97</v>
      </c>
      <c r="C63" s="187">
        <v>6955</v>
      </c>
      <c r="D63" s="187">
        <v>7319</v>
      </c>
      <c r="E63" s="187">
        <v>7228</v>
      </c>
      <c r="F63" s="188">
        <v>5.2336448598130803E-2</v>
      </c>
      <c r="G63" s="188">
        <v>-1.243339253996445E-2</v>
      </c>
    </row>
    <row r="64" spans="2:7">
      <c r="B64" s="186" t="s">
        <v>96</v>
      </c>
      <c r="C64" s="187">
        <v>6667</v>
      </c>
      <c r="D64" s="187">
        <v>7061</v>
      </c>
      <c r="E64" s="187">
        <v>5609</v>
      </c>
      <c r="F64" s="188">
        <v>5.9097045147742611E-2</v>
      </c>
      <c r="G64" s="188">
        <v>-0.2056365953830902</v>
      </c>
    </row>
    <row r="65" spans="2:7">
      <c r="B65" s="186" t="s">
        <v>95</v>
      </c>
      <c r="C65" s="187">
        <v>7514</v>
      </c>
      <c r="D65" s="187">
        <v>6834</v>
      </c>
      <c r="E65" s="187">
        <v>7996</v>
      </c>
      <c r="F65" s="188">
        <v>-9.0497737556561098E-2</v>
      </c>
      <c r="G65" s="188">
        <v>0.17003219198127018</v>
      </c>
    </row>
    <row r="66" spans="2:7">
      <c r="B66" s="186" t="s">
        <v>94</v>
      </c>
      <c r="C66" s="187">
        <v>8255</v>
      </c>
      <c r="D66" s="187">
        <v>7532</v>
      </c>
      <c r="E66" s="187">
        <v>9002</v>
      </c>
      <c r="F66" s="188">
        <v>-8.7583282858873401E-2</v>
      </c>
      <c r="G66" s="188">
        <v>0.19516728624535307</v>
      </c>
    </row>
    <row r="67" spans="2:7">
      <c r="B67" s="186" t="s">
        <v>93</v>
      </c>
      <c r="C67" s="187">
        <v>5933</v>
      </c>
      <c r="D67" s="187">
        <v>6155</v>
      </c>
      <c r="E67" s="187"/>
      <c r="F67" s="188">
        <v>3.7417832462497858E-2</v>
      </c>
      <c r="G67" s="188"/>
    </row>
    <row r="68" spans="2:7">
      <c r="B68" s="186" t="s">
        <v>92</v>
      </c>
      <c r="C68" s="187">
        <v>5676</v>
      </c>
      <c r="D68" s="187">
        <v>6045</v>
      </c>
      <c r="E68" s="187"/>
      <c r="F68" s="188">
        <v>6.5010570824524327E-2</v>
      </c>
      <c r="G68" s="188"/>
    </row>
    <row r="69" spans="2:7">
      <c r="B69" s="186" t="s">
        <v>91</v>
      </c>
      <c r="C69" s="187">
        <v>5616</v>
      </c>
      <c r="D69" s="187">
        <v>6575</v>
      </c>
      <c r="E69" s="187"/>
      <c r="F69" s="188">
        <v>0.17076210826210825</v>
      </c>
      <c r="G69" s="188"/>
    </row>
    <row r="70" spans="2:7">
      <c r="B70" s="186" t="s">
        <v>90</v>
      </c>
      <c r="C70" s="187">
        <v>5596</v>
      </c>
      <c r="D70" s="187">
        <v>6071</v>
      </c>
      <c r="E70" s="187"/>
      <c r="F70" s="188">
        <v>8.488205861329523E-2</v>
      </c>
      <c r="G70" s="188"/>
    </row>
    <row r="71" spans="2:7">
      <c r="B71" s="186" t="s">
        <v>89</v>
      </c>
      <c r="C71" s="187">
        <v>5724</v>
      </c>
      <c r="D71" s="187">
        <v>7079</v>
      </c>
      <c r="E71" s="187"/>
      <c r="F71" s="188">
        <v>0.23672257162823196</v>
      </c>
      <c r="G71" s="188"/>
    </row>
    <row r="72" spans="2:7">
      <c r="B72" s="186" t="s">
        <v>88</v>
      </c>
      <c r="C72" s="187">
        <v>7076</v>
      </c>
      <c r="D72" s="187">
        <v>7263</v>
      </c>
      <c r="E72" s="187"/>
      <c r="F72" s="188">
        <v>2.642736009044655E-2</v>
      </c>
      <c r="G72" s="188"/>
    </row>
    <row r="73" spans="2:7">
      <c r="B73" s="186" t="s">
        <v>87</v>
      </c>
      <c r="C73" s="187">
        <v>7018</v>
      </c>
      <c r="D73" s="187">
        <v>8578</v>
      </c>
      <c r="E73" s="187"/>
      <c r="F73" s="188">
        <v>0.2222855514391564</v>
      </c>
      <c r="G73" s="188"/>
    </row>
    <row r="74" spans="2:7">
      <c r="B74" s="186" t="s">
        <v>86</v>
      </c>
      <c r="C74" s="187">
        <v>6458</v>
      </c>
      <c r="D74" s="187">
        <v>7634</v>
      </c>
      <c r="E74" s="187"/>
      <c r="F74" s="188">
        <v>0.18209972127593677</v>
      </c>
      <c r="G74" s="188"/>
    </row>
    <row r="75" spans="2:7">
      <c r="B75" s="189" t="s">
        <v>47</v>
      </c>
      <c r="C75" s="75">
        <v>78488</v>
      </c>
      <c r="D75" s="75">
        <v>84146</v>
      </c>
      <c r="E75" s="75">
        <v>29835</v>
      </c>
      <c r="F75" s="190">
        <v>7.2087452859035839E-2</v>
      </c>
      <c r="G75" s="190"/>
    </row>
    <row r="76" spans="2:7" ht="15" customHeight="1">
      <c r="B76" s="191" t="s">
        <v>183</v>
      </c>
      <c r="C76" s="191"/>
      <c r="D76" s="191"/>
      <c r="E76" s="191"/>
      <c r="F76" s="191"/>
      <c r="G76" s="191"/>
    </row>
    <row r="77" spans="2:7" ht="9" customHeight="1">
      <c r="B77" s="192"/>
      <c r="C77" s="192"/>
      <c r="D77" s="192"/>
      <c r="E77" s="192"/>
      <c r="F77" s="192"/>
      <c r="G77" s="192"/>
    </row>
    <row r="78" spans="2:7" ht="9.75" customHeight="1">
      <c r="B78" s="192"/>
      <c r="C78" s="192"/>
      <c r="D78" s="192"/>
      <c r="E78" s="192"/>
      <c r="F78" s="192"/>
      <c r="G78" s="192"/>
    </row>
    <row r="79" spans="2:7" ht="36" customHeight="1">
      <c r="B79" s="182" t="s">
        <v>187</v>
      </c>
      <c r="C79" s="182"/>
      <c r="D79" s="182"/>
      <c r="E79" s="182"/>
      <c r="F79" s="182"/>
      <c r="G79" s="182"/>
    </row>
    <row r="80" spans="2:7">
      <c r="B80" s="183"/>
      <c r="C80" s="183">
        <v>2009</v>
      </c>
      <c r="D80" s="183">
        <v>2010</v>
      </c>
      <c r="E80" s="183">
        <v>2011</v>
      </c>
      <c r="F80" s="185" t="s">
        <v>181</v>
      </c>
      <c r="G80" s="185" t="s">
        <v>182</v>
      </c>
    </row>
    <row r="81" spans="2:7">
      <c r="B81" s="186" t="s">
        <v>97</v>
      </c>
      <c r="C81" s="187">
        <v>7263</v>
      </c>
      <c r="D81" s="187">
        <v>6063</v>
      </c>
      <c r="E81" s="187">
        <v>5156</v>
      </c>
      <c r="F81" s="188">
        <v>-0.16522098306484923</v>
      </c>
      <c r="G81" s="188">
        <v>-0.14959590961570179</v>
      </c>
    </row>
    <row r="82" spans="2:7">
      <c r="B82" s="186" t="s">
        <v>96</v>
      </c>
      <c r="C82" s="187">
        <v>6630</v>
      </c>
      <c r="D82" s="187">
        <v>6299</v>
      </c>
      <c r="E82" s="187">
        <v>7626</v>
      </c>
      <c r="F82" s="188">
        <v>-4.992458521870291E-2</v>
      </c>
      <c r="G82" s="188">
        <v>0.21066836005715195</v>
      </c>
    </row>
    <row r="83" spans="2:7">
      <c r="B83" s="186" t="s">
        <v>95</v>
      </c>
      <c r="C83" s="187">
        <v>8277</v>
      </c>
      <c r="D83" s="187">
        <v>5959</v>
      </c>
      <c r="E83" s="187">
        <v>7198</v>
      </c>
      <c r="F83" s="188">
        <v>-0.28005315935725505</v>
      </c>
      <c r="G83" s="188">
        <v>0.20792079207920788</v>
      </c>
    </row>
    <row r="84" spans="2:7">
      <c r="B84" s="186" t="s">
        <v>94</v>
      </c>
      <c r="C84" s="187">
        <v>3631</v>
      </c>
      <c r="D84" s="187">
        <v>1842</v>
      </c>
      <c r="E84" s="187">
        <v>5644</v>
      </c>
      <c r="F84" s="188">
        <v>-0.49270173505921233</v>
      </c>
      <c r="G84" s="188">
        <v>2.0640608034744843</v>
      </c>
    </row>
    <row r="85" spans="2:7">
      <c r="B85" s="186" t="s">
        <v>93</v>
      </c>
      <c r="C85" s="187">
        <v>968</v>
      </c>
      <c r="D85" s="187">
        <v>995</v>
      </c>
      <c r="E85" s="187"/>
      <c r="F85" s="188">
        <v>2.789256198347112E-2</v>
      </c>
      <c r="G85" s="188"/>
    </row>
    <row r="86" spans="2:7">
      <c r="B86" s="186" t="s">
        <v>92</v>
      </c>
      <c r="C86" s="187">
        <v>997</v>
      </c>
      <c r="D86" s="187">
        <v>656</v>
      </c>
      <c r="E86" s="187"/>
      <c r="F86" s="188">
        <v>-0.3420260782347041</v>
      </c>
      <c r="G86" s="188"/>
    </row>
    <row r="87" spans="2:7">
      <c r="B87" s="186" t="s">
        <v>91</v>
      </c>
      <c r="C87" s="187">
        <v>810</v>
      </c>
      <c r="D87" s="187">
        <v>616</v>
      </c>
      <c r="E87" s="187"/>
      <c r="F87" s="188">
        <v>-0.23950617283950615</v>
      </c>
      <c r="G87" s="188"/>
    </row>
    <row r="88" spans="2:7">
      <c r="B88" s="186" t="s">
        <v>90</v>
      </c>
      <c r="C88" s="187">
        <v>690</v>
      </c>
      <c r="D88" s="187">
        <v>500</v>
      </c>
      <c r="E88" s="187"/>
      <c r="F88" s="188">
        <v>-0.27536231884057971</v>
      </c>
      <c r="G88" s="188"/>
    </row>
    <row r="89" spans="2:7">
      <c r="B89" s="186" t="s">
        <v>89</v>
      </c>
      <c r="C89" s="187">
        <v>962</v>
      </c>
      <c r="D89" s="187">
        <v>408</v>
      </c>
      <c r="E89" s="187"/>
      <c r="F89" s="188">
        <v>-0.57588357588357586</v>
      </c>
      <c r="G89" s="188"/>
    </row>
    <row r="90" spans="2:7">
      <c r="B90" s="186" t="s">
        <v>88</v>
      </c>
      <c r="C90" s="187">
        <v>3673</v>
      </c>
      <c r="D90" s="187">
        <v>3137</v>
      </c>
      <c r="E90" s="187"/>
      <c r="F90" s="188">
        <v>-0.1459297576912606</v>
      </c>
      <c r="G90" s="188"/>
    </row>
    <row r="91" spans="2:7">
      <c r="B91" s="186" t="s">
        <v>87</v>
      </c>
      <c r="C91" s="187">
        <v>5368</v>
      </c>
      <c r="D91" s="187">
        <v>4487</v>
      </c>
      <c r="E91" s="187"/>
      <c r="F91" s="188">
        <v>-0.16412071535022354</v>
      </c>
      <c r="G91" s="188"/>
    </row>
    <row r="92" spans="2:7">
      <c r="B92" s="186" t="s">
        <v>86</v>
      </c>
      <c r="C92" s="187">
        <v>5566</v>
      </c>
      <c r="D92" s="187">
        <v>5858</v>
      </c>
      <c r="E92" s="187"/>
      <c r="F92" s="188">
        <v>5.2461372619475366E-2</v>
      </c>
      <c r="G92" s="188"/>
    </row>
    <row r="93" spans="2:7">
      <c r="B93" s="189" t="s">
        <v>47</v>
      </c>
      <c r="C93" s="75">
        <v>44835</v>
      </c>
      <c r="D93" s="75">
        <v>36820</v>
      </c>
      <c r="E93" s="75">
        <v>25624</v>
      </c>
      <c r="F93" s="190">
        <v>-0.17876658860265415</v>
      </c>
      <c r="G93" s="190"/>
    </row>
    <row r="94" spans="2:7" ht="15" customHeight="1">
      <c r="B94" s="191" t="s">
        <v>183</v>
      </c>
      <c r="C94" s="191"/>
      <c r="D94" s="191"/>
      <c r="E94" s="191"/>
      <c r="F94" s="191"/>
      <c r="G94" s="191"/>
    </row>
    <row r="95" spans="2:7" ht="6" customHeight="1">
      <c r="B95" s="192"/>
      <c r="C95" s="192"/>
      <c r="D95" s="192"/>
      <c r="E95" s="192"/>
      <c r="F95" s="192"/>
      <c r="G95" s="192"/>
    </row>
    <row r="96" spans="2:7" ht="7.5" customHeight="1">
      <c r="B96" s="192"/>
      <c r="C96" s="192"/>
      <c r="D96" s="192"/>
      <c r="E96" s="192"/>
      <c r="F96" s="192"/>
      <c r="G96" s="192"/>
    </row>
    <row r="97" spans="2:7" ht="36" customHeight="1">
      <c r="B97" s="182" t="s">
        <v>188</v>
      </c>
      <c r="C97" s="182"/>
      <c r="D97" s="182"/>
      <c r="E97" s="182"/>
      <c r="F97" s="182"/>
      <c r="G97" s="182"/>
    </row>
    <row r="98" spans="2:7">
      <c r="B98" s="194"/>
      <c r="C98" s="183">
        <v>2009</v>
      </c>
      <c r="D98" s="183">
        <v>2010</v>
      </c>
      <c r="E98" s="183">
        <v>2011</v>
      </c>
      <c r="F98" s="185" t="s">
        <v>181</v>
      </c>
      <c r="G98" s="185" t="s">
        <v>182</v>
      </c>
    </row>
    <row r="99" spans="2:7">
      <c r="B99" s="186" t="s">
        <v>97</v>
      </c>
      <c r="C99" s="187">
        <v>8745</v>
      </c>
      <c r="D99" s="187">
        <v>8302</v>
      </c>
      <c r="E99" s="187">
        <v>11719</v>
      </c>
      <c r="F99" s="188">
        <v>-5.0657518582046923E-2</v>
      </c>
      <c r="G99" s="188">
        <v>0.41158756926041917</v>
      </c>
    </row>
    <row r="100" spans="2:7">
      <c r="B100" s="186" t="s">
        <v>96</v>
      </c>
      <c r="C100" s="187">
        <v>7781</v>
      </c>
      <c r="D100" s="187">
        <v>7230</v>
      </c>
      <c r="E100" s="187">
        <v>9771</v>
      </c>
      <c r="F100" s="188">
        <v>-7.0813520113096051E-2</v>
      </c>
      <c r="G100" s="188">
        <v>0.35145228215767643</v>
      </c>
    </row>
    <row r="101" spans="2:7">
      <c r="B101" s="186" t="s">
        <v>95</v>
      </c>
      <c r="C101" s="187">
        <v>10491</v>
      </c>
      <c r="D101" s="187">
        <v>7782</v>
      </c>
      <c r="E101" s="187">
        <v>9356</v>
      </c>
      <c r="F101" s="188">
        <v>-0.25822133257077495</v>
      </c>
      <c r="G101" s="188">
        <v>0.20226162940118231</v>
      </c>
    </row>
    <row r="102" spans="2:7">
      <c r="B102" s="186" t="s">
        <v>94</v>
      </c>
      <c r="C102" s="187">
        <v>3281</v>
      </c>
      <c r="D102" s="187">
        <v>2825</v>
      </c>
      <c r="E102" s="187">
        <v>3849</v>
      </c>
      <c r="F102" s="188">
        <v>-0.13898201767753737</v>
      </c>
      <c r="G102" s="188">
        <v>0.36247787610619464</v>
      </c>
    </row>
    <row r="103" spans="2:7">
      <c r="B103" s="186" t="s">
        <v>93</v>
      </c>
      <c r="C103" s="187">
        <v>371</v>
      </c>
      <c r="D103" s="187">
        <v>94</v>
      </c>
      <c r="E103" s="187"/>
      <c r="F103" s="188">
        <v>-0.74663072776280326</v>
      </c>
      <c r="G103" s="188"/>
    </row>
    <row r="104" spans="2:7">
      <c r="B104" s="186" t="s">
        <v>92</v>
      </c>
      <c r="C104" s="187">
        <v>44</v>
      </c>
      <c r="D104" s="187">
        <v>220</v>
      </c>
      <c r="E104" s="187"/>
      <c r="F104" s="188">
        <v>4</v>
      </c>
      <c r="G104" s="188"/>
    </row>
    <row r="105" spans="2:7">
      <c r="B105" s="186" t="s">
        <v>91</v>
      </c>
      <c r="C105" s="187">
        <v>73</v>
      </c>
      <c r="D105" s="187">
        <v>141</v>
      </c>
      <c r="E105" s="187"/>
      <c r="F105" s="188">
        <v>0.93150684931506844</v>
      </c>
      <c r="G105" s="188"/>
    </row>
    <row r="106" spans="2:7">
      <c r="B106" s="186" t="s">
        <v>90</v>
      </c>
      <c r="C106" s="187">
        <v>7</v>
      </c>
      <c r="D106" s="187">
        <v>16</v>
      </c>
      <c r="E106" s="187"/>
      <c r="F106" s="188">
        <v>1.2857142857142856</v>
      </c>
      <c r="G106" s="188"/>
    </row>
    <row r="107" spans="2:7">
      <c r="B107" s="186" t="s">
        <v>89</v>
      </c>
      <c r="C107" s="187">
        <v>260</v>
      </c>
      <c r="D107" s="187">
        <v>67</v>
      </c>
      <c r="E107" s="187"/>
      <c r="F107" s="188">
        <v>-0.74230769230769234</v>
      </c>
      <c r="G107" s="188"/>
    </row>
    <row r="108" spans="2:7">
      <c r="B108" s="186" t="s">
        <v>88</v>
      </c>
      <c r="C108" s="187">
        <v>3674</v>
      </c>
      <c r="D108" s="187">
        <v>5551</v>
      </c>
      <c r="E108" s="187"/>
      <c r="F108" s="188">
        <v>0.51088731627653794</v>
      </c>
      <c r="G108" s="188"/>
    </row>
    <row r="109" spans="2:7">
      <c r="B109" s="186" t="s">
        <v>87</v>
      </c>
      <c r="C109" s="187">
        <v>7984</v>
      </c>
      <c r="D109" s="187">
        <v>8478</v>
      </c>
      <c r="E109" s="187"/>
      <c r="F109" s="188">
        <v>6.1873747494989972E-2</v>
      </c>
      <c r="G109" s="188"/>
    </row>
    <row r="110" spans="2:7">
      <c r="B110" s="186" t="s">
        <v>86</v>
      </c>
      <c r="C110" s="187">
        <v>7736</v>
      </c>
      <c r="D110" s="187">
        <v>9778</v>
      </c>
      <c r="E110" s="187"/>
      <c r="F110" s="188">
        <v>0.26396070320579113</v>
      </c>
      <c r="G110" s="188"/>
    </row>
    <row r="111" spans="2:7">
      <c r="B111" s="189" t="s">
        <v>47</v>
      </c>
      <c r="C111" s="75">
        <v>50447</v>
      </c>
      <c r="D111" s="75">
        <v>50484</v>
      </c>
      <c r="E111" s="75">
        <v>34695</v>
      </c>
      <c r="F111" s="190">
        <v>7.3344301940658774E-4</v>
      </c>
      <c r="G111" s="190"/>
    </row>
    <row r="112" spans="2:7" ht="15" customHeight="1">
      <c r="B112" s="191" t="s">
        <v>183</v>
      </c>
      <c r="C112" s="191"/>
      <c r="D112" s="191"/>
      <c r="E112" s="191"/>
      <c r="F112" s="191"/>
      <c r="G112" s="191"/>
    </row>
    <row r="113" spans="2:7" ht="7.5" customHeight="1">
      <c r="B113" s="192"/>
      <c r="C113" s="192"/>
      <c r="D113" s="192"/>
      <c r="E113" s="192"/>
      <c r="F113" s="192"/>
      <c r="G113" s="192"/>
    </row>
    <row r="114" spans="2:7" ht="9" customHeight="1">
      <c r="B114" s="192"/>
      <c r="C114" s="192"/>
      <c r="D114" s="192"/>
      <c r="E114" s="192"/>
      <c r="F114" s="192"/>
      <c r="G114" s="192"/>
    </row>
    <row r="115" spans="2:7" ht="36" customHeight="1">
      <c r="B115" s="182" t="s">
        <v>189</v>
      </c>
      <c r="C115" s="182"/>
      <c r="D115" s="182"/>
      <c r="E115" s="182"/>
      <c r="F115" s="182"/>
      <c r="G115" s="182"/>
    </row>
    <row r="116" spans="2:7">
      <c r="B116" s="194"/>
      <c r="C116" s="183">
        <v>2009</v>
      </c>
      <c r="D116" s="183">
        <v>2010</v>
      </c>
      <c r="E116" s="183">
        <v>2011</v>
      </c>
      <c r="F116" s="185" t="s">
        <v>181</v>
      </c>
      <c r="G116" s="185" t="s">
        <v>182</v>
      </c>
    </row>
    <row r="117" spans="2:7">
      <c r="B117" s="186" t="s">
        <v>97</v>
      </c>
      <c r="C117" s="187">
        <v>6881</v>
      </c>
      <c r="D117" s="187">
        <v>8749</v>
      </c>
      <c r="E117" s="187">
        <v>7368</v>
      </c>
      <c r="F117" s="188">
        <v>0.27147216974277</v>
      </c>
      <c r="G117" s="188">
        <v>-0.15784661104126185</v>
      </c>
    </row>
    <row r="118" spans="2:7">
      <c r="B118" s="186" t="s">
        <v>96</v>
      </c>
      <c r="C118" s="187">
        <v>7497</v>
      </c>
      <c r="D118" s="187">
        <v>7442</v>
      </c>
      <c r="E118" s="187">
        <v>9181</v>
      </c>
      <c r="F118" s="188">
        <v>-7.3362678404694792E-3</v>
      </c>
      <c r="G118" s="188">
        <v>0.23367374361730708</v>
      </c>
    </row>
    <row r="119" spans="2:7">
      <c r="B119" s="186" t="s">
        <v>95</v>
      </c>
      <c r="C119" s="187">
        <v>8576</v>
      </c>
      <c r="D119" s="187">
        <v>7683</v>
      </c>
      <c r="E119" s="187">
        <v>9458</v>
      </c>
      <c r="F119" s="188">
        <v>-0.10412779850746268</v>
      </c>
      <c r="G119" s="188">
        <v>0.23102954575035795</v>
      </c>
    </row>
    <row r="120" spans="2:7">
      <c r="B120" s="186" t="s">
        <v>94</v>
      </c>
      <c r="C120" s="187">
        <v>2522</v>
      </c>
      <c r="D120" s="187">
        <v>2299</v>
      </c>
      <c r="E120" s="187">
        <v>5350</v>
      </c>
      <c r="F120" s="188">
        <v>-8.8421887390959575E-2</v>
      </c>
      <c r="G120" s="188">
        <v>1.3270987385819923</v>
      </c>
    </row>
    <row r="121" spans="2:7">
      <c r="B121" s="186" t="s">
        <v>93</v>
      </c>
      <c r="C121" s="187">
        <v>52</v>
      </c>
      <c r="D121" s="187">
        <v>319</v>
      </c>
      <c r="E121" s="187"/>
      <c r="F121" s="188">
        <v>5.134615384615385</v>
      </c>
      <c r="G121" s="188"/>
    </row>
    <row r="122" spans="2:7">
      <c r="B122" s="186" t="s">
        <v>92</v>
      </c>
      <c r="C122" s="187">
        <v>466</v>
      </c>
      <c r="D122" s="187">
        <v>363</v>
      </c>
      <c r="E122" s="187"/>
      <c r="F122" s="188">
        <v>-0.22103004291845496</v>
      </c>
      <c r="G122" s="188"/>
    </row>
    <row r="123" spans="2:7">
      <c r="B123" s="186" t="s">
        <v>91</v>
      </c>
      <c r="C123" s="187">
        <v>835</v>
      </c>
      <c r="D123" s="187">
        <v>933</v>
      </c>
      <c r="E123" s="187"/>
      <c r="F123" s="188">
        <v>0.11736526946107784</v>
      </c>
      <c r="G123" s="188"/>
    </row>
    <row r="124" spans="2:7">
      <c r="B124" s="186" t="s">
        <v>90</v>
      </c>
      <c r="C124" s="187">
        <v>516</v>
      </c>
      <c r="D124" s="187">
        <v>591</v>
      </c>
      <c r="E124" s="187"/>
      <c r="F124" s="188">
        <v>0.14534883720930236</v>
      </c>
      <c r="G124" s="188"/>
    </row>
    <row r="125" spans="2:7">
      <c r="B125" s="186" t="s">
        <v>89</v>
      </c>
      <c r="C125" s="187">
        <v>739</v>
      </c>
      <c r="D125" s="187">
        <v>617</v>
      </c>
      <c r="E125" s="187"/>
      <c r="F125" s="188">
        <v>-0.16508795669824083</v>
      </c>
      <c r="G125" s="188"/>
    </row>
    <row r="126" spans="2:7">
      <c r="B126" s="186" t="s">
        <v>88</v>
      </c>
      <c r="C126" s="187">
        <v>3487</v>
      </c>
      <c r="D126" s="187">
        <v>5171</v>
      </c>
      <c r="E126" s="187"/>
      <c r="F126" s="188">
        <v>0.48293662173788365</v>
      </c>
      <c r="G126" s="188"/>
    </row>
    <row r="127" spans="2:7">
      <c r="B127" s="186" t="s">
        <v>87</v>
      </c>
      <c r="C127" s="187">
        <v>7797</v>
      </c>
      <c r="D127" s="187">
        <v>7974</v>
      </c>
      <c r="E127" s="187"/>
      <c r="F127" s="188">
        <v>2.270103886110042E-2</v>
      </c>
      <c r="G127" s="188"/>
    </row>
    <row r="128" spans="2:7">
      <c r="B128" s="186" t="s">
        <v>86</v>
      </c>
      <c r="C128" s="187">
        <v>6521</v>
      </c>
      <c r="D128" s="187">
        <v>6203</v>
      </c>
      <c r="E128" s="187"/>
      <c r="F128" s="188">
        <v>-4.8765526759699473E-2</v>
      </c>
      <c r="G128" s="188"/>
    </row>
    <row r="129" spans="2:7">
      <c r="B129" s="189" t="s">
        <v>47</v>
      </c>
      <c r="C129" s="75">
        <v>45889</v>
      </c>
      <c r="D129" s="75">
        <v>48344</v>
      </c>
      <c r="E129" s="75">
        <v>31357</v>
      </c>
      <c r="F129" s="190">
        <v>5.3498659809540383E-2</v>
      </c>
      <c r="G129" s="190"/>
    </row>
    <row r="130" spans="2:7" ht="15" customHeight="1">
      <c r="B130" s="191" t="s">
        <v>183</v>
      </c>
      <c r="C130" s="191"/>
      <c r="D130" s="191"/>
      <c r="E130" s="191"/>
      <c r="F130" s="191"/>
      <c r="G130" s="191"/>
    </row>
    <row r="131" spans="2:7" ht="7.5" customHeight="1">
      <c r="B131" s="192"/>
      <c r="C131" s="192"/>
      <c r="D131" s="192"/>
      <c r="E131" s="192"/>
      <c r="F131" s="192"/>
      <c r="G131" s="192"/>
    </row>
    <row r="132" spans="2:7" ht="7.5" customHeight="1">
      <c r="B132" s="192"/>
      <c r="C132" s="192"/>
      <c r="D132" s="192"/>
      <c r="E132" s="192"/>
      <c r="F132" s="192"/>
      <c r="G132" s="192"/>
    </row>
    <row r="133" spans="2:7" ht="36" customHeight="1">
      <c r="B133" s="182" t="s">
        <v>190</v>
      </c>
      <c r="C133" s="182"/>
      <c r="D133" s="182"/>
      <c r="E133" s="182"/>
      <c r="F133" s="182"/>
      <c r="G133" s="182"/>
    </row>
    <row r="134" spans="2:7">
      <c r="B134" s="194"/>
      <c r="C134" s="183">
        <v>2009</v>
      </c>
      <c r="D134" s="183">
        <v>2010</v>
      </c>
      <c r="E134" s="183">
        <v>2011</v>
      </c>
      <c r="F134" s="185" t="s">
        <v>181</v>
      </c>
      <c r="G134" s="185" t="s">
        <v>182</v>
      </c>
    </row>
    <row r="135" spans="2:7">
      <c r="B135" s="186" t="s">
        <v>97</v>
      </c>
      <c r="C135" s="187">
        <v>10416</v>
      </c>
      <c r="D135" s="187">
        <v>9282</v>
      </c>
      <c r="E135" s="187">
        <v>9359</v>
      </c>
      <c r="F135" s="188">
        <v>-0.1088709677419355</v>
      </c>
      <c r="G135" s="188">
        <v>8.2956259426847367E-3</v>
      </c>
    </row>
    <row r="136" spans="2:7">
      <c r="B136" s="186" t="s">
        <v>96</v>
      </c>
      <c r="C136" s="187">
        <v>11426</v>
      </c>
      <c r="D136" s="187">
        <v>8321</v>
      </c>
      <c r="E136" s="187">
        <v>10738</v>
      </c>
      <c r="F136" s="188">
        <v>-0.27174864344477512</v>
      </c>
      <c r="G136" s="188">
        <v>0.29046989544525892</v>
      </c>
    </row>
    <row r="137" spans="2:7">
      <c r="B137" s="186" t="s">
        <v>95</v>
      </c>
      <c r="C137" s="187">
        <v>12023</v>
      </c>
      <c r="D137" s="187">
        <v>9506</v>
      </c>
      <c r="E137" s="187">
        <v>12490</v>
      </c>
      <c r="F137" s="188">
        <v>-0.20934874823255423</v>
      </c>
      <c r="G137" s="188">
        <v>0.31390700610140954</v>
      </c>
    </row>
    <row r="138" spans="2:7">
      <c r="B138" s="186" t="s">
        <v>94</v>
      </c>
      <c r="C138" s="187">
        <v>4901</v>
      </c>
      <c r="D138" s="187">
        <v>5108</v>
      </c>
      <c r="E138" s="187">
        <v>7388</v>
      </c>
      <c r="F138" s="188">
        <v>4.2236278310548769E-2</v>
      </c>
      <c r="G138" s="188">
        <v>0.44635865309318712</v>
      </c>
    </row>
    <row r="139" spans="2:7">
      <c r="B139" s="186" t="s">
        <v>93</v>
      </c>
      <c r="C139" s="187">
        <v>126</v>
      </c>
      <c r="D139" s="187">
        <v>141</v>
      </c>
      <c r="E139" s="187"/>
      <c r="F139" s="188">
        <v>0.11904761904761907</v>
      </c>
      <c r="G139" s="188"/>
    </row>
    <row r="140" spans="2:7">
      <c r="B140" s="186" t="s">
        <v>92</v>
      </c>
      <c r="C140" s="187">
        <v>352</v>
      </c>
      <c r="D140" s="187">
        <v>293</v>
      </c>
      <c r="E140" s="187"/>
      <c r="F140" s="188">
        <v>-0.16761363636363635</v>
      </c>
      <c r="G140" s="188"/>
    </row>
    <row r="141" spans="2:7">
      <c r="B141" s="186" t="s">
        <v>91</v>
      </c>
      <c r="C141" s="187">
        <v>579</v>
      </c>
      <c r="D141" s="187">
        <v>481</v>
      </c>
      <c r="E141" s="187"/>
      <c r="F141" s="188">
        <v>-0.16925734024179617</v>
      </c>
      <c r="G141" s="188"/>
    </row>
    <row r="142" spans="2:7">
      <c r="B142" s="186" t="s">
        <v>90</v>
      </c>
      <c r="C142" s="187">
        <v>305</v>
      </c>
      <c r="D142" s="187">
        <v>213</v>
      </c>
      <c r="E142" s="187"/>
      <c r="F142" s="188">
        <v>-0.30163934426229511</v>
      </c>
      <c r="G142" s="188"/>
    </row>
    <row r="143" spans="2:7">
      <c r="B143" s="186" t="s">
        <v>89</v>
      </c>
      <c r="C143" s="187">
        <v>461</v>
      </c>
      <c r="D143" s="187">
        <v>316</v>
      </c>
      <c r="E143" s="187"/>
      <c r="F143" s="188">
        <v>-0.31453362255965289</v>
      </c>
      <c r="G143" s="188"/>
    </row>
    <row r="144" spans="2:7">
      <c r="B144" s="186" t="s">
        <v>88</v>
      </c>
      <c r="C144" s="187">
        <v>3031</v>
      </c>
      <c r="D144" s="187">
        <v>5999</v>
      </c>
      <c r="E144" s="187"/>
      <c r="F144" s="188">
        <v>0.97921478060046185</v>
      </c>
      <c r="G144" s="188"/>
    </row>
    <row r="145" spans="2:7">
      <c r="B145" s="186" t="s">
        <v>87</v>
      </c>
      <c r="C145" s="187">
        <v>9426</v>
      </c>
      <c r="D145" s="187">
        <v>11702</v>
      </c>
      <c r="E145" s="187"/>
      <c r="F145" s="188">
        <v>0.24145979206450252</v>
      </c>
      <c r="G145" s="188"/>
    </row>
    <row r="146" spans="2:7">
      <c r="B146" s="186" t="s">
        <v>86</v>
      </c>
      <c r="C146" s="187">
        <v>8532</v>
      </c>
      <c r="D146" s="187">
        <v>8516</v>
      </c>
      <c r="E146" s="187"/>
      <c r="F146" s="188">
        <v>-1.8752930145334856E-3</v>
      </c>
      <c r="G146" s="188"/>
    </row>
    <row r="147" spans="2:7">
      <c r="B147" s="189" t="s">
        <v>47</v>
      </c>
      <c r="C147" s="75">
        <v>61578</v>
      </c>
      <c r="D147" s="75">
        <v>59878</v>
      </c>
      <c r="E147" s="75">
        <v>39975</v>
      </c>
      <c r="F147" s="190">
        <v>-2.7607262333950389E-2</v>
      </c>
      <c r="G147" s="190"/>
    </row>
    <row r="148" spans="2:7" ht="15" customHeight="1">
      <c r="B148" s="191" t="s">
        <v>183</v>
      </c>
      <c r="C148" s="191"/>
      <c r="D148" s="191"/>
      <c r="E148" s="191"/>
      <c r="F148" s="191"/>
      <c r="G148" s="191"/>
    </row>
    <row r="149" spans="2:7" ht="8.25" customHeight="1">
      <c r="B149" s="192"/>
      <c r="C149" s="192"/>
      <c r="D149" s="192"/>
      <c r="E149" s="192"/>
      <c r="F149" s="192"/>
      <c r="G149" s="192"/>
    </row>
    <row r="150" spans="2:7" ht="9.75" customHeight="1">
      <c r="B150" s="192"/>
      <c r="C150" s="192"/>
      <c r="D150" s="192"/>
      <c r="E150" s="192"/>
      <c r="F150" s="192"/>
      <c r="G150" s="192"/>
    </row>
    <row r="151" spans="2:7" ht="36" customHeight="1">
      <c r="B151" s="182" t="s">
        <v>191</v>
      </c>
      <c r="C151" s="182"/>
      <c r="D151" s="182"/>
      <c r="E151" s="182"/>
      <c r="F151" s="182"/>
      <c r="G151" s="182"/>
    </row>
    <row r="152" spans="2:7">
      <c r="B152" s="194"/>
      <c r="C152" s="183">
        <v>2009</v>
      </c>
      <c r="D152" s="183">
        <v>2010</v>
      </c>
      <c r="E152" s="183">
        <v>2011</v>
      </c>
      <c r="F152" s="185" t="s">
        <v>181</v>
      </c>
      <c r="G152" s="185" t="s">
        <v>182</v>
      </c>
    </row>
    <row r="153" spans="2:7">
      <c r="B153" s="186" t="s">
        <v>97</v>
      </c>
      <c r="C153" s="187">
        <v>1478</v>
      </c>
      <c r="D153" s="187">
        <v>2001</v>
      </c>
      <c r="E153" s="187">
        <v>2249</v>
      </c>
      <c r="F153" s="188">
        <v>0.35385656292286871</v>
      </c>
      <c r="G153" s="188">
        <v>0.12393803098450773</v>
      </c>
    </row>
    <row r="154" spans="2:7">
      <c r="B154" s="186" t="s">
        <v>96</v>
      </c>
      <c r="C154" s="187">
        <v>2555</v>
      </c>
      <c r="D154" s="187">
        <v>2680</v>
      </c>
      <c r="E154" s="187">
        <v>4026</v>
      </c>
      <c r="F154" s="188">
        <v>4.8923679060665304E-2</v>
      </c>
      <c r="G154" s="188">
        <v>0.50223880597014925</v>
      </c>
    </row>
    <row r="155" spans="2:7">
      <c r="B155" s="186" t="s">
        <v>95</v>
      </c>
      <c r="C155" s="187">
        <v>1595</v>
      </c>
      <c r="D155" s="187">
        <v>2020</v>
      </c>
      <c r="E155" s="187">
        <v>3792</v>
      </c>
      <c r="F155" s="188">
        <v>0.26645768025078365</v>
      </c>
      <c r="G155" s="188">
        <v>0.87722772277227712</v>
      </c>
    </row>
    <row r="156" spans="2:7">
      <c r="B156" s="186" t="s">
        <v>94</v>
      </c>
      <c r="C156" s="187">
        <v>2582</v>
      </c>
      <c r="D156" s="187">
        <v>3770</v>
      </c>
      <c r="E156" s="187">
        <v>5788</v>
      </c>
      <c r="F156" s="188">
        <v>0.46010844306738963</v>
      </c>
      <c r="G156" s="188">
        <v>0.53527851458885944</v>
      </c>
    </row>
    <row r="157" spans="2:7">
      <c r="B157" s="186" t="s">
        <v>93</v>
      </c>
      <c r="C157" s="187">
        <v>1596</v>
      </c>
      <c r="D157" s="187">
        <v>2125</v>
      </c>
      <c r="E157" s="187"/>
      <c r="F157" s="188">
        <v>0.331453634085213</v>
      </c>
      <c r="G157" s="188"/>
    </row>
    <row r="158" spans="2:7">
      <c r="B158" s="186" t="s">
        <v>92</v>
      </c>
      <c r="C158" s="187">
        <v>1314</v>
      </c>
      <c r="D158" s="187">
        <v>2056</v>
      </c>
      <c r="E158" s="187"/>
      <c r="F158" s="188">
        <v>0.56468797564687967</v>
      </c>
      <c r="G158" s="188"/>
    </row>
    <row r="159" spans="2:7">
      <c r="B159" s="186" t="s">
        <v>91</v>
      </c>
      <c r="C159" s="187">
        <v>2161</v>
      </c>
      <c r="D159" s="187">
        <v>3223</v>
      </c>
      <c r="E159" s="187"/>
      <c r="F159" s="188">
        <v>0.4914391485423415</v>
      </c>
      <c r="G159" s="188"/>
    </row>
    <row r="160" spans="2:7">
      <c r="B160" s="186" t="s">
        <v>90</v>
      </c>
      <c r="C160" s="187">
        <v>2723</v>
      </c>
      <c r="D160" s="187">
        <v>2693</v>
      </c>
      <c r="E160" s="187"/>
      <c r="F160" s="188">
        <v>-1.1017260374586835E-2</v>
      </c>
      <c r="G160" s="188"/>
    </row>
    <row r="161" spans="2:7">
      <c r="B161" s="186" t="s">
        <v>89</v>
      </c>
      <c r="C161" s="187">
        <v>1290</v>
      </c>
      <c r="D161" s="187">
        <v>1873</v>
      </c>
      <c r="E161" s="187"/>
      <c r="F161" s="188">
        <v>0.45193798449612399</v>
      </c>
      <c r="G161" s="188"/>
    </row>
    <row r="162" spans="2:7">
      <c r="B162" s="186" t="s">
        <v>88</v>
      </c>
      <c r="C162" s="187">
        <v>1948</v>
      </c>
      <c r="D162" s="187">
        <v>2621</v>
      </c>
      <c r="E162" s="187"/>
      <c r="F162" s="188">
        <v>0.34548254620123209</v>
      </c>
      <c r="G162" s="188"/>
    </row>
    <row r="163" spans="2:7">
      <c r="B163" s="186" t="s">
        <v>87</v>
      </c>
      <c r="C163" s="187">
        <v>1188</v>
      </c>
      <c r="D163" s="187">
        <v>1708</v>
      </c>
      <c r="E163" s="187"/>
      <c r="F163" s="188">
        <v>0.43771043771043772</v>
      </c>
      <c r="G163" s="188"/>
    </row>
    <row r="164" spans="2:7">
      <c r="B164" s="186" t="s">
        <v>86</v>
      </c>
      <c r="C164" s="187">
        <v>1372</v>
      </c>
      <c r="D164" s="187">
        <v>2128</v>
      </c>
      <c r="E164" s="187"/>
      <c r="F164" s="188">
        <v>0.55102040816326525</v>
      </c>
      <c r="G164" s="188"/>
    </row>
    <row r="165" spans="2:7">
      <c r="B165" s="189" t="s">
        <v>47</v>
      </c>
      <c r="C165" s="75">
        <v>21802</v>
      </c>
      <c r="D165" s="75">
        <v>28898</v>
      </c>
      <c r="E165" s="75">
        <v>15855</v>
      </c>
      <c r="F165" s="190">
        <v>0.32547472708925795</v>
      </c>
      <c r="G165" s="190"/>
    </row>
    <row r="166" spans="2:7" ht="15" customHeight="1">
      <c r="B166" s="191" t="s">
        <v>183</v>
      </c>
      <c r="C166" s="191"/>
      <c r="D166" s="191"/>
      <c r="E166" s="191"/>
      <c r="F166" s="191"/>
      <c r="G166" s="191"/>
    </row>
    <row r="167" spans="2:7" ht="10.5" customHeight="1">
      <c r="B167" s="192"/>
      <c r="C167" s="192"/>
      <c r="D167" s="192"/>
      <c r="E167" s="192"/>
      <c r="F167" s="192"/>
      <c r="G167" s="192"/>
    </row>
    <row r="168" spans="2:7" ht="7.5" customHeight="1">
      <c r="B168" s="192"/>
      <c r="C168" s="192"/>
      <c r="D168" s="192"/>
      <c r="E168" s="192"/>
      <c r="F168" s="192"/>
      <c r="G168" s="192"/>
    </row>
    <row r="169" spans="2:7" ht="36" customHeight="1">
      <c r="B169" s="182" t="s">
        <v>192</v>
      </c>
      <c r="C169" s="182"/>
      <c r="D169" s="182"/>
      <c r="E169" s="182"/>
      <c r="F169" s="182"/>
      <c r="G169" s="182"/>
    </row>
    <row r="170" spans="2:7">
      <c r="B170" s="194"/>
      <c r="C170" s="183">
        <v>2009</v>
      </c>
      <c r="D170" s="183">
        <v>2010</v>
      </c>
      <c r="E170" s="183">
        <v>2011</v>
      </c>
      <c r="F170" s="185" t="s">
        <v>181</v>
      </c>
      <c r="G170" s="185" t="s">
        <v>182</v>
      </c>
    </row>
    <row r="171" spans="2:7">
      <c r="B171" s="186" t="s">
        <v>97</v>
      </c>
      <c r="C171" s="187">
        <v>4425</v>
      </c>
      <c r="D171" s="187">
        <v>4968</v>
      </c>
      <c r="E171" s="187">
        <v>4999</v>
      </c>
      <c r="F171" s="188">
        <v>0.12271186440677972</v>
      </c>
      <c r="G171" s="188">
        <v>6.2399355877615914E-3</v>
      </c>
    </row>
    <row r="172" spans="2:7">
      <c r="B172" s="186" t="s">
        <v>96</v>
      </c>
      <c r="C172" s="187">
        <v>5758</v>
      </c>
      <c r="D172" s="187">
        <v>5291</v>
      </c>
      <c r="E172" s="187">
        <v>7008</v>
      </c>
      <c r="F172" s="188">
        <v>-8.1104550191038571E-2</v>
      </c>
      <c r="G172" s="188">
        <v>0.32451332451332449</v>
      </c>
    </row>
    <row r="173" spans="2:7">
      <c r="B173" s="186" t="s">
        <v>95</v>
      </c>
      <c r="C173" s="187">
        <v>5297</v>
      </c>
      <c r="D173" s="187">
        <v>4481</v>
      </c>
      <c r="E173" s="187">
        <v>6998</v>
      </c>
      <c r="F173" s="188">
        <v>-0.15404946195959979</v>
      </c>
      <c r="G173" s="188">
        <v>0.56170497656773044</v>
      </c>
    </row>
    <row r="174" spans="2:7">
      <c r="B174" s="186" t="s">
        <v>94</v>
      </c>
      <c r="C174" s="187">
        <v>5877</v>
      </c>
      <c r="D174" s="187">
        <v>5632</v>
      </c>
      <c r="E174" s="187">
        <v>6472</v>
      </c>
      <c r="F174" s="188">
        <v>-4.1687936021779781E-2</v>
      </c>
      <c r="G174" s="188">
        <v>0.14914772727272729</v>
      </c>
    </row>
    <row r="175" spans="2:7">
      <c r="B175" s="186" t="s">
        <v>93</v>
      </c>
      <c r="C175" s="187">
        <v>5289</v>
      </c>
      <c r="D175" s="187">
        <v>5945</v>
      </c>
      <c r="E175" s="187"/>
      <c r="F175" s="188">
        <v>0.12403100775193798</v>
      </c>
      <c r="G175" s="188"/>
    </row>
    <row r="176" spans="2:7">
      <c r="B176" s="186" t="s">
        <v>92</v>
      </c>
      <c r="C176" s="187">
        <v>5316</v>
      </c>
      <c r="D176" s="187">
        <v>3812</v>
      </c>
      <c r="E176" s="187"/>
      <c r="F176" s="188">
        <v>-0.28291948833709557</v>
      </c>
      <c r="G176" s="188"/>
    </row>
    <row r="177" spans="2:7">
      <c r="B177" s="186" t="s">
        <v>91</v>
      </c>
      <c r="C177" s="187">
        <v>8124</v>
      </c>
      <c r="D177" s="187">
        <v>7572</v>
      </c>
      <c r="E177" s="187"/>
      <c r="F177" s="188">
        <v>-6.7946824224519919E-2</v>
      </c>
      <c r="G177" s="188"/>
    </row>
    <row r="178" spans="2:7">
      <c r="B178" s="186" t="s">
        <v>90</v>
      </c>
      <c r="C178" s="187">
        <v>7906</v>
      </c>
      <c r="D178" s="187">
        <v>6883</v>
      </c>
      <c r="E178" s="187"/>
      <c r="F178" s="188">
        <v>-0.12939539590184668</v>
      </c>
      <c r="G178" s="188"/>
    </row>
    <row r="179" spans="2:7">
      <c r="B179" s="186" t="s">
        <v>89</v>
      </c>
      <c r="C179" s="187">
        <v>4630</v>
      </c>
      <c r="D179" s="187">
        <v>4716</v>
      </c>
      <c r="E179" s="187"/>
      <c r="F179" s="188">
        <v>1.8574514038876888E-2</v>
      </c>
      <c r="G179" s="188"/>
    </row>
    <row r="180" spans="2:7">
      <c r="B180" s="186" t="s">
        <v>88</v>
      </c>
      <c r="C180" s="187">
        <v>6336</v>
      </c>
      <c r="D180" s="187">
        <v>7002</v>
      </c>
      <c r="E180" s="187"/>
      <c r="F180" s="188">
        <v>0.10511363636363646</v>
      </c>
      <c r="G180" s="188"/>
    </row>
    <row r="181" spans="2:7">
      <c r="B181" s="186" t="s">
        <v>87</v>
      </c>
      <c r="C181" s="187">
        <v>4272</v>
      </c>
      <c r="D181" s="187">
        <v>5304</v>
      </c>
      <c r="E181" s="187"/>
      <c r="F181" s="188">
        <v>0.2415730337078652</v>
      </c>
      <c r="G181" s="188"/>
    </row>
    <row r="182" spans="2:7">
      <c r="B182" s="186" t="s">
        <v>86</v>
      </c>
      <c r="C182" s="187">
        <v>5170</v>
      </c>
      <c r="D182" s="187">
        <v>5142</v>
      </c>
      <c r="E182" s="187"/>
      <c r="F182" s="188">
        <v>-5.4158607350096588E-3</v>
      </c>
      <c r="G182" s="188"/>
    </row>
    <row r="183" spans="2:7">
      <c r="B183" s="189" t="s">
        <v>47</v>
      </c>
      <c r="C183" s="75">
        <v>68400</v>
      </c>
      <c r="D183" s="75">
        <v>66748</v>
      </c>
      <c r="E183" s="75">
        <v>25477</v>
      </c>
      <c r="F183" s="190">
        <v>-2.4152046783625702E-2</v>
      </c>
      <c r="G183" s="190"/>
    </row>
    <row r="184" spans="2:7" ht="15" customHeight="1">
      <c r="B184" s="191" t="s">
        <v>183</v>
      </c>
      <c r="C184" s="191"/>
      <c r="D184" s="191"/>
      <c r="E184" s="191"/>
      <c r="F184" s="191"/>
      <c r="G184" s="191"/>
    </row>
    <row r="185" spans="2:7" ht="9.75" customHeight="1">
      <c r="B185" s="192"/>
      <c r="C185" s="192"/>
      <c r="D185" s="192"/>
      <c r="E185" s="192"/>
      <c r="F185" s="192"/>
      <c r="G185" s="192"/>
    </row>
    <row r="186" spans="2:7" ht="7.5" customHeight="1">
      <c r="B186" s="192"/>
      <c r="C186" s="192"/>
      <c r="D186" s="192"/>
      <c r="E186" s="192"/>
      <c r="F186" s="192"/>
      <c r="G186" s="192"/>
    </row>
    <row r="187" spans="2:7" ht="36" customHeight="1">
      <c r="B187" s="182" t="s">
        <v>193</v>
      </c>
      <c r="C187" s="182"/>
      <c r="D187" s="182"/>
      <c r="E187" s="182"/>
      <c r="F187" s="182"/>
      <c r="G187" s="182"/>
    </row>
    <row r="188" spans="2:7">
      <c r="B188" s="194"/>
      <c r="C188" s="183">
        <v>2009</v>
      </c>
      <c r="D188" s="183">
        <v>2010</v>
      </c>
      <c r="E188" s="183">
        <v>2011</v>
      </c>
      <c r="F188" s="185" t="s">
        <v>181</v>
      </c>
      <c r="G188" s="185" t="s">
        <v>182</v>
      </c>
    </row>
    <row r="189" spans="2:7">
      <c r="B189" s="186" t="s">
        <v>97</v>
      </c>
      <c r="C189" s="187">
        <v>3315</v>
      </c>
      <c r="D189" s="187">
        <v>4042</v>
      </c>
      <c r="E189" s="187">
        <v>4976</v>
      </c>
      <c r="F189" s="188">
        <v>0.21930618401206647</v>
      </c>
      <c r="G189" s="188">
        <v>0.23107372587827801</v>
      </c>
    </row>
    <row r="190" spans="2:7">
      <c r="B190" s="186" t="s">
        <v>96</v>
      </c>
      <c r="C190" s="187">
        <v>3583</v>
      </c>
      <c r="D190" s="187">
        <v>3806</v>
      </c>
      <c r="E190" s="187">
        <v>4305</v>
      </c>
      <c r="F190" s="188">
        <v>6.2238347753279299E-2</v>
      </c>
      <c r="G190" s="188">
        <v>0.13110877561744605</v>
      </c>
    </row>
    <row r="191" spans="2:7">
      <c r="B191" s="186" t="s">
        <v>95</v>
      </c>
      <c r="C191" s="187">
        <v>3938</v>
      </c>
      <c r="D191" s="187">
        <v>2859</v>
      </c>
      <c r="E191" s="187">
        <v>4588</v>
      </c>
      <c r="F191" s="188">
        <v>-0.27399695276790248</v>
      </c>
      <c r="G191" s="188">
        <v>0.60475690800979365</v>
      </c>
    </row>
    <row r="192" spans="2:7">
      <c r="B192" s="186" t="s">
        <v>94</v>
      </c>
      <c r="C192" s="187">
        <v>4186</v>
      </c>
      <c r="D192" s="187">
        <v>4632</v>
      </c>
      <c r="E192" s="187">
        <v>4748</v>
      </c>
      <c r="F192" s="188">
        <v>0.10654562828475878</v>
      </c>
      <c r="G192" s="188">
        <v>2.5043177892918767E-2</v>
      </c>
    </row>
    <row r="193" spans="2:7">
      <c r="B193" s="186" t="s">
        <v>93</v>
      </c>
      <c r="C193" s="187">
        <v>3780</v>
      </c>
      <c r="D193" s="187">
        <v>3666</v>
      </c>
      <c r="E193" s="187"/>
      <c r="F193" s="188">
        <v>-3.0158730158730163E-2</v>
      </c>
      <c r="G193" s="188"/>
    </row>
    <row r="194" spans="2:7">
      <c r="B194" s="186" t="s">
        <v>92</v>
      </c>
      <c r="C194" s="187">
        <v>3685</v>
      </c>
      <c r="D194" s="187">
        <v>4010</v>
      </c>
      <c r="E194" s="187"/>
      <c r="F194" s="188">
        <v>8.8195386702849321E-2</v>
      </c>
      <c r="G194" s="188"/>
    </row>
    <row r="195" spans="2:7">
      <c r="B195" s="186" t="s">
        <v>91</v>
      </c>
      <c r="C195" s="187">
        <v>4488</v>
      </c>
      <c r="D195" s="187">
        <v>4948</v>
      </c>
      <c r="E195" s="187"/>
      <c r="F195" s="188">
        <v>0.1024955436720143</v>
      </c>
      <c r="G195" s="188"/>
    </row>
    <row r="196" spans="2:7">
      <c r="B196" s="186" t="s">
        <v>90</v>
      </c>
      <c r="C196" s="187">
        <v>3696</v>
      </c>
      <c r="D196" s="187">
        <v>3898</v>
      </c>
      <c r="E196" s="187"/>
      <c r="F196" s="188">
        <v>5.4653679653679621E-2</v>
      </c>
      <c r="G196" s="188"/>
    </row>
    <row r="197" spans="2:7">
      <c r="B197" s="186" t="s">
        <v>89</v>
      </c>
      <c r="C197" s="187">
        <v>3783</v>
      </c>
      <c r="D197" s="187">
        <v>4284</v>
      </c>
      <c r="E197" s="187"/>
      <c r="F197" s="188">
        <v>0.13243457573354478</v>
      </c>
      <c r="G197" s="188"/>
    </row>
    <row r="198" spans="2:7">
      <c r="B198" s="186" t="s">
        <v>88</v>
      </c>
      <c r="C198" s="187">
        <v>3660</v>
      </c>
      <c r="D198" s="187">
        <v>4129</v>
      </c>
      <c r="E198" s="187"/>
      <c r="F198" s="188">
        <v>0.12814207650273235</v>
      </c>
      <c r="G198" s="188"/>
    </row>
    <row r="199" spans="2:7">
      <c r="B199" s="186" t="s">
        <v>87</v>
      </c>
      <c r="C199" s="187">
        <v>4039</v>
      </c>
      <c r="D199" s="187">
        <v>4455</v>
      </c>
      <c r="E199" s="187"/>
      <c r="F199" s="188">
        <v>0.10299579103738554</v>
      </c>
      <c r="G199" s="188"/>
    </row>
    <row r="200" spans="2:7">
      <c r="B200" s="186" t="s">
        <v>86</v>
      </c>
      <c r="C200" s="187">
        <v>4031</v>
      </c>
      <c r="D200" s="187">
        <v>4992</v>
      </c>
      <c r="E200" s="187"/>
      <c r="F200" s="188">
        <v>0.23840238154304139</v>
      </c>
      <c r="G200" s="188"/>
    </row>
    <row r="201" spans="2:7">
      <c r="B201" s="189" t="s">
        <v>47</v>
      </c>
      <c r="C201" s="75">
        <v>46184</v>
      </c>
      <c r="D201" s="75">
        <v>49721</v>
      </c>
      <c r="E201" s="75">
        <v>18617</v>
      </c>
      <c r="F201" s="190">
        <v>7.6584964489866625E-2</v>
      </c>
      <c r="G201" s="190"/>
    </row>
    <row r="202" spans="2:7" ht="15" customHeight="1">
      <c r="B202" s="191" t="s">
        <v>183</v>
      </c>
      <c r="C202" s="191"/>
      <c r="D202" s="191"/>
      <c r="E202" s="191"/>
      <c r="F202" s="191"/>
      <c r="G202" s="191"/>
    </row>
    <row r="203" spans="2:7" ht="7.5" customHeight="1">
      <c r="B203" s="192"/>
      <c r="C203" s="192"/>
      <c r="D203" s="192"/>
      <c r="E203" s="192"/>
      <c r="F203" s="192"/>
      <c r="G203" s="192"/>
    </row>
    <row r="204" spans="2:7" ht="7.5" customHeight="1">
      <c r="B204" s="192"/>
      <c r="C204" s="192"/>
      <c r="D204" s="192"/>
      <c r="E204" s="192"/>
      <c r="F204" s="192"/>
      <c r="G204" s="192"/>
    </row>
    <row r="205" spans="2:7" ht="36" customHeight="1">
      <c r="B205" s="182" t="s">
        <v>194</v>
      </c>
      <c r="C205" s="182"/>
      <c r="D205" s="182"/>
      <c r="E205" s="182"/>
      <c r="F205" s="182"/>
      <c r="G205" s="182"/>
    </row>
    <row r="206" spans="2:7">
      <c r="B206" s="194"/>
      <c r="C206" s="183">
        <v>2009</v>
      </c>
      <c r="D206" s="183">
        <v>2010</v>
      </c>
      <c r="E206" s="183">
        <v>2011</v>
      </c>
      <c r="F206" s="185" t="s">
        <v>181</v>
      </c>
      <c r="G206" s="185" t="s">
        <v>182</v>
      </c>
    </row>
    <row r="207" spans="2:7">
      <c r="B207" s="186" t="s">
        <v>97</v>
      </c>
      <c r="C207" s="187">
        <v>3389</v>
      </c>
      <c r="D207" s="187">
        <v>3141</v>
      </c>
      <c r="E207" s="187">
        <v>4766</v>
      </c>
      <c r="F207" s="188">
        <v>-7.3177928592505159E-2</v>
      </c>
      <c r="G207" s="188">
        <v>0.5173511620503024</v>
      </c>
    </row>
    <row r="208" spans="2:7">
      <c r="B208" s="186" t="s">
        <v>96</v>
      </c>
      <c r="C208" s="187">
        <v>2770</v>
      </c>
      <c r="D208" s="187">
        <v>3191</v>
      </c>
      <c r="E208" s="187">
        <v>4085</v>
      </c>
      <c r="F208" s="188">
        <v>0.15198555956678694</v>
      </c>
      <c r="G208" s="188">
        <v>0.28016295832027582</v>
      </c>
    </row>
    <row r="209" spans="2:7">
      <c r="B209" s="186" t="s">
        <v>95</v>
      </c>
      <c r="C209" s="187">
        <v>2017</v>
      </c>
      <c r="D209" s="187">
        <v>2212</v>
      </c>
      <c r="E209" s="187">
        <v>3945</v>
      </c>
      <c r="F209" s="188">
        <v>9.6678235002478852E-2</v>
      </c>
      <c r="G209" s="188">
        <v>0.78345388788426762</v>
      </c>
    </row>
    <row r="210" spans="2:7">
      <c r="B210" s="186" t="s">
        <v>94</v>
      </c>
      <c r="C210" s="187">
        <v>2208</v>
      </c>
      <c r="D210" s="187">
        <v>1822</v>
      </c>
      <c r="E210" s="187">
        <v>3059</v>
      </c>
      <c r="F210" s="188">
        <v>-0.1748188405797102</v>
      </c>
      <c r="G210" s="188">
        <v>0.67892425905598253</v>
      </c>
    </row>
    <row r="211" spans="2:7">
      <c r="B211" s="186" t="s">
        <v>93</v>
      </c>
      <c r="C211" s="187">
        <v>1589</v>
      </c>
      <c r="D211" s="187">
        <v>1814</v>
      </c>
      <c r="E211" s="187"/>
      <c r="F211" s="188">
        <v>0.14159848961611066</v>
      </c>
      <c r="G211" s="188"/>
    </row>
    <row r="212" spans="2:7">
      <c r="B212" s="186" t="s">
        <v>92</v>
      </c>
      <c r="C212" s="187">
        <v>1796</v>
      </c>
      <c r="D212" s="187">
        <v>1923</v>
      </c>
      <c r="E212" s="187"/>
      <c r="F212" s="188">
        <v>7.0712694877505644E-2</v>
      </c>
      <c r="G212" s="188"/>
    </row>
    <row r="213" spans="2:7">
      <c r="B213" s="186" t="s">
        <v>91</v>
      </c>
      <c r="C213" s="187">
        <v>2451</v>
      </c>
      <c r="D213" s="187">
        <v>2976</v>
      </c>
      <c r="E213" s="187"/>
      <c r="F213" s="188">
        <v>0.21419828641370864</v>
      </c>
      <c r="G213" s="188"/>
    </row>
    <row r="214" spans="2:7">
      <c r="B214" s="186" t="s">
        <v>90</v>
      </c>
      <c r="C214" s="187">
        <v>6147</v>
      </c>
      <c r="D214" s="187">
        <v>6420</v>
      </c>
      <c r="E214" s="187"/>
      <c r="F214" s="188">
        <v>4.4411908247925735E-2</v>
      </c>
      <c r="G214" s="188"/>
    </row>
    <row r="215" spans="2:7">
      <c r="B215" s="186" t="s">
        <v>89</v>
      </c>
      <c r="C215" s="187">
        <v>1725</v>
      </c>
      <c r="D215" s="187">
        <v>2222</v>
      </c>
      <c r="E215" s="187"/>
      <c r="F215" s="188">
        <v>0.28811594202898561</v>
      </c>
      <c r="G215" s="188"/>
    </row>
    <row r="216" spans="2:7">
      <c r="B216" s="186" t="s">
        <v>88</v>
      </c>
      <c r="C216" s="187">
        <v>1522</v>
      </c>
      <c r="D216" s="187">
        <v>1370</v>
      </c>
      <c r="E216" s="187"/>
      <c r="F216" s="188">
        <v>-9.9868593955321994E-2</v>
      </c>
      <c r="G216" s="188"/>
    </row>
    <row r="217" spans="2:7">
      <c r="B217" s="186" t="s">
        <v>87</v>
      </c>
      <c r="C217" s="187">
        <v>1965</v>
      </c>
      <c r="D217" s="187">
        <v>2148</v>
      </c>
      <c r="E217" s="187"/>
      <c r="F217" s="188">
        <v>9.3129770992366412E-2</v>
      </c>
      <c r="G217" s="188"/>
    </row>
    <row r="218" spans="2:7">
      <c r="B218" s="186" t="s">
        <v>86</v>
      </c>
      <c r="C218" s="187">
        <v>2397</v>
      </c>
      <c r="D218" s="187">
        <v>2633</v>
      </c>
      <c r="E218" s="187"/>
      <c r="F218" s="188">
        <v>9.8456403838131035E-2</v>
      </c>
      <c r="G218" s="188"/>
    </row>
    <row r="219" spans="2:7">
      <c r="B219" s="189" t="s">
        <v>47</v>
      </c>
      <c r="C219" s="75">
        <v>29976</v>
      </c>
      <c r="D219" s="75">
        <v>31872</v>
      </c>
      <c r="E219" s="75">
        <v>15855</v>
      </c>
      <c r="F219" s="190">
        <v>6.3250600480384334E-2</v>
      </c>
      <c r="G219" s="190"/>
    </row>
    <row r="220" spans="2:7" ht="15" customHeight="1">
      <c r="B220" s="191" t="s">
        <v>183</v>
      </c>
      <c r="C220" s="191"/>
      <c r="D220" s="191"/>
      <c r="E220" s="191"/>
      <c r="F220" s="191"/>
      <c r="G220" s="191"/>
    </row>
    <row r="221" spans="2:7" ht="8.25" customHeight="1">
      <c r="B221" s="192"/>
      <c r="C221" s="192"/>
      <c r="D221" s="192"/>
      <c r="E221" s="192"/>
      <c r="F221" s="192"/>
      <c r="G221" s="192"/>
    </row>
    <row r="222" spans="2:7" ht="6.75" customHeight="1">
      <c r="B222" s="192"/>
      <c r="C222" s="192"/>
      <c r="D222" s="192"/>
      <c r="E222" s="192"/>
      <c r="F222" s="192"/>
      <c r="G222" s="192"/>
    </row>
    <row r="223" spans="2:7" ht="36" customHeight="1">
      <c r="B223" s="182" t="s">
        <v>195</v>
      </c>
      <c r="C223" s="182"/>
      <c r="D223" s="182"/>
      <c r="E223" s="182"/>
      <c r="F223" s="182"/>
      <c r="G223" s="182"/>
    </row>
    <row r="224" spans="2:7">
      <c r="B224" s="194"/>
      <c r="C224" s="183">
        <v>2009</v>
      </c>
      <c r="D224" s="183">
        <v>2010</v>
      </c>
      <c r="E224" s="183">
        <v>2011</v>
      </c>
      <c r="F224" s="185" t="s">
        <v>181</v>
      </c>
      <c r="G224" s="185" t="s">
        <v>182</v>
      </c>
    </row>
    <row r="225" spans="2:7">
      <c r="B225" s="186" t="s">
        <v>97</v>
      </c>
      <c r="C225" s="187">
        <v>1351</v>
      </c>
      <c r="D225" s="187">
        <v>1478</v>
      </c>
      <c r="E225" s="187">
        <v>1896</v>
      </c>
      <c r="F225" s="188">
        <v>9.4004441154700302E-2</v>
      </c>
      <c r="G225" s="188">
        <v>0.2828146143437078</v>
      </c>
    </row>
    <row r="226" spans="2:7">
      <c r="B226" s="186" t="s">
        <v>96</v>
      </c>
      <c r="C226" s="187">
        <v>664</v>
      </c>
      <c r="D226" s="187">
        <v>640</v>
      </c>
      <c r="E226" s="187">
        <v>1182</v>
      </c>
      <c r="F226" s="188">
        <v>-3.6144578313253017E-2</v>
      </c>
      <c r="G226" s="188">
        <v>0.84687500000000004</v>
      </c>
    </row>
    <row r="227" spans="2:7">
      <c r="B227" s="186" t="s">
        <v>95</v>
      </c>
      <c r="C227" s="187">
        <v>824</v>
      </c>
      <c r="D227" s="187">
        <v>772</v>
      </c>
      <c r="E227" s="187">
        <v>1904</v>
      </c>
      <c r="F227" s="188">
        <v>-6.3106796116504826E-2</v>
      </c>
      <c r="G227" s="188">
        <v>1.4663212435233159</v>
      </c>
    </row>
    <row r="228" spans="2:7">
      <c r="B228" s="186" t="s">
        <v>94</v>
      </c>
      <c r="C228" s="187">
        <v>1374</v>
      </c>
      <c r="D228" s="187">
        <v>1536</v>
      </c>
      <c r="E228" s="187">
        <v>2594</v>
      </c>
      <c r="F228" s="188">
        <v>0.11790393013100431</v>
      </c>
      <c r="G228" s="188">
        <v>0.68880208333333326</v>
      </c>
    </row>
    <row r="229" spans="2:7">
      <c r="B229" s="186" t="s">
        <v>93</v>
      </c>
      <c r="C229" s="187">
        <v>1669</v>
      </c>
      <c r="D229" s="187">
        <v>1437</v>
      </c>
      <c r="E229" s="187"/>
      <c r="F229" s="188">
        <v>-0.1390053924505692</v>
      </c>
      <c r="G229" s="188"/>
    </row>
    <row r="230" spans="2:7">
      <c r="B230" s="186" t="s">
        <v>92</v>
      </c>
      <c r="C230" s="187">
        <v>1443</v>
      </c>
      <c r="D230" s="187">
        <v>1682</v>
      </c>
      <c r="E230" s="187"/>
      <c r="F230" s="188">
        <v>0.16562716562716573</v>
      </c>
      <c r="G230" s="188"/>
    </row>
    <row r="231" spans="2:7">
      <c r="B231" s="186" t="s">
        <v>91</v>
      </c>
      <c r="C231" s="187">
        <v>1567</v>
      </c>
      <c r="D231" s="187">
        <v>2594</v>
      </c>
      <c r="E231" s="187"/>
      <c r="F231" s="188">
        <v>0.65539246968730058</v>
      </c>
      <c r="G231" s="188"/>
    </row>
    <row r="232" spans="2:7">
      <c r="B232" s="186" t="s">
        <v>90</v>
      </c>
      <c r="C232" s="187">
        <v>1610</v>
      </c>
      <c r="D232" s="187">
        <v>2244</v>
      </c>
      <c r="E232" s="187"/>
      <c r="F232" s="188">
        <v>0.39378881987577641</v>
      </c>
      <c r="G232" s="188"/>
    </row>
    <row r="233" spans="2:7">
      <c r="B233" s="186" t="s">
        <v>89</v>
      </c>
      <c r="C233" s="187">
        <v>1279</v>
      </c>
      <c r="D233" s="187">
        <v>1750</v>
      </c>
      <c r="E233" s="187"/>
      <c r="F233" s="188">
        <v>0.36825645035183729</v>
      </c>
      <c r="G233" s="188"/>
    </row>
    <row r="234" spans="2:7">
      <c r="B234" s="186" t="s">
        <v>88</v>
      </c>
      <c r="C234" s="187">
        <v>1650</v>
      </c>
      <c r="D234" s="187">
        <v>1777</v>
      </c>
      <c r="E234" s="187"/>
      <c r="F234" s="188">
        <v>7.696969696969691E-2</v>
      </c>
      <c r="G234" s="188"/>
    </row>
    <row r="235" spans="2:7">
      <c r="B235" s="186" t="s">
        <v>87</v>
      </c>
      <c r="C235" s="187">
        <v>891</v>
      </c>
      <c r="D235" s="187">
        <v>1297</v>
      </c>
      <c r="E235" s="187"/>
      <c r="F235" s="188">
        <v>0.45566778900112226</v>
      </c>
      <c r="G235" s="188"/>
    </row>
    <row r="236" spans="2:7">
      <c r="B236" s="186" t="s">
        <v>86</v>
      </c>
      <c r="C236" s="187">
        <v>903</v>
      </c>
      <c r="D236" s="187">
        <v>1365</v>
      </c>
      <c r="E236" s="187"/>
      <c r="F236" s="188">
        <v>0.51162790697674421</v>
      </c>
      <c r="G236" s="188"/>
    </row>
    <row r="237" spans="2:7">
      <c r="B237" s="189" t="s">
        <v>47</v>
      </c>
      <c r="C237" s="75">
        <v>15225</v>
      </c>
      <c r="D237" s="75">
        <v>18572</v>
      </c>
      <c r="E237" s="75">
        <v>7576</v>
      </c>
      <c r="F237" s="190">
        <v>0.2198357963875206</v>
      </c>
      <c r="G237" s="190"/>
    </row>
    <row r="238" spans="2:7" ht="15" customHeight="1">
      <c r="B238" s="191" t="s">
        <v>183</v>
      </c>
      <c r="C238" s="191"/>
      <c r="D238" s="191"/>
      <c r="E238" s="191"/>
      <c r="F238" s="191"/>
      <c r="G238" s="191"/>
    </row>
    <row r="239" spans="2:7" ht="7.5" customHeight="1">
      <c r="B239" s="192"/>
      <c r="C239" s="192"/>
      <c r="D239" s="192"/>
      <c r="E239" s="192"/>
      <c r="F239" s="192"/>
      <c r="G239" s="192"/>
    </row>
    <row r="240" spans="2:7" ht="7.5" customHeight="1">
      <c r="B240" s="192"/>
      <c r="C240" s="192"/>
      <c r="D240" s="192"/>
      <c r="E240" s="192"/>
      <c r="F240" s="192"/>
      <c r="G240" s="192"/>
    </row>
    <row r="241" spans="2:7" ht="36" customHeight="1">
      <c r="B241" s="182" t="s">
        <v>196</v>
      </c>
      <c r="C241" s="182"/>
      <c r="D241" s="182"/>
      <c r="E241" s="182"/>
      <c r="F241" s="182"/>
      <c r="G241" s="182"/>
    </row>
    <row r="242" spans="2:7">
      <c r="B242" s="194"/>
      <c r="C242" s="183">
        <v>2009</v>
      </c>
      <c r="D242" s="183">
        <v>2010</v>
      </c>
      <c r="E242" s="183">
        <v>2011</v>
      </c>
      <c r="F242" s="185" t="s">
        <v>181</v>
      </c>
      <c r="G242" s="185" t="s">
        <v>182</v>
      </c>
    </row>
    <row r="243" spans="2:7">
      <c r="B243" s="186" t="s">
        <v>97</v>
      </c>
      <c r="C243" s="187">
        <v>1251</v>
      </c>
      <c r="D243" s="187">
        <v>1519</v>
      </c>
      <c r="E243" s="187">
        <v>1284</v>
      </c>
      <c r="F243" s="188">
        <v>0.21422861710631502</v>
      </c>
      <c r="G243" s="188">
        <v>-0.15470704410796576</v>
      </c>
    </row>
    <row r="244" spans="2:7">
      <c r="B244" s="186" t="s">
        <v>96</v>
      </c>
      <c r="C244" s="187">
        <v>1635</v>
      </c>
      <c r="D244" s="187">
        <v>1127</v>
      </c>
      <c r="E244" s="187">
        <v>1435</v>
      </c>
      <c r="F244" s="188">
        <v>-0.31070336391437314</v>
      </c>
      <c r="G244" s="188">
        <v>0.27329192546583858</v>
      </c>
    </row>
    <row r="245" spans="2:7">
      <c r="B245" s="186" t="s">
        <v>95</v>
      </c>
      <c r="C245" s="187">
        <v>1409</v>
      </c>
      <c r="D245" s="187">
        <v>1303</v>
      </c>
      <c r="E245" s="187">
        <v>1803</v>
      </c>
      <c r="F245" s="188">
        <v>-7.5230660042583386E-2</v>
      </c>
      <c r="G245" s="188">
        <v>0.38372985418265548</v>
      </c>
    </row>
    <row r="246" spans="2:7">
      <c r="B246" s="186" t="s">
        <v>94</v>
      </c>
      <c r="C246" s="187">
        <v>1418</v>
      </c>
      <c r="D246" s="187">
        <v>1490</v>
      </c>
      <c r="E246" s="187">
        <v>1546</v>
      </c>
      <c r="F246" s="188">
        <v>5.0775740479548581E-2</v>
      </c>
      <c r="G246" s="188">
        <v>3.7583892617449655E-2</v>
      </c>
    </row>
    <row r="247" spans="2:7">
      <c r="B247" s="186" t="s">
        <v>93</v>
      </c>
      <c r="C247" s="187">
        <v>1186</v>
      </c>
      <c r="D247" s="187">
        <v>1313</v>
      </c>
      <c r="E247" s="187"/>
      <c r="F247" s="188">
        <v>0.10708263069139967</v>
      </c>
      <c r="G247" s="188"/>
    </row>
    <row r="248" spans="2:7">
      <c r="B248" s="186" t="s">
        <v>92</v>
      </c>
      <c r="C248" s="187">
        <v>1636</v>
      </c>
      <c r="D248" s="187">
        <v>2168</v>
      </c>
      <c r="E248" s="187"/>
      <c r="F248" s="188">
        <v>0.32518337408312958</v>
      </c>
      <c r="G248" s="188"/>
    </row>
    <row r="249" spans="2:7">
      <c r="B249" s="186" t="s">
        <v>91</v>
      </c>
      <c r="C249" s="187">
        <v>1744</v>
      </c>
      <c r="D249" s="187">
        <v>2920</v>
      </c>
      <c r="E249" s="187"/>
      <c r="F249" s="188">
        <v>0.67431192660550465</v>
      </c>
      <c r="G249" s="188"/>
    </row>
    <row r="250" spans="2:7">
      <c r="B250" s="186" t="s">
        <v>90</v>
      </c>
      <c r="C250" s="187">
        <v>1578</v>
      </c>
      <c r="D250" s="187">
        <v>2099</v>
      </c>
      <c r="E250" s="187"/>
      <c r="F250" s="188">
        <v>0.33016476552598228</v>
      </c>
      <c r="G250" s="188"/>
    </row>
    <row r="251" spans="2:7">
      <c r="B251" s="186" t="s">
        <v>89</v>
      </c>
      <c r="C251" s="187">
        <v>1709</v>
      </c>
      <c r="D251" s="187">
        <v>2037</v>
      </c>
      <c r="E251" s="187"/>
      <c r="F251" s="188">
        <v>0.1919251023990638</v>
      </c>
      <c r="G251" s="188"/>
    </row>
    <row r="252" spans="2:7">
      <c r="B252" s="186" t="s">
        <v>88</v>
      </c>
      <c r="C252" s="187">
        <v>1500</v>
      </c>
      <c r="D252" s="187">
        <v>1954</v>
      </c>
      <c r="E252" s="187"/>
      <c r="F252" s="188">
        <v>0.30266666666666664</v>
      </c>
      <c r="G252" s="188"/>
    </row>
    <row r="253" spans="2:7">
      <c r="B253" s="186" t="s">
        <v>87</v>
      </c>
      <c r="C253" s="187">
        <v>1376</v>
      </c>
      <c r="D253" s="187">
        <v>1018</v>
      </c>
      <c r="E253" s="187"/>
      <c r="F253" s="188">
        <v>-0.26017441860465118</v>
      </c>
      <c r="G253" s="188"/>
    </row>
    <row r="254" spans="2:7">
      <c r="B254" s="186" t="s">
        <v>86</v>
      </c>
      <c r="C254" s="187">
        <v>1633</v>
      </c>
      <c r="D254" s="187">
        <v>1021</v>
      </c>
      <c r="E254" s="187"/>
      <c r="F254" s="188">
        <v>-0.37477036129822416</v>
      </c>
      <c r="G254" s="188"/>
    </row>
    <row r="255" spans="2:7">
      <c r="B255" s="189" t="s">
        <v>47</v>
      </c>
      <c r="C255" s="75">
        <v>18075</v>
      </c>
      <c r="D255" s="75">
        <v>19969</v>
      </c>
      <c r="E255" s="75">
        <v>6068</v>
      </c>
      <c r="F255" s="190">
        <v>0.10478561549100962</v>
      </c>
      <c r="G255" s="190"/>
    </row>
    <row r="256" spans="2:7" ht="15" customHeight="1">
      <c r="B256" s="191" t="s">
        <v>183</v>
      </c>
      <c r="C256" s="191"/>
      <c r="D256" s="191"/>
      <c r="E256" s="191"/>
      <c r="F256" s="191"/>
      <c r="G256" s="191"/>
    </row>
    <row r="257" spans="2:7" ht="6.75" customHeight="1">
      <c r="B257" s="192"/>
      <c r="C257" s="192"/>
      <c r="D257" s="192"/>
      <c r="E257" s="192"/>
      <c r="F257" s="192"/>
      <c r="G257" s="192"/>
    </row>
    <row r="258" spans="2:7" ht="7.5" customHeight="1">
      <c r="B258" s="192"/>
      <c r="C258" s="192"/>
      <c r="D258" s="192"/>
      <c r="E258" s="192"/>
      <c r="F258" s="192"/>
      <c r="G258" s="192"/>
    </row>
    <row r="259" spans="2:7" ht="36" customHeight="1">
      <c r="B259" s="182" t="s">
        <v>197</v>
      </c>
      <c r="C259" s="182"/>
      <c r="D259" s="182"/>
      <c r="E259" s="182"/>
      <c r="F259" s="182"/>
      <c r="G259" s="182"/>
    </row>
    <row r="260" spans="2:7">
      <c r="B260" s="194"/>
      <c r="C260" s="183">
        <v>2009</v>
      </c>
      <c r="D260" s="183">
        <v>2010</v>
      </c>
      <c r="E260" s="183">
        <v>2011</v>
      </c>
      <c r="F260" s="185" t="s">
        <v>181</v>
      </c>
      <c r="G260" s="185" t="s">
        <v>182</v>
      </c>
    </row>
    <row r="261" spans="2:7">
      <c r="B261" s="186" t="s">
        <v>97</v>
      </c>
      <c r="C261" s="187">
        <v>3284</v>
      </c>
      <c r="D261" s="187">
        <v>3108</v>
      </c>
      <c r="E261" s="187">
        <v>3184</v>
      </c>
      <c r="F261" s="188">
        <v>-5.3593179049939099E-2</v>
      </c>
      <c r="G261" s="188">
        <v>2.4453024453024552E-2</v>
      </c>
    </row>
    <row r="262" spans="2:7">
      <c r="B262" s="186" t="s">
        <v>96</v>
      </c>
      <c r="C262" s="187">
        <v>3089</v>
      </c>
      <c r="D262" s="187">
        <v>3262</v>
      </c>
      <c r="E262" s="187">
        <v>2914</v>
      </c>
      <c r="F262" s="188">
        <v>5.6005179669796012E-2</v>
      </c>
      <c r="G262" s="188">
        <v>-0.10668301655426116</v>
      </c>
    </row>
    <row r="263" spans="2:7">
      <c r="B263" s="186" t="s">
        <v>95</v>
      </c>
      <c r="C263" s="187">
        <v>2931</v>
      </c>
      <c r="D263" s="187">
        <v>3192</v>
      </c>
      <c r="E263" s="187">
        <v>3503</v>
      </c>
      <c r="F263" s="188">
        <v>8.9048106448311071E-2</v>
      </c>
      <c r="G263" s="188">
        <v>9.7431077694235535E-2</v>
      </c>
    </row>
    <row r="264" spans="2:7">
      <c r="B264" s="186" t="s">
        <v>94</v>
      </c>
      <c r="C264" s="187">
        <v>3524</v>
      </c>
      <c r="D264" s="187">
        <v>3102</v>
      </c>
      <c r="E264" s="187">
        <v>3454</v>
      </c>
      <c r="F264" s="188">
        <v>-0.11975028376844499</v>
      </c>
      <c r="G264" s="188">
        <v>0.11347517730496448</v>
      </c>
    </row>
    <row r="265" spans="2:7">
      <c r="B265" s="186" t="s">
        <v>93</v>
      </c>
      <c r="C265" s="187">
        <v>4754</v>
      </c>
      <c r="D265" s="187">
        <v>3192</v>
      </c>
      <c r="E265" s="187"/>
      <c r="F265" s="188">
        <v>-0.32856541859486743</v>
      </c>
      <c r="G265" s="188"/>
    </row>
    <row r="266" spans="2:7">
      <c r="B266" s="186" t="s">
        <v>92</v>
      </c>
      <c r="C266" s="187">
        <v>3085</v>
      </c>
      <c r="D266" s="187">
        <v>3610</v>
      </c>
      <c r="E266" s="187"/>
      <c r="F266" s="188">
        <v>0.1701782820097244</v>
      </c>
      <c r="G266" s="188"/>
    </row>
    <row r="267" spans="2:7">
      <c r="B267" s="186" t="s">
        <v>91</v>
      </c>
      <c r="C267" s="187">
        <v>3288</v>
      </c>
      <c r="D267" s="187">
        <v>3783</v>
      </c>
      <c r="E267" s="187"/>
      <c r="F267" s="188">
        <v>0.15054744525547448</v>
      </c>
      <c r="G267" s="188"/>
    </row>
    <row r="268" spans="2:7">
      <c r="B268" s="186" t="s">
        <v>90</v>
      </c>
      <c r="C268" s="187">
        <v>2619</v>
      </c>
      <c r="D268" s="187">
        <v>2502</v>
      </c>
      <c r="E268" s="187"/>
      <c r="F268" s="188">
        <v>-4.4673539518900296E-2</v>
      </c>
      <c r="G268" s="188"/>
    </row>
    <row r="269" spans="2:7">
      <c r="B269" s="186" t="s">
        <v>89</v>
      </c>
      <c r="C269" s="187">
        <v>2334</v>
      </c>
      <c r="D269" s="187">
        <v>2863</v>
      </c>
      <c r="E269" s="187"/>
      <c r="F269" s="188">
        <v>0.2266495287060839</v>
      </c>
      <c r="G269" s="188"/>
    </row>
    <row r="270" spans="2:7">
      <c r="B270" s="186" t="s">
        <v>88</v>
      </c>
      <c r="C270" s="187">
        <v>2899</v>
      </c>
      <c r="D270" s="187">
        <v>3627</v>
      </c>
      <c r="E270" s="187"/>
      <c r="F270" s="188">
        <v>0.25112107623318392</v>
      </c>
      <c r="G270" s="188"/>
    </row>
    <row r="271" spans="2:7">
      <c r="B271" s="186" t="s">
        <v>87</v>
      </c>
      <c r="C271" s="187">
        <v>2010</v>
      </c>
      <c r="D271" s="187">
        <v>2291</v>
      </c>
      <c r="E271" s="187"/>
      <c r="F271" s="188">
        <v>0.13980099502487553</v>
      </c>
      <c r="G271" s="188"/>
    </row>
    <row r="272" spans="2:7">
      <c r="B272" s="186" t="s">
        <v>86</v>
      </c>
      <c r="C272" s="187">
        <v>2074</v>
      </c>
      <c r="D272" s="187">
        <v>1739</v>
      </c>
      <c r="E272" s="187"/>
      <c r="F272" s="188">
        <v>-0.16152362584378011</v>
      </c>
      <c r="G272" s="188"/>
    </row>
    <row r="273" spans="2:7">
      <c r="B273" s="189" t="s">
        <v>47</v>
      </c>
      <c r="C273" s="75">
        <v>35891</v>
      </c>
      <c r="D273" s="75">
        <v>36271</v>
      </c>
      <c r="E273" s="75">
        <v>13055</v>
      </c>
      <c r="F273" s="190">
        <v>1.0587612493382803E-2</v>
      </c>
      <c r="G273" s="190"/>
    </row>
    <row r="274" spans="2:7" ht="15" customHeight="1">
      <c r="B274" s="191" t="s">
        <v>183</v>
      </c>
      <c r="C274" s="191"/>
      <c r="D274" s="191"/>
      <c r="E274" s="191"/>
      <c r="F274" s="191"/>
      <c r="G274" s="191"/>
    </row>
    <row r="275" spans="2:7" ht="4.5" customHeight="1">
      <c r="B275" s="192"/>
      <c r="C275" s="192"/>
      <c r="D275" s="192"/>
      <c r="E275" s="192"/>
      <c r="F275" s="192"/>
      <c r="G275" s="192"/>
    </row>
    <row r="276" spans="2:7" ht="7.5" customHeight="1">
      <c r="B276" s="192"/>
      <c r="C276" s="192"/>
      <c r="D276" s="192"/>
      <c r="E276" s="192"/>
      <c r="F276" s="192"/>
      <c r="G276" s="192"/>
    </row>
    <row r="277" spans="2:7" ht="36" customHeight="1">
      <c r="B277" s="182" t="s">
        <v>198</v>
      </c>
      <c r="C277" s="182"/>
      <c r="D277" s="182"/>
      <c r="E277" s="182"/>
      <c r="F277" s="182"/>
      <c r="G277" s="182"/>
    </row>
    <row r="278" spans="2:7">
      <c r="B278" s="194"/>
      <c r="C278" s="183">
        <v>2009</v>
      </c>
      <c r="D278" s="183">
        <v>2010</v>
      </c>
      <c r="E278" s="183">
        <v>2011</v>
      </c>
      <c r="F278" s="185" t="s">
        <v>181</v>
      </c>
      <c r="G278" s="185" t="s">
        <v>182</v>
      </c>
    </row>
    <row r="279" spans="2:7">
      <c r="B279" s="186" t="s">
        <v>97</v>
      </c>
      <c r="C279" s="187">
        <v>749</v>
      </c>
      <c r="D279" s="187">
        <v>632</v>
      </c>
      <c r="E279" s="187">
        <v>798</v>
      </c>
      <c r="F279" s="188">
        <v>-0.15620827770360479</v>
      </c>
      <c r="G279" s="188">
        <v>0.26265822784810133</v>
      </c>
    </row>
    <row r="280" spans="2:7">
      <c r="B280" s="186" t="s">
        <v>96</v>
      </c>
      <c r="C280" s="187">
        <v>616</v>
      </c>
      <c r="D280" s="187">
        <v>697</v>
      </c>
      <c r="E280" s="187">
        <v>1469</v>
      </c>
      <c r="F280" s="188">
        <v>0.13149350649350655</v>
      </c>
      <c r="G280" s="188">
        <v>1.1076040172166426</v>
      </c>
    </row>
    <row r="281" spans="2:7">
      <c r="B281" s="186" t="s">
        <v>95</v>
      </c>
      <c r="C281" s="187">
        <v>672</v>
      </c>
      <c r="D281" s="187">
        <v>598</v>
      </c>
      <c r="E281" s="187">
        <v>922</v>
      </c>
      <c r="F281" s="188">
        <v>-0.11011904761904767</v>
      </c>
      <c r="G281" s="188">
        <v>0.54180602006688972</v>
      </c>
    </row>
    <row r="282" spans="2:7">
      <c r="B282" s="186" t="s">
        <v>94</v>
      </c>
      <c r="C282" s="187">
        <v>1033</v>
      </c>
      <c r="D282" s="187">
        <v>961</v>
      </c>
      <c r="E282" s="187">
        <v>1192</v>
      </c>
      <c r="F282" s="188">
        <v>-6.9699903194578861E-2</v>
      </c>
      <c r="G282" s="188">
        <v>0.24037460978147762</v>
      </c>
    </row>
    <row r="283" spans="2:7">
      <c r="B283" s="186" t="s">
        <v>93</v>
      </c>
      <c r="C283" s="187">
        <v>709</v>
      </c>
      <c r="D283" s="187">
        <v>876</v>
      </c>
      <c r="E283" s="187"/>
      <c r="F283" s="188">
        <v>0.23554301833568414</v>
      </c>
      <c r="G283" s="188"/>
    </row>
    <row r="284" spans="2:7">
      <c r="B284" s="186" t="s">
        <v>92</v>
      </c>
      <c r="C284" s="187">
        <v>710</v>
      </c>
      <c r="D284" s="187">
        <v>681</v>
      </c>
      <c r="E284" s="187"/>
      <c r="F284" s="188">
        <v>-4.0845070422535157E-2</v>
      </c>
      <c r="G284" s="188"/>
    </row>
    <row r="285" spans="2:7">
      <c r="B285" s="186" t="s">
        <v>91</v>
      </c>
      <c r="C285" s="187">
        <v>1355</v>
      </c>
      <c r="D285" s="187">
        <v>1297</v>
      </c>
      <c r="E285" s="187"/>
      <c r="F285" s="188">
        <v>-4.2804428044280418E-2</v>
      </c>
      <c r="G285" s="188"/>
    </row>
    <row r="286" spans="2:7">
      <c r="B286" s="186" t="s">
        <v>90</v>
      </c>
      <c r="C286" s="187">
        <v>777</v>
      </c>
      <c r="D286" s="187">
        <v>712</v>
      </c>
      <c r="E286" s="187"/>
      <c r="F286" s="188">
        <v>-8.3655083655083673E-2</v>
      </c>
      <c r="G286" s="188"/>
    </row>
    <row r="287" spans="2:7">
      <c r="B287" s="186" t="s">
        <v>89</v>
      </c>
      <c r="C287" s="187">
        <v>896</v>
      </c>
      <c r="D287" s="187">
        <v>804</v>
      </c>
      <c r="E287" s="187"/>
      <c r="F287" s="188">
        <v>-0.1026785714285714</v>
      </c>
      <c r="G287" s="188"/>
    </row>
    <row r="288" spans="2:7">
      <c r="B288" s="186" t="s">
        <v>88</v>
      </c>
      <c r="C288" s="187">
        <v>1153</v>
      </c>
      <c r="D288" s="187">
        <v>1254</v>
      </c>
      <c r="E288" s="187"/>
      <c r="F288" s="188">
        <v>8.759757155247172E-2</v>
      </c>
      <c r="G288" s="188"/>
    </row>
    <row r="289" spans="2:7">
      <c r="B289" s="186" t="s">
        <v>87</v>
      </c>
      <c r="C289" s="187">
        <v>631</v>
      </c>
      <c r="D289" s="187">
        <v>725</v>
      </c>
      <c r="E289" s="187"/>
      <c r="F289" s="188">
        <v>0.14896988906497621</v>
      </c>
      <c r="G289" s="188"/>
    </row>
    <row r="290" spans="2:7">
      <c r="B290" s="186" t="s">
        <v>86</v>
      </c>
      <c r="C290" s="187">
        <v>587</v>
      </c>
      <c r="D290" s="187">
        <v>708</v>
      </c>
      <c r="E290" s="187"/>
      <c r="F290" s="188">
        <v>0.20613287904599664</v>
      </c>
      <c r="G290" s="188"/>
    </row>
    <row r="291" spans="2:7">
      <c r="B291" s="189" t="s">
        <v>47</v>
      </c>
      <c r="C291" s="75">
        <v>9888</v>
      </c>
      <c r="D291" s="75">
        <v>9945</v>
      </c>
      <c r="E291" s="75">
        <v>4381</v>
      </c>
      <c r="F291" s="190">
        <v>5.7645631067961833E-3</v>
      </c>
      <c r="G291" s="190"/>
    </row>
    <row r="292" spans="2:7" ht="15" customHeight="1">
      <c r="B292" s="191" t="s">
        <v>183</v>
      </c>
      <c r="C292" s="191"/>
      <c r="D292" s="191"/>
      <c r="E292" s="191"/>
      <c r="F292" s="191"/>
      <c r="G292" s="191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5" t="s">
        <v>199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</row>
    <row r="6" spans="2:49" s="199" customFormat="1" ht="25.5">
      <c r="B6" s="123" t="s">
        <v>200</v>
      </c>
      <c r="C6" s="123" t="s">
        <v>201</v>
      </c>
      <c r="D6" s="124" t="s">
        <v>202</v>
      </c>
      <c r="E6" s="123" t="s">
        <v>203</v>
      </c>
      <c r="F6" s="124" t="s">
        <v>202</v>
      </c>
      <c r="G6" s="123" t="s">
        <v>204</v>
      </c>
      <c r="H6" s="124" t="s">
        <v>202</v>
      </c>
      <c r="I6" s="123" t="s">
        <v>205</v>
      </c>
      <c r="J6" s="124" t="s">
        <v>202</v>
      </c>
      <c r="K6" s="197" t="s">
        <v>206</v>
      </c>
      <c r="L6" s="124" t="s">
        <v>202</v>
      </c>
      <c r="M6" s="197" t="s">
        <v>207</v>
      </c>
      <c r="N6" s="124" t="s">
        <v>202</v>
      </c>
      <c r="O6" s="197" t="s">
        <v>208</v>
      </c>
      <c r="P6" s="124" t="s">
        <v>202</v>
      </c>
      <c r="Q6" s="197" t="s">
        <v>209</v>
      </c>
      <c r="R6" s="124" t="s">
        <v>202</v>
      </c>
      <c r="S6" s="197" t="s">
        <v>210</v>
      </c>
      <c r="T6" s="124" t="s">
        <v>202</v>
      </c>
      <c r="U6" s="198" t="s">
        <v>211</v>
      </c>
      <c r="V6" s="124" t="s">
        <v>202</v>
      </c>
      <c r="W6" s="198" t="s">
        <v>212</v>
      </c>
      <c r="X6" s="124" t="s">
        <v>202</v>
      </c>
      <c r="Y6" s="198" t="s">
        <v>213</v>
      </c>
      <c r="Z6" s="124" t="s">
        <v>202</v>
      </c>
      <c r="AA6" s="198" t="s">
        <v>214</v>
      </c>
      <c r="AB6" s="124" t="s">
        <v>202</v>
      </c>
      <c r="AC6" s="123" t="s">
        <v>215</v>
      </c>
      <c r="AD6" s="124" t="s">
        <v>202</v>
      </c>
      <c r="AE6" s="123" t="s">
        <v>216</v>
      </c>
      <c r="AF6" s="124" t="s">
        <v>202</v>
      </c>
      <c r="AG6" s="123" t="s">
        <v>217</v>
      </c>
      <c r="AH6" s="124" t="s">
        <v>202</v>
      </c>
      <c r="AI6" s="123" t="s">
        <v>218</v>
      </c>
      <c r="AJ6" s="124" t="s">
        <v>202</v>
      </c>
      <c r="AK6" s="123" t="s">
        <v>219</v>
      </c>
      <c r="AL6" s="124" t="s">
        <v>202</v>
      </c>
      <c r="AM6" s="123" t="s">
        <v>220</v>
      </c>
      <c r="AN6" s="124" t="s">
        <v>202</v>
      </c>
      <c r="AO6" s="123" t="s">
        <v>221</v>
      </c>
      <c r="AP6" s="124" t="s">
        <v>202</v>
      </c>
      <c r="AQ6" s="123" t="s">
        <v>222</v>
      </c>
      <c r="AR6" s="124" t="s">
        <v>202</v>
      </c>
      <c r="AS6" s="123" t="s">
        <v>223</v>
      </c>
      <c r="AT6" s="124" t="s">
        <v>202</v>
      </c>
      <c r="AU6" s="123" t="s">
        <v>83</v>
      </c>
      <c r="AV6" s="124" t="s">
        <v>202</v>
      </c>
      <c r="AW6"/>
    </row>
    <row r="7" spans="2:49">
      <c r="B7" s="200" t="s">
        <v>94</v>
      </c>
      <c r="C7" s="201">
        <v>20219</v>
      </c>
      <c r="D7" s="202">
        <v>-0.17915719389412144</v>
      </c>
      <c r="E7" s="201">
        <v>6472</v>
      </c>
      <c r="F7" s="202">
        <v>0.14914772727272729</v>
      </c>
      <c r="G7" s="201">
        <v>4748</v>
      </c>
      <c r="H7" s="202">
        <v>2.5043177892918767E-2</v>
      </c>
      <c r="I7" s="201">
        <v>9002</v>
      </c>
      <c r="J7" s="202">
        <v>0.19516728624535307</v>
      </c>
      <c r="K7" s="201">
        <v>5788</v>
      </c>
      <c r="L7" s="202">
        <v>0.53527851458885944</v>
      </c>
      <c r="M7" s="201">
        <v>55290</v>
      </c>
      <c r="N7" s="202">
        <v>1.0324349017816425E-2</v>
      </c>
      <c r="O7" s="201">
        <v>3454</v>
      </c>
      <c r="P7" s="202">
        <v>0.11347517730496448</v>
      </c>
      <c r="Q7" s="201">
        <v>3059</v>
      </c>
      <c r="R7" s="202">
        <v>0.67892425905598253</v>
      </c>
      <c r="S7" s="201">
        <v>22231</v>
      </c>
      <c r="T7" s="202">
        <v>0.84122908729501411</v>
      </c>
      <c r="U7" s="201">
        <v>7388</v>
      </c>
      <c r="V7" s="202">
        <v>0.44635865309318712</v>
      </c>
      <c r="W7" s="201">
        <v>5350</v>
      </c>
      <c r="X7" s="202">
        <v>1.3270987385819923</v>
      </c>
      <c r="Y7" s="201">
        <v>5644</v>
      </c>
      <c r="Z7" s="202">
        <v>2.0640608034744843</v>
      </c>
      <c r="AA7" s="201">
        <v>3849</v>
      </c>
      <c r="AB7" s="202">
        <v>0.36247787610619464</v>
      </c>
      <c r="AC7" s="201">
        <v>1192</v>
      </c>
      <c r="AD7" s="202">
        <v>0.24037460978147762</v>
      </c>
      <c r="AE7" s="201">
        <v>1240</v>
      </c>
      <c r="AF7" s="202">
        <v>0.67115902964959573</v>
      </c>
      <c r="AG7" s="201">
        <v>2594</v>
      </c>
      <c r="AH7" s="202">
        <v>0.68880208333333326</v>
      </c>
      <c r="AI7" s="201">
        <v>1546</v>
      </c>
      <c r="AJ7" s="202">
        <v>3.7583892617449655E-2</v>
      </c>
      <c r="AK7" s="201">
        <v>2051</v>
      </c>
      <c r="AL7" s="202">
        <v>0.27075588599752165</v>
      </c>
      <c r="AM7" s="201">
        <v>378</v>
      </c>
      <c r="AN7" s="202">
        <v>0.26845637583892623</v>
      </c>
      <c r="AO7" s="201">
        <v>358</v>
      </c>
      <c r="AP7" s="202">
        <v>0.38223938223938214</v>
      </c>
      <c r="AQ7" s="201">
        <v>955</v>
      </c>
      <c r="AR7" s="202">
        <v>-0.16666666666666663</v>
      </c>
      <c r="AS7" s="203">
        <v>120358</v>
      </c>
      <c r="AT7" s="204">
        <v>0.18772388612029411</v>
      </c>
      <c r="AU7" s="203">
        <v>140577</v>
      </c>
      <c r="AV7" s="204">
        <v>0.1159827573888399</v>
      </c>
    </row>
    <row r="8" spans="2:49">
      <c r="B8" s="200" t="s">
        <v>95</v>
      </c>
      <c r="C8" s="201">
        <v>7328</v>
      </c>
      <c r="D8" s="202">
        <v>-0.46026368122560213</v>
      </c>
      <c r="E8" s="201">
        <v>6998</v>
      </c>
      <c r="F8" s="202">
        <v>0.56170497656773044</v>
      </c>
      <c r="G8" s="201">
        <v>4588</v>
      </c>
      <c r="H8" s="202">
        <v>0.60475690800979365</v>
      </c>
      <c r="I8" s="201">
        <v>7996</v>
      </c>
      <c r="J8" s="202">
        <v>0.17003219198127018</v>
      </c>
      <c r="K8" s="201">
        <v>3792</v>
      </c>
      <c r="L8" s="202">
        <v>0.87722772277227712</v>
      </c>
      <c r="M8" s="201">
        <v>46341</v>
      </c>
      <c r="N8" s="202">
        <v>-2.7838382143156815E-2</v>
      </c>
      <c r="O8" s="201">
        <v>3503</v>
      </c>
      <c r="P8" s="202">
        <v>9.7431077694235535E-2</v>
      </c>
      <c r="Q8" s="201">
        <v>3945</v>
      </c>
      <c r="R8" s="202">
        <v>0.78345388788426762</v>
      </c>
      <c r="S8" s="201">
        <v>38502</v>
      </c>
      <c r="T8" s="202">
        <v>0.24481086323957313</v>
      </c>
      <c r="U8" s="201">
        <v>12490</v>
      </c>
      <c r="V8" s="202">
        <v>0.31390700610140954</v>
      </c>
      <c r="W8" s="201">
        <v>9458</v>
      </c>
      <c r="X8" s="202">
        <v>0.23102954575035795</v>
      </c>
      <c r="Y8" s="201">
        <v>7198</v>
      </c>
      <c r="Z8" s="202">
        <v>0.20792079207920788</v>
      </c>
      <c r="AA8" s="201">
        <v>9356</v>
      </c>
      <c r="AB8" s="202">
        <v>0.20226162940118231</v>
      </c>
      <c r="AC8" s="201">
        <v>922</v>
      </c>
      <c r="AD8" s="202">
        <v>0.54180602006688972</v>
      </c>
      <c r="AE8" s="201">
        <v>804</v>
      </c>
      <c r="AF8" s="202">
        <v>0.11821974965229476</v>
      </c>
      <c r="AG8" s="201">
        <v>1904</v>
      </c>
      <c r="AH8" s="202">
        <v>1.4663212435233159</v>
      </c>
      <c r="AI8" s="201">
        <v>1803</v>
      </c>
      <c r="AJ8" s="202">
        <v>0.38372985418265548</v>
      </c>
      <c r="AK8" s="201">
        <v>1434</v>
      </c>
      <c r="AL8" s="202">
        <v>0.24048442906574397</v>
      </c>
      <c r="AM8" s="201">
        <v>244</v>
      </c>
      <c r="AN8" s="202">
        <v>-0.32967032967032972</v>
      </c>
      <c r="AO8" s="201">
        <v>534</v>
      </c>
      <c r="AP8" s="202">
        <v>0.87368421052631584</v>
      </c>
      <c r="AQ8" s="201">
        <v>642</v>
      </c>
      <c r="AR8" s="202">
        <v>-0.38740458015267176</v>
      </c>
      <c r="AS8" s="203">
        <v>123952</v>
      </c>
      <c r="AT8" s="204">
        <v>0.16451367424206831</v>
      </c>
      <c r="AU8" s="203">
        <v>131280</v>
      </c>
      <c r="AV8" s="204">
        <v>9.3835924611308297E-2</v>
      </c>
    </row>
    <row r="9" spans="2:49">
      <c r="B9" s="200" t="s">
        <v>96</v>
      </c>
      <c r="C9" s="201">
        <v>6738</v>
      </c>
      <c r="D9" s="202">
        <v>-0.2214005084354056</v>
      </c>
      <c r="E9" s="201">
        <v>7008</v>
      </c>
      <c r="F9" s="202">
        <v>0.32451332451332449</v>
      </c>
      <c r="G9" s="201">
        <v>4305</v>
      </c>
      <c r="H9" s="202">
        <v>0.13110877561744605</v>
      </c>
      <c r="I9" s="201">
        <v>5609</v>
      </c>
      <c r="J9" s="202">
        <v>-0.2056365953830902</v>
      </c>
      <c r="K9" s="201">
        <v>4026</v>
      </c>
      <c r="L9" s="202">
        <v>0.50223880597014925</v>
      </c>
      <c r="M9" s="201">
        <v>43167</v>
      </c>
      <c r="N9" s="202">
        <v>6.5483536555264843E-2</v>
      </c>
      <c r="O9" s="201">
        <v>2914</v>
      </c>
      <c r="P9" s="202">
        <v>-0.10668301655426116</v>
      </c>
      <c r="Q9" s="201">
        <v>4085</v>
      </c>
      <c r="R9" s="202">
        <v>0.28016295832027582</v>
      </c>
      <c r="S9" s="201">
        <v>37316</v>
      </c>
      <c r="T9" s="202">
        <v>0.27393144885975684</v>
      </c>
      <c r="U9" s="201">
        <v>10738</v>
      </c>
      <c r="V9" s="202">
        <v>0.29046989544525892</v>
      </c>
      <c r="W9" s="201">
        <v>9181</v>
      </c>
      <c r="X9" s="202">
        <v>0.23367374361730708</v>
      </c>
      <c r="Y9" s="201">
        <v>7626</v>
      </c>
      <c r="Z9" s="202">
        <v>0.21066836005715195</v>
      </c>
      <c r="AA9" s="201">
        <v>9771</v>
      </c>
      <c r="AB9" s="202">
        <v>0.35145228215767643</v>
      </c>
      <c r="AC9" s="201">
        <v>1469</v>
      </c>
      <c r="AD9" s="202">
        <v>1.1076040172166426</v>
      </c>
      <c r="AE9" s="201">
        <v>821</v>
      </c>
      <c r="AF9" s="202">
        <v>3.1407035175879505E-2</v>
      </c>
      <c r="AG9" s="201">
        <v>1182</v>
      </c>
      <c r="AH9" s="202">
        <v>0.84687500000000004</v>
      </c>
      <c r="AI9" s="201">
        <v>1435</v>
      </c>
      <c r="AJ9" s="202">
        <v>0.27329192546583858</v>
      </c>
      <c r="AK9" s="201">
        <v>1019</v>
      </c>
      <c r="AL9" s="202">
        <v>-0.15785123966942149</v>
      </c>
      <c r="AM9" s="201">
        <v>182</v>
      </c>
      <c r="AN9" s="202">
        <v>0.36842105263157898</v>
      </c>
      <c r="AO9" s="201">
        <v>164</v>
      </c>
      <c r="AP9" s="202">
        <v>-0.22274881516587675</v>
      </c>
      <c r="AQ9" s="201">
        <v>510</v>
      </c>
      <c r="AR9" s="202">
        <v>-0.38031591737545567</v>
      </c>
      <c r="AS9" s="203">
        <v>115212</v>
      </c>
      <c r="AT9" s="204">
        <v>0.14372505807373881</v>
      </c>
      <c r="AU9" s="203">
        <v>121950</v>
      </c>
      <c r="AV9" s="204">
        <v>0.11483892200241352</v>
      </c>
    </row>
    <row r="10" spans="2:49">
      <c r="B10" s="200" t="s">
        <v>97</v>
      </c>
      <c r="C10" s="201">
        <v>8213</v>
      </c>
      <c r="D10" s="202">
        <v>-0.18529907747247298</v>
      </c>
      <c r="E10" s="201">
        <v>4999</v>
      </c>
      <c r="F10" s="202">
        <v>6.2399355877615914E-3</v>
      </c>
      <c r="G10" s="201">
        <v>4976</v>
      </c>
      <c r="H10" s="202">
        <v>0.23107372587827801</v>
      </c>
      <c r="I10" s="201">
        <v>7228</v>
      </c>
      <c r="J10" s="202">
        <v>-1.243339253996445E-2</v>
      </c>
      <c r="K10" s="201">
        <v>2249</v>
      </c>
      <c r="L10" s="202">
        <v>0.12393803098450773</v>
      </c>
      <c r="M10" s="201">
        <v>41081</v>
      </c>
      <c r="N10" s="202">
        <v>-4.905092592592597E-2</v>
      </c>
      <c r="O10" s="201">
        <v>3184</v>
      </c>
      <c r="P10" s="202">
        <v>2.4453024453024552E-2</v>
      </c>
      <c r="Q10" s="201">
        <v>4766</v>
      </c>
      <c r="R10" s="202">
        <v>0.5173511620503024</v>
      </c>
      <c r="S10" s="201">
        <v>33602</v>
      </c>
      <c r="T10" s="202">
        <v>3.7226818125694505E-2</v>
      </c>
      <c r="U10" s="201">
        <v>9359</v>
      </c>
      <c r="V10" s="202">
        <v>8.2956259426847367E-3</v>
      </c>
      <c r="W10" s="201">
        <v>7368</v>
      </c>
      <c r="X10" s="202">
        <v>-0.15784661104126185</v>
      </c>
      <c r="Y10" s="201">
        <v>5156</v>
      </c>
      <c r="Z10" s="202">
        <v>-0.14959590961570179</v>
      </c>
      <c r="AA10" s="201">
        <v>11719</v>
      </c>
      <c r="AB10" s="202">
        <v>0.41158756926041917</v>
      </c>
      <c r="AC10" s="201">
        <v>798</v>
      </c>
      <c r="AD10" s="202">
        <v>0.26265822784810133</v>
      </c>
      <c r="AE10" s="201">
        <v>1139</v>
      </c>
      <c r="AF10" s="202">
        <v>0.27120535714285721</v>
      </c>
      <c r="AG10" s="201">
        <v>1896</v>
      </c>
      <c r="AH10" s="202">
        <v>0.2828146143437078</v>
      </c>
      <c r="AI10" s="201">
        <v>1284</v>
      </c>
      <c r="AJ10" s="202">
        <v>-0.15470704410796576</v>
      </c>
      <c r="AK10" s="201">
        <v>1433</v>
      </c>
      <c r="AL10" s="202">
        <v>-0.11214374225526647</v>
      </c>
      <c r="AM10" s="201">
        <v>140</v>
      </c>
      <c r="AN10" s="202">
        <v>-0.30693069306930698</v>
      </c>
      <c r="AO10" s="201">
        <v>231</v>
      </c>
      <c r="AP10" s="202">
        <v>-8.333333333333337E-2</v>
      </c>
      <c r="AQ10" s="201">
        <v>671</v>
      </c>
      <c r="AR10" s="202">
        <v>0.25655430711610494</v>
      </c>
      <c r="AS10" s="203">
        <v>109677</v>
      </c>
      <c r="AT10" s="204">
        <v>2.2133790609681014E-2</v>
      </c>
      <c r="AU10" s="203">
        <v>117890</v>
      </c>
      <c r="AV10" s="204">
        <v>4.3191944319023179E-3</v>
      </c>
    </row>
    <row r="11" spans="2:49" ht="30" customHeight="1">
      <c r="B11" s="205" t="s">
        <v>325</v>
      </c>
      <c r="C11" s="206">
        <v>42498</v>
      </c>
      <c r="D11" s="130">
        <v>-0.25368783366114078</v>
      </c>
      <c r="E11" s="206">
        <v>25477</v>
      </c>
      <c r="F11" s="130">
        <v>0.25058904378558799</v>
      </c>
      <c r="G11" s="206">
        <v>18617</v>
      </c>
      <c r="H11" s="130">
        <v>0.21370363126670577</v>
      </c>
      <c r="I11" s="206">
        <v>29835</v>
      </c>
      <c r="J11" s="130">
        <v>3.7883531621790922E-2</v>
      </c>
      <c r="K11" s="206">
        <v>15855</v>
      </c>
      <c r="L11" s="130">
        <v>0.51418202654951761</v>
      </c>
      <c r="M11" s="206">
        <v>185879</v>
      </c>
      <c r="N11" s="130">
        <v>-1.2251016888134014E-3</v>
      </c>
      <c r="O11" s="206">
        <v>13055</v>
      </c>
      <c r="P11" s="130">
        <v>3.087492103600753E-2</v>
      </c>
      <c r="Q11" s="206">
        <v>15855</v>
      </c>
      <c r="R11" s="130">
        <v>0.52951958325294224</v>
      </c>
      <c r="S11" s="206">
        <v>131651</v>
      </c>
      <c r="T11" s="130">
        <v>0.25750773698085805</v>
      </c>
      <c r="U11" s="206">
        <v>39975</v>
      </c>
      <c r="V11" s="130">
        <v>0.24080454418474728</v>
      </c>
      <c r="W11" s="206">
        <v>31357</v>
      </c>
      <c r="X11" s="130">
        <v>0.19806670996828801</v>
      </c>
      <c r="Y11" s="206">
        <v>25624</v>
      </c>
      <c r="Z11" s="130">
        <v>0.27084263254476015</v>
      </c>
      <c r="AA11" s="206">
        <v>34695</v>
      </c>
      <c r="AB11" s="130">
        <v>0.32732698266957416</v>
      </c>
      <c r="AC11" s="206">
        <v>4381</v>
      </c>
      <c r="AD11" s="130">
        <v>0.51696675900277</v>
      </c>
      <c r="AE11" s="206">
        <v>4004</v>
      </c>
      <c r="AF11" s="130">
        <v>0.26990168093878841</v>
      </c>
      <c r="AG11" s="206">
        <v>7576</v>
      </c>
      <c r="AH11" s="130">
        <v>0.71170356981473115</v>
      </c>
      <c r="AI11" s="206">
        <v>6068</v>
      </c>
      <c r="AJ11" s="130">
        <v>0.11564625850340127</v>
      </c>
      <c r="AK11" s="206">
        <v>5937</v>
      </c>
      <c r="AL11" s="130">
        <v>6.1315695387915703E-2</v>
      </c>
      <c r="AM11" s="206">
        <v>944</v>
      </c>
      <c r="AN11" s="130">
        <v>-5.3159478435305885E-2</v>
      </c>
      <c r="AO11" s="206">
        <v>1287</v>
      </c>
      <c r="AP11" s="130">
        <v>0.27805362462760685</v>
      </c>
      <c r="AQ11" s="206">
        <v>2778</v>
      </c>
      <c r="AR11" s="130">
        <v>-0.21768515911010988</v>
      </c>
      <c r="AS11" s="206">
        <v>469199</v>
      </c>
      <c r="AT11" s="130">
        <v>0.12839215799447823</v>
      </c>
      <c r="AU11" s="206">
        <v>511697</v>
      </c>
      <c r="AV11" s="130">
        <v>8.2370186734806117E-2</v>
      </c>
    </row>
    <row r="12" spans="2:49" outlineLevel="1">
      <c r="B12" s="200" t="s">
        <v>86</v>
      </c>
      <c r="C12" s="201">
        <v>11513</v>
      </c>
      <c r="D12" s="202">
        <v>-0.12488598358163572</v>
      </c>
      <c r="E12" s="201">
        <v>5142</v>
      </c>
      <c r="F12" s="202">
        <v>-5.4158607350096588E-3</v>
      </c>
      <c r="G12" s="201">
        <v>4992</v>
      </c>
      <c r="H12" s="202">
        <v>0.23840238154304139</v>
      </c>
      <c r="I12" s="201">
        <v>7634</v>
      </c>
      <c r="J12" s="202">
        <v>0.18209972127593677</v>
      </c>
      <c r="K12" s="201">
        <v>2128</v>
      </c>
      <c r="L12" s="202">
        <v>0.55102040816326525</v>
      </c>
      <c r="M12" s="201">
        <v>44452</v>
      </c>
      <c r="N12" s="202">
        <v>9.0498736599367025E-2</v>
      </c>
      <c r="O12" s="201">
        <v>1739</v>
      </c>
      <c r="P12" s="202">
        <v>-0.16152362584378011</v>
      </c>
      <c r="Q12" s="201">
        <v>2633</v>
      </c>
      <c r="R12" s="202">
        <v>9.8456403838131035E-2</v>
      </c>
      <c r="S12" s="201">
        <v>30355</v>
      </c>
      <c r="T12" s="202">
        <v>7.0534297302063065E-2</v>
      </c>
      <c r="U12" s="201">
        <v>8516</v>
      </c>
      <c r="V12" s="202">
        <v>-1.8752930145334856E-3</v>
      </c>
      <c r="W12" s="201">
        <v>6203</v>
      </c>
      <c r="X12" s="202">
        <v>-4.8765526759699473E-2</v>
      </c>
      <c r="Y12" s="201">
        <v>5858</v>
      </c>
      <c r="Z12" s="202">
        <v>5.2461372619475366E-2</v>
      </c>
      <c r="AA12" s="201">
        <v>9778</v>
      </c>
      <c r="AB12" s="202">
        <v>0.26396070320579113</v>
      </c>
      <c r="AC12" s="201">
        <v>708</v>
      </c>
      <c r="AD12" s="202">
        <v>0.20613287904599664</v>
      </c>
      <c r="AE12" s="201">
        <v>980</v>
      </c>
      <c r="AF12" s="202">
        <v>0.14219114219114215</v>
      </c>
      <c r="AG12" s="201">
        <v>1365</v>
      </c>
      <c r="AH12" s="202">
        <v>0.51162790697674421</v>
      </c>
      <c r="AI12" s="201">
        <v>1021</v>
      </c>
      <c r="AJ12" s="202">
        <v>-0.37477036129822416</v>
      </c>
      <c r="AK12" s="201">
        <v>1517</v>
      </c>
      <c r="AL12" s="202">
        <v>0.16962220508866621</v>
      </c>
      <c r="AM12" s="201">
        <v>237</v>
      </c>
      <c r="AN12" s="202">
        <v>-0.2639751552795031</v>
      </c>
      <c r="AO12" s="201">
        <v>264</v>
      </c>
      <c r="AP12" s="202">
        <v>-0.10508474576271187</v>
      </c>
      <c r="AQ12" s="201">
        <v>832</v>
      </c>
      <c r="AR12" s="202">
        <v>-7.2463768115942018E-2</v>
      </c>
      <c r="AS12" s="203">
        <v>105999</v>
      </c>
      <c r="AT12" s="204">
        <v>8.8151357122325802E-2</v>
      </c>
      <c r="AU12" s="203">
        <v>117512</v>
      </c>
      <c r="AV12" s="204">
        <v>6.2802980970986244E-2</v>
      </c>
    </row>
    <row r="13" spans="2:49" outlineLevel="1">
      <c r="B13" s="200" t="s">
        <v>87</v>
      </c>
      <c r="C13" s="201">
        <v>8699</v>
      </c>
      <c r="D13" s="202">
        <v>-7.309536494405966E-2</v>
      </c>
      <c r="E13" s="201">
        <v>5304</v>
      </c>
      <c r="F13" s="202">
        <v>0.2415730337078652</v>
      </c>
      <c r="G13" s="201">
        <v>4455</v>
      </c>
      <c r="H13" s="202">
        <v>0.10299579103738554</v>
      </c>
      <c r="I13" s="201">
        <v>8578</v>
      </c>
      <c r="J13" s="202">
        <v>0.2222855514391564</v>
      </c>
      <c r="K13" s="201">
        <v>1708</v>
      </c>
      <c r="L13" s="202">
        <v>0.43771043771043772</v>
      </c>
      <c r="M13" s="201">
        <v>44928</v>
      </c>
      <c r="N13" s="202">
        <v>0.13185871920189451</v>
      </c>
      <c r="O13" s="201">
        <v>2291</v>
      </c>
      <c r="P13" s="202">
        <v>0.13980099502487553</v>
      </c>
      <c r="Q13" s="201">
        <v>2148</v>
      </c>
      <c r="R13" s="202">
        <v>9.3129770992366412E-2</v>
      </c>
      <c r="S13" s="201">
        <v>32641</v>
      </c>
      <c r="T13" s="202">
        <v>6.7571545380212594E-2</v>
      </c>
      <c r="U13" s="201">
        <v>11702</v>
      </c>
      <c r="V13" s="202">
        <v>0.24145979206450252</v>
      </c>
      <c r="W13" s="201">
        <v>7974</v>
      </c>
      <c r="X13" s="202">
        <v>2.270103886110042E-2</v>
      </c>
      <c r="Y13" s="201">
        <v>4487</v>
      </c>
      <c r="Z13" s="202">
        <v>-0.16412071535022354</v>
      </c>
      <c r="AA13" s="201">
        <v>8478</v>
      </c>
      <c r="AB13" s="202">
        <v>6.1873747494989972E-2</v>
      </c>
      <c r="AC13" s="201">
        <v>725</v>
      </c>
      <c r="AD13" s="202">
        <v>0.14896988906497621</v>
      </c>
      <c r="AE13" s="201">
        <v>1155</v>
      </c>
      <c r="AF13" s="202">
        <v>0.4206642066420665</v>
      </c>
      <c r="AG13" s="201">
        <v>1297</v>
      </c>
      <c r="AH13" s="202">
        <v>0.45566778900112226</v>
      </c>
      <c r="AI13" s="201">
        <v>1018</v>
      </c>
      <c r="AJ13" s="202">
        <v>-0.26017441860465118</v>
      </c>
      <c r="AK13" s="201">
        <v>1247</v>
      </c>
      <c r="AL13" s="202">
        <v>3.9166666666666572E-2</v>
      </c>
      <c r="AM13" s="201">
        <v>114</v>
      </c>
      <c r="AN13" s="202">
        <v>-0.55118110236220474</v>
      </c>
      <c r="AO13" s="201">
        <v>102</v>
      </c>
      <c r="AP13" s="202">
        <v>-0.49</v>
      </c>
      <c r="AQ13" s="201">
        <v>4152</v>
      </c>
      <c r="AR13" s="202">
        <v>5.4372093023255816</v>
      </c>
      <c r="AS13" s="203">
        <v>111863</v>
      </c>
      <c r="AT13" s="204">
        <v>0.1559558132085026</v>
      </c>
      <c r="AU13" s="203">
        <v>120562</v>
      </c>
      <c r="AV13" s="204">
        <v>0.13570594219827425</v>
      </c>
    </row>
    <row r="14" spans="2:49" outlineLevel="1">
      <c r="B14" s="200" t="s">
        <v>88</v>
      </c>
      <c r="C14" s="201">
        <v>13757</v>
      </c>
      <c r="D14" s="202">
        <v>-0.19526177244808418</v>
      </c>
      <c r="E14" s="201">
        <v>7002</v>
      </c>
      <c r="F14" s="202">
        <v>0.10511363636363646</v>
      </c>
      <c r="G14" s="201">
        <v>4129</v>
      </c>
      <c r="H14" s="202">
        <v>0.12814207650273235</v>
      </c>
      <c r="I14" s="201">
        <v>7263</v>
      </c>
      <c r="J14" s="202">
        <v>2.642736009044655E-2</v>
      </c>
      <c r="K14" s="201">
        <v>2621</v>
      </c>
      <c r="L14" s="202">
        <v>0.34548254620123209</v>
      </c>
      <c r="M14" s="201">
        <v>65642</v>
      </c>
      <c r="N14" s="202">
        <v>0.10900489947626291</v>
      </c>
      <c r="O14" s="201">
        <v>3627</v>
      </c>
      <c r="P14" s="202">
        <v>0.25112107623318392</v>
      </c>
      <c r="Q14" s="201">
        <v>1370</v>
      </c>
      <c r="R14" s="202">
        <v>-9.9868593955321994E-2</v>
      </c>
      <c r="S14" s="201">
        <v>19858</v>
      </c>
      <c r="T14" s="202">
        <v>0.43223945185719437</v>
      </c>
      <c r="U14" s="201">
        <v>5999</v>
      </c>
      <c r="V14" s="202">
        <v>0.97921478060046185</v>
      </c>
      <c r="W14" s="201">
        <v>5171</v>
      </c>
      <c r="X14" s="202">
        <v>0.48293662173788365</v>
      </c>
      <c r="Y14" s="201">
        <v>3137</v>
      </c>
      <c r="Z14" s="202">
        <v>-0.1459297576912606</v>
      </c>
      <c r="AA14" s="201">
        <v>5551</v>
      </c>
      <c r="AB14" s="202">
        <v>0.51088731627653794</v>
      </c>
      <c r="AC14" s="201">
        <v>1254</v>
      </c>
      <c r="AD14" s="202">
        <v>8.759757155247172E-2</v>
      </c>
      <c r="AE14" s="201">
        <v>901</v>
      </c>
      <c r="AF14" s="202">
        <v>0.20615796519410967</v>
      </c>
      <c r="AG14" s="201">
        <v>1777</v>
      </c>
      <c r="AH14" s="202">
        <v>7.696969696969691E-2</v>
      </c>
      <c r="AI14" s="201">
        <v>1954</v>
      </c>
      <c r="AJ14" s="202">
        <v>0.30266666666666664</v>
      </c>
      <c r="AK14" s="201">
        <v>2310</v>
      </c>
      <c r="AL14" s="202">
        <v>0.69479090242112984</v>
      </c>
      <c r="AM14" s="201">
        <v>174</v>
      </c>
      <c r="AN14" s="202">
        <v>-0.23008849557522126</v>
      </c>
      <c r="AO14" s="201">
        <v>289</v>
      </c>
      <c r="AP14" s="202">
        <v>0.85256410256410264</v>
      </c>
      <c r="AQ14" s="201">
        <v>658</v>
      </c>
      <c r="AR14" s="202">
        <v>-0.4395229982964225</v>
      </c>
      <c r="AS14" s="203">
        <v>120829</v>
      </c>
      <c r="AT14" s="204">
        <v>0.15664576652467344</v>
      </c>
      <c r="AU14" s="203">
        <v>134586</v>
      </c>
      <c r="AV14" s="204">
        <v>0.10715695952615989</v>
      </c>
    </row>
    <row r="15" spans="2:49" outlineLevel="1">
      <c r="B15" s="200" t="s">
        <v>89</v>
      </c>
      <c r="C15" s="201">
        <v>19976</v>
      </c>
      <c r="D15" s="202">
        <v>-0.1956836849734257</v>
      </c>
      <c r="E15" s="201">
        <v>4716</v>
      </c>
      <c r="F15" s="202">
        <v>1.8574514038876888E-2</v>
      </c>
      <c r="G15" s="201">
        <v>4284</v>
      </c>
      <c r="H15" s="202">
        <v>0.13243457573354478</v>
      </c>
      <c r="I15" s="201">
        <v>7079</v>
      </c>
      <c r="J15" s="202">
        <v>0.23672257162823196</v>
      </c>
      <c r="K15" s="201">
        <v>1873</v>
      </c>
      <c r="L15" s="202">
        <v>0.45193798449612399</v>
      </c>
      <c r="M15" s="201">
        <v>49247</v>
      </c>
      <c r="N15" s="202">
        <v>-1.7378985593998197E-2</v>
      </c>
      <c r="O15" s="201">
        <v>2863</v>
      </c>
      <c r="P15" s="202">
        <v>0.2266495287060839</v>
      </c>
      <c r="Q15" s="201">
        <v>2222</v>
      </c>
      <c r="R15" s="202">
        <v>0.28811594202898561</v>
      </c>
      <c r="S15" s="201">
        <v>1408</v>
      </c>
      <c r="T15" s="202">
        <v>-0.4186622625928984</v>
      </c>
      <c r="U15" s="201">
        <v>316</v>
      </c>
      <c r="V15" s="202">
        <v>-0.31453362255965289</v>
      </c>
      <c r="W15" s="201">
        <v>617</v>
      </c>
      <c r="X15" s="202">
        <v>-0.16508795669824083</v>
      </c>
      <c r="Y15" s="201">
        <v>408</v>
      </c>
      <c r="Z15" s="202">
        <v>-0.57588357588357586</v>
      </c>
      <c r="AA15" s="201">
        <v>67</v>
      </c>
      <c r="AB15" s="202">
        <v>-0.74230769230769234</v>
      </c>
      <c r="AC15" s="201">
        <v>804</v>
      </c>
      <c r="AD15" s="202">
        <v>-0.1026785714285714</v>
      </c>
      <c r="AE15" s="201">
        <v>663</v>
      </c>
      <c r="AF15" s="202">
        <v>0.16725352112676051</v>
      </c>
      <c r="AG15" s="201">
        <v>1750</v>
      </c>
      <c r="AH15" s="202">
        <v>0.36825645035183729</v>
      </c>
      <c r="AI15" s="201">
        <v>2037</v>
      </c>
      <c r="AJ15" s="202">
        <v>0.1919251023990638</v>
      </c>
      <c r="AK15" s="201">
        <v>1865</v>
      </c>
      <c r="AL15" s="202">
        <v>7.6789838337182559E-2</v>
      </c>
      <c r="AM15" s="201">
        <v>156</v>
      </c>
      <c r="AN15" s="202">
        <v>-0.59375</v>
      </c>
      <c r="AO15" s="201">
        <v>359</v>
      </c>
      <c r="AP15" s="202">
        <v>0.48347107438016534</v>
      </c>
      <c r="AQ15" s="201">
        <v>1717</v>
      </c>
      <c r="AR15" s="202">
        <v>0.26064610866372973</v>
      </c>
      <c r="AS15" s="203">
        <v>83043</v>
      </c>
      <c r="AT15" s="204">
        <v>3.547470011720999E-2</v>
      </c>
      <c r="AU15" s="203">
        <v>103019</v>
      </c>
      <c r="AV15" s="204">
        <v>-1.918426414303942E-2</v>
      </c>
    </row>
    <row r="16" spans="2:49" outlineLevel="1">
      <c r="B16" s="200" t="s">
        <v>90</v>
      </c>
      <c r="C16" s="201">
        <v>43450</v>
      </c>
      <c r="D16" s="202">
        <v>2.9928402053558401E-4</v>
      </c>
      <c r="E16" s="201">
        <v>6883</v>
      </c>
      <c r="F16" s="202">
        <v>-0.12939539590184668</v>
      </c>
      <c r="G16" s="201">
        <v>3898</v>
      </c>
      <c r="H16" s="202">
        <v>5.4653679653679621E-2</v>
      </c>
      <c r="I16" s="201">
        <v>6071</v>
      </c>
      <c r="J16" s="202">
        <v>8.488205861329523E-2</v>
      </c>
      <c r="K16" s="201">
        <v>2693</v>
      </c>
      <c r="L16" s="202">
        <v>-1.1017260374586835E-2</v>
      </c>
      <c r="M16" s="201">
        <v>53264</v>
      </c>
      <c r="N16" s="202">
        <v>5.632238616531815E-2</v>
      </c>
      <c r="O16" s="201">
        <v>2502</v>
      </c>
      <c r="P16" s="202">
        <v>-4.4673539518900296E-2</v>
      </c>
      <c r="Q16" s="201">
        <v>6420</v>
      </c>
      <c r="R16" s="202">
        <v>4.4411908247925735E-2</v>
      </c>
      <c r="S16" s="201">
        <v>1320</v>
      </c>
      <c r="T16" s="202">
        <v>-0.13043478260869568</v>
      </c>
      <c r="U16" s="201">
        <v>213</v>
      </c>
      <c r="V16" s="202">
        <v>-0.30163934426229511</v>
      </c>
      <c r="W16" s="201">
        <v>591</v>
      </c>
      <c r="X16" s="202">
        <v>0.14534883720930236</v>
      </c>
      <c r="Y16" s="201">
        <v>500</v>
      </c>
      <c r="Z16" s="202">
        <v>-0.27536231884057971</v>
      </c>
      <c r="AA16" s="201">
        <v>16</v>
      </c>
      <c r="AB16" s="202">
        <v>1.2857142857142856</v>
      </c>
      <c r="AC16" s="201">
        <v>712</v>
      </c>
      <c r="AD16" s="202">
        <v>-8.3655083655083673E-2</v>
      </c>
      <c r="AE16" s="201">
        <v>684</v>
      </c>
      <c r="AF16" s="202">
        <v>-7.2568940493469292E-3</v>
      </c>
      <c r="AG16" s="201">
        <v>2244</v>
      </c>
      <c r="AH16" s="202">
        <v>0.39378881987577641</v>
      </c>
      <c r="AI16" s="201">
        <v>2099</v>
      </c>
      <c r="AJ16" s="202">
        <v>0.33016476552598228</v>
      </c>
      <c r="AK16" s="201">
        <v>3457</v>
      </c>
      <c r="AL16" s="202">
        <v>-1.6220830961866772E-2</v>
      </c>
      <c r="AM16" s="201">
        <v>131</v>
      </c>
      <c r="AN16" s="202">
        <v>-0.45416666666666672</v>
      </c>
      <c r="AO16" s="201">
        <v>540</v>
      </c>
      <c r="AP16" s="202">
        <v>-9.1743119266054496E-3</v>
      </c>
      <c r="AQ16" s="201">
        <v>2012</v>
      </c>
      <c r="AR16" s="202">
        <v>0.27261227071473759</v>
      </c>
      <c r="AS16" s="203">
        <v>94930</v>
      </c>
      <c r="AT16" s="204">
        <v>4.1321588802474718E-2</v>
      </c>
      <c r="AU16" s="203">
        <v>138380</v>
      </c>
      <c r="AV16" s="204">
        <v>2.8083209509658147E-2</v>
      </c>
    </row>
    <row r="17" spans="2:48" outlineLevel="1">
      <c r="B17" s="200" t="s">
        <v>91</v>
      </c>
      <c r="C17" s="201">
        <v>35576</v>
      </c>
      <c r="D17" s="202">
        <v>7.3312013515959729E-2</v>
      </c>
      <c r="E17" s="201">
        <v>7572</v>
      </c>
      <c r="F17" s="202">
        <v>-6.7946824224519919E-2</v>
      </c>
      <c r="G17" s="201">
        <v>4948</v>
      </c>
      <c r="H17" s="202">
        <v>0.1024955436720143</v>
      </c>
      <c r="I17" s="201">
        <v>6575</v>
      </c>
      <c r="J17" s="202">
        <v>0.17076210826210825</v>
      </c>
      <c r="K17" s="201">
        <v>3223</v>
      </c>
      <c r="L17" s="202">
        <v>0.4914391485423415</v>
      </c>
      <c r="M17" s="201">
        <v>58213</v>
      </c>
      <c r="N17" s="202">
        <v>4.4067006241480744E-2</v>
      </c>
      <c r="O17" s="201">
        <v>3783</v>
      </c>
      <c r="P17" s="202">
        <v>0.15054744525547448</v>
      </c>
      <c r="Q17" s="201">
        <v>2976</v>
      </c>
      <c r="R17" s="202">
        <v>0.21419828641370864</v>
      </c>
      <c r="S17" s="201">
        <v>2171</v>
      </c>
      <c r="T17" s="202">
        <v>-5.4854157596865516E-2</v>
      </c>
      <c r="U17" s="201">
        <v>481</v>
      </c>
      <c r="V17" s="202">
        <v>-0.16925734024179617</v>
      </c>
      <c r="W17" s="201">
        <v>933</v>
      </c>
      <c r="X17" s="202">
        <v>0.11736526946107784</v>
      </c>
      <c r="Y17" s="201">
        <v>616</v>
      </c>
      <c r="Z17" s="202">
        <v>-0.23950617283950615</v>
      </c>
      <c r="AA17" s="201">
        <v>141</v>
      </c>
      <c r="AB17" s="202">
        <v>0.93150684931506844</v>
      </c>
      <c r="AC17" s="201">
        <v>1297</v>
      </c>
      <c r="AD17" s="202">
        <v>-4.2804428044280418E-2</v>
      </c>
      <c r="AE17" s="201">
        <v>836</v>
      </c>
      <c r="AF17" s="202">
        <v>-1.0650887573964485E-2</v>
      </c>
      <c r="AG17" s="201">
        <v>2594</v>
      </c>
      <c r="AH17" s="202">
        <v>0.65539246968730058</v>
      </c>
      <c r="AI17" s="201">
        <v>2920</v>
      </c>
      <c r="AJ17" s="202">
        <v>0.67431192660550465</v>
      </c>
      <c r="AK17" s="201">
        <v>2501</v>
      </c>
      <c r="AL17" s="202">
        <v>-0.18026876433956085</v>
      </c>
      <c r="AM17" s="201">
        <v>251</v>
      </c>
      <c r="AN17" s="202">
        <v>-0.49496981891348091</v>
      </c>
      <c r="AO17" s="201">
        <v>382</v>
      </c>
      <c r="AP17" s="202">
        <v>3.8043478260869623E-2</v>
      </c>
      <c r="AQ17" s="201">
        <v>788</v>
      </c>
      <c r="AR17" s="202">
        <v>-0.57289972899728991</v>
      </c>
      <c r="AS17" s="203">
        <v>101030</v>
      </c>
      <c r="AT17" s="204">
        <v>5.8426660241165829E-2</v>
      </c>
      <c r="AU17" s="203">
        <v>136606</v>
      </c>
      <c r="AV17" s="204">
        <v>6.2263314644748435E-2</v>
      </c>
    </row>
    <row r="18" spans="2:48" outlineLevel="1">
      <c r="B18" s="200" t="s">
        <v>92</v>
      </c>
      <c r="C18" s="201">
        <v>23014</v>
      </c>
      <c r="D18" s="202">
        <v>0.13419742743088059</v>
      </c>
      <c r="E18" s="201">
        <v>3812</v>
      </c>
      <c r="F18" s="202">
        <v>-0.28291948833709557</v>
      </c>
      <c r="G18" s="201">
        <v>4010</v>
      </c>
      <c r="H18" s="202">
        <v>8.8195386702849321E-2</v>
      </c>
      <c r="I18" s="201">
        <v>6045</v>
      </c>
      <c r="J18" s="202">
        <v>6.5010570824524327E-2</v>
      </c>
      <c r="K18" s="201">
        <v>2056</v>
      </c>
      <c r="L18" s="202">
        <v>0.56468797564687967</v>
      </c>
      <c r="M18" s="201">
        <v>52067</v>
      </c>
      <c r="N18" s="202">
        <v>5.9995928338762106E-2</v>
      </c>
      <c r="O18" s="201">
        <v>3610</v>
      </c>
      <c r="P18" s="202">
        <v>0.1701782820097244</v>
      </c>
      <c r="Q18" s="201">
        <v>1923</v>
      </c>
      <c r="R18" s="202">
        <v>7.0712694877505644E-2</v>
      </c>
      <c r="S18" s="201">
        <v>1532</v>
      </c>
      <c r="T18" s="202">
        <v>-0.17590102205486824</v>
      </c>
      <c r="U18" s="201">
        <v>293</v>
      </c>
      <c r="V18" s="202">
        <v>-0.16761363636363635</v>
      </c>
      <c r="W18" s="201">
        <v>363</v>
      </c>
      <c r="X18" s="202">
        <v>-0.22103004291845496</v>
      </c>
      <c r="Y18" s="201">
        <v>656</v>
      </c>
      <c r="Z18" s="202">
        <v>-0.3420260782347041</v>
      </c>
      <c r="AA18" s="201">
        <v>220</v>
      </c>
      <c r="AB18" s="202">
        <v>4</v>
      </c>
      <c r="AC18" s="201">
        <v>681</v>
      </c>
      <c r="AD18" s="202">
        <v>-4.0845070422535157E-2</v>
      </c>
      <c r="AE18" s="201">
        <v>526</v>
      </c>
      <c r="AF18" s="202">
        <v>-8.9965397923875479E-2</v>
      </c>
      <c r="AG18" s="201">
        <v>1682</v>
      </c>
      <c r="AH18" s="202">
        <v>0.16562716562716573</v>
      </c>
      <c r="AI18" s="201">
        <v>2168</v>
      </c>
      <c r="AJ18" s="202">
        <v>0.32518337408312958</v>
      </c>
      <c r="AK18" s="201">
        <v>1915</v>
      </c>
      <c r="AL18" s="202">
        <v>-0.16265850459116749</v>
      </c>
      <c r="AM18" s="201">
        <v>270</v>
      </c>
      <c r="AN18" s="202">
        <v>-0.31297709923664119</v>
      </c>
      <c r="AO18" s="201">
        <v>264</v>
      </c>
      <c r="AP18" s="202">
        <v>-3.6496350364963459E-2</v>
      </c>
      <c r="AQ18" s="201">
        <v>1816</v>
      </c>
      <c r="AR18" s="202">
        <v>6.6353493834409916E-2</v>
      </c>
      <c r="AS18" s="203">
        <v>84377</v>
      </c>
      <c r="AT18" s="204">
        <v>4.3301391035548642E-2</v>
      </c>
      <c r="AU18" s="203">
        <v>107391</v>
      </c>
      <c r="AV18" s="204">
        <v>6.1532530692129717E-2</v>
      </c>
    </row>
    <row r="19" spans="2:48" outlineLevel="1">
      <c r="B19" s="200" t="s">
        <v>93</v>
      </c>
      <c r="C19" s="201">
        <v>22652</v>
      </c>
      <c r="D19" s="202">
        <v>1.5465997220603489E-2</v>
      </c>
      <c r="E19" s="201">
        <v>5945</v>
      </c>
      <c r="F19" s="202">
        <v>0.12403100775193798</v>
      </c>
      <c r="G19" s="201">
        <v>3666</v>
      </c>
      <c r="H19" s="202">
        <v>-3.0158730158730163E-2</v>
      </c>
      <c r="I19" s="201">
        <v>6155</v>
      </c>
      <c r="J19" s="202">
        <v>3.7417832462497858E-2</v>
      </c>
      <c r="K19" s="201">
        <v>2125</v>
      </c>
      <c r="L19" s="202">
        <v>0.331453634085213</v>
      </c>
      <c r="M19" s="201">
        <v>46169</v>
      </c>
      <c r="N19" s="202">
        <v>-1.0734947503749703E-2</v>
      </c>
      <c r="O19" s="201">
        <v>3192</v>
      </c>
      <c r="P19" s="202">
        <v>-0.32856541859486743</v>
      </c>
      <c r="Q19" s="201">
        <v>1814</v>
      </c>
      <c r="R19" s="202">
        <v>0.14159848961611066</v>
      </c>
      <c r="S19" s="201">
        <v>1549</v>
      </c>
      <c r="T19" s="202">
        <v>2.1094264996704082E-2</v>
      </c>
      <c r="U19" s="201">
        <v>141</v>
      </c>
      <c r="V19" s="202">
        <v>0.11904761904761907</v>
      </c>
      <c r="W19" s="201">
        <v>319</v>
      </c>
      <c r="X19" s="202">
        <v>5.134615384615385</v>
      </c>
      <c r="Y19" s="201">
        <v>995</v>
      </c>
      <c r="Z19" s="202">
        <v>2.789256198347112E-2</v>
      </c>
      <c r="AA19" s="201">
        <v>94</v>
      </c>
      <c r="AB19" s="202">
        <v>-0.74663072776280326</v>
      </c>
      <c r="AC19" s="201">
        <v>876</v>
      </c>
      <c r="AD19" s="202">
        <v>0.23554301833568414</v>
      </c>
      <c r="AE19" s="201">
        <v>354</v>
      </c>
      <c r="AF19" s="202">
        <v>-0.30451866404715122</v>
      </c>
      <c r="AG19" s="201">
        <v>1437</v>
      </c>
      <c r="AH19" s="202">
        <v>-0.1390053924505692</v>
      </c>
      <c r="AI19" s="201">
        <v>1313</v>
      </c>
      <c r="AJ19" s="202">
        <v>0.10708263069139967</v>
      </c>
      <c r="AK19" s="201">
        <v>2577</v>
      </c>
      <c r="AL19" s="202">
        <v>0.9686783804430863</v>
      </c>
      <c r="AM19" s="201">
        <v>201</v>
      </c>
      <c r="AN19" s="202">
        <v>-0.48984771573604058</v>
      </c>
      <c r="AO19" s="201">
        <v>305</v>
      </c>
      <c r="AP19" s="202">
        <v>0.14232209737827706</v>
      </c>
      <c r="AQ19" s="201">
        <v>1346</v>
      </c>
      <c r="AR19" s="202">
        <v>0.2942307692307693</v>
      </c>
      <c r="AS19" s="203">
        <v>79024</v>
      </c>
      <c r="AT19" s="204">
        <v>1.0394957231079971E-2</v>
      </c>
      <c r="AU19" s="203">
        <v>101676</v>
      </c>
      <c r="AV19" s="204">
        <v>1.1520324717960939E-2</v>
      </c>
    </row>
    <row r="20" spans="2:48" outlineLevel="1">
      <c r="B20" s="200" t="s">
        <v>94</v>
      </c>
      <c r="C20" s="201">
        <v>24632</v>
      </c>
      <c r="D20" s="202">
        <v>-3.6404821616373706E-3</v>
      </c>
      <c r="E20" s="201">
        <v>5632</v>
      </c>
      <c r="F20" s="202">
        <v>-4.1687936021779781E-2</v>
      </c>
      <c r="G20" s="201">
        <v>4632</v>
      </c>
      <c r="H20" s="202">
        <v>0.10654562828475878</v>
      </c>
      <c r="I20" s="201">
        <v>7532</v>
      </c>
      <c r="J20" s="202">
        <v>-8.7583282858873401E-2</v>
      </c>
      <c r="K20" s="201">
        <v>3770</v>
      </c>
      <c r="L20" s="202">
        <v>0.46010844306738963</v>
      </c>
      <c r="M20" s="201">
        <v>54725</v>
      </c>
      <c r="N20" s="202">
        <v>9.841034081329525E-2</v>
      </c>
      <c r="O20" s="201">
        <v>3102</v>
      </c>
      <c r="P20" s="202">
        <v>-0.11975028376844499</v>
      </c>
      <c r="Q20" s="201">
        <v>1822</v>
      </c>
      <c r="R20" s="202">
        <v>-0.1748188405797102</v>
      </c>
      <c r="S20" s="201">
        <v>12074</v>
      </c>
      <c r="T20" s="202">
        <v>-0.15772584583187998</v>
      </c>
      <c r="U20" s="201">
        <v>5108</v>
      </c>
      <c r="V20" s="202">
        <v>4.2236278310548769E-2</v>
      </c>
      <c r="W20" s="201">
        <v>2299</v>
      </c>
      <c r="X20" s="202">
        <v>-8.8421887390959575E-2</v>
      </c>
      <c r="Y20" s="201">
        <v>1842</v>
      </c>
      <c r="Z20" s="202">
        <v>-0.49270173505921233</v>
      </c>
      <c r="AA20" s="201">
        <v>2825</v>
      </c>
      <c r="AB20" s="202">
        <v>-0.13898201767753737</v>
      </c>
      <c r="AC20" s="201">
        <v>961</v>
      </c>
      <c r="AD20" s="202">
        <v>-6.9699903194578861E-2</v>
      </c>
      <c r="AE20" s="201">
        <v>742</v>
      </c>
      <c r="AF20" s="202">
        <v>-5.7179161372299836E-2</v>
      </c>
      <c r="AG20" s="201">
        <v>1536</v>
      </c>
      <c r="AH20" s="202">
        <v>0.11790393013100431</v>
      </c>
      <c r="AI20" s="201">
        <v>1490</v>
      </c>
      <c r="AJ20" s="202">
        <v>5.0775740479548581E-2</v>
      </c>
      <c r="AK20" s="201">
        <v>1614</v>
      </c>
      <c r="AL20" s="202">
        <v>-0.14057507987220452</v>
      </c>
      <c r="AM20" s="201">
        <v>298</v>
      </c>
      <c r="AN20" s="202">
        <v>-5.3968253968253999E-2</v>
      </c>
      <c r="AO20" s="201">
        <v>259</v>
      </c>
      <c r="AP20" s="202">
        <v>-0.15909090909090906</v>
      </c>
      <c r="AQ20" s="201">
        <v>1146</v>
      </c>
      <c r="AR20" s="202">
        <v>9.2469018112488088E-2</v>
      </c>
      <c r="AS20" s="203">
        <v>101335</v>
      </c>
      <c r="AT20" s="204">
        <v>2.4092732766722857E-2</v>
      </c>
      <c r="AU20" s="203">
        <v>125967</v>
      </c>
      <c r="AV20" s="204">
        <v>1.8548915284662071E-2</v>
      </c>
    </row>
    <row r="21" spans="2:48" outlineLevel="1">
      <c r="B21" s="200" t="s">
        <v>95</v>
      </c>
      <c r="C21" s="201">
        <v>13577</v>
      </c>
      <c r="D21" s="202">
        <v>0.95352517985611507</v>
      </c>
      <c r="E21" s="201">
        <v>4481</v>
      </c>
      <c r="F21" s="202">
        <v>-0.15404946195959979</v>
      </c>
      <c r="G21" s="201">
        <v>2859</v>
      </c>
      <c r="H21" s="202">
        <v>-0.27399695276790248</v>
      </c>
      <c r="I21" s="201">
        <v>6834</v>
      </c>
      <c r="J21" s="202">
        <v>-9.0497737556561098E-2</v>
      </c>
      <c r="K21" s="201">
        <v>2020</v>
      </c>
      <c r="L21" s="202">
        <v>0.26645768025078365</v>
      </c>
      <c r="M21" s="201">
        <v>47668</v>
      </c>
      <c r="N21" s="202">
        <v>-3.6211811803716243E-2</v>
      </c>
      <c r="O21" s="201">
        <v>3192</v>
      </c>
      <c r="P21" s="202">
        <v>8.9048106448311071E-2</v>
      </c>
      <c r="Q21" s="201">
        <v>2212</v>
      </c>
      <c r="R21" s="202">
        <v>9.6678235002478852E-2</v>
      </c>
      <c r="S21" s="201">
        <v>30930</v>
      </c>
      <c r="T21" s="202">
        <v>-0.21431655955495721</v>
      </c>
      <c r="U21" s="201">
        <v>9506</v>
      </c>
      <c r="V21" s="202">
        <v>-0.20934874823255423</v>
      </c>
      <c r="W21" s="201">
        <v>7683</v>
      </c>
      <c r="X21" s="202">
        <v>-0.10412779850746268</v>
      </c>
      <c r="Y21" s="201">
        <v>5959</v>
      </c>
      <c r="Z21" s="202">
        <v>-0.28005315935725505</v>
      </c>
      <c r="AA21" s="201">
        <v>7782</v>
      </c>
      <c r="AB21" s="202">
        <v>-0.25822133257077495</v>
      </c>
      <c r="AC21" s="201">
        <v>598</v>
      </c>
      <c r="AD21" s="202">
        <v>-0.11011904761904767</v>
      </c>
      <c r="AE21" s="201">
        <v>719</v>
      </c>
      <c r="AF21" s="202">
        <v>0.13586097946287512</v>
      </c>
      <c r="AG21" s="201">
        <v>772</v>
      </c>
      <c r="AH21" s="202">
        <v>-6.3106796116504826E-2</v>
      </c>
      <c r="AI21" s="201">
        <v>1303</v>
      </c>
      <c r="AJ21" s="202">
        <v>-7.5230660042583386E-2</v>
      </c>
      <c r="AK21" s="201">
        <v>1156</v>
      </c>
      <c r="AL21" s="202">
        <v>-0.21944632005401754</v>
      </c>
      <c r="AM21" s="201">
        <v>364</v>
      </c>
      <c r="AN21" s="202">
        <v>0.76699029126213603</v>
      </c>
      <c r="AO21" s="201">
        <v>285</v>
      </c>
      <c r="AP21" s="202">
        <v>0.78125</v>
      </c>
      <c r="AQ21" s="201">
        <v>1048</v>
      </c>
      <c r="AR21" s="202">
        <v>0.40106951871657759</v>
      </c>
      <c r="AS21" s="203">
        <v>106441</v>
      </c>
      <c r="AT21" s="204">
        <v>-9.9872305519615012E-2</v>
      </c>
      <c r="AU21" s="203">
        <v>120018</v>
      </c>
      <c r="AV21" s="204">
        <v>-4.1397432927852029E-2</v>
      </c>
    </row>
    <row r="22" spans="2:48" outlineLevel="1">
      <c r="B22" s="200" t="s">
        <v>96</v>
      </c>
      <c r="C22" s="201">
        <v>8654</v>
      </c>
      <c r="D22" s="202">
        <v>0.28531115401752571</v>
      </c>
      <c r="E22" s="201">
        <v>5291</v>
      </c>
      <c r="F22" s="202">
        <v>-8.1104550191038571E-2</v>
      </c>
      <c r="G22" s="201">
        <v>3806</v>
      </c>
      <c r="H22" s="202">
        <v>6.2238347753279299E-2</v>
      </c>
      <c r="I22" s="201">
        <v>7061</v>
      </c>
      <c r="J22" s="202">
        <v>5.9097045147742611E-2</v>
      </c>
      <c r="K22" s="201">
        <v>2680</v>
      </c>
      <c r="L22" s="202">
        <v>4.8923679060665304E-2</v>
      </c>
      <c r="M22" s="201">
        <v>40514</v>
      </c>
      <c r="N22" s="202">
        <v>-7.6751287543867619E-2</v>
      </c>
      <c r="O22" s="201">
        <v>3262</v>
      </c>
      <c r="P22" s="202">
        <v>5.6005179669796012E-2</v>
      </c>
      <c r="Q22" s="201">
        <v>3191</v>
      </c>
      <c r="R22" s="202">
        <v>0.15198555956678694</v>
      </c>
      <c r="S22" s="201">
        <v>29292</v>
      </c>
      <c r="T22" s="202">
        <v>-0.12125757484850308</v>
      </c>
      <c r="U22" s="201">
        <v>8321</v>
      </c>
      <c r="V22" s="202">
        <v>-0.27174864344477512</v>
      </c>
      <c r="W22" s="201">
        <v>7442</v>
      </c>
      <c r="X22" s="202">
        <v>-7.3362678404694792E-3</v>
      </c>
      <c r="Y22" s="201">
        <v>6299</v>
      </c>
      <c r="Z22" s="202">
        <v>-4.992458521870291E-2</v>
      </c>
      <c r="AA22" s="201">
        <v>7230</v>
      </c>
      <c r="AB22" s="202">
        <v>-7.0813520113096051E-2</v>
      </c>
      <c r="AC22" s="201">
        <v>697</v>
      </c>
      <c r="AD22" s="202">
        <v>0.13149350649350655</v>
      </c>
      <c r="AE22" s="201">
        <v>796</v>
      </c>
      <c r="AF22" s="202">
        <v>-7.3341094295692688E-2</v>
      </c>
      <c r="AG22" s="201">
        <v>640</v>
      </c>
      <c r="AH22" s="202">
        <v>-3.6144578313253017E-2</v>
      </c>
      <c r="AI22" s="201">
        <v>1127</v>
      </c>
      <c r="AJ22" s="202">
        <v>-0.31070336391437314</v>
      </c>
      <c r="AK22" s="201">
        <v>1210</v>
      </c>
      <c r="AL22" s="202">
        <v>-0.26084300549786199</v>
      </c>
      <c r="AM22" s="201">
        <v>133</v>
      </c>
      <c r="AN22" s="202">
        <v>-6.3380281690140872E-2</v>
      </c>
      <c r="AO22" s="201">
        <v>211</v>
      </c>
      <c r="AP22" s="202">
        <v>0.61068702290076327</v>
      </c>
      <c r="AQ22" s="201">
        <v>823</v>
      </c>
      <c r="AR22" s="202">
        <v>0.13831258644536648</v>
      </c>
      <c r="AS22" s="203">
        <v>100734</v>
      </c>
      <c r="AT22" s="204">
        <v>-6.7666250173538778E-2</v>
      </c>
      <c r="AU22" s="203">
        <v>109388</v>
      </c>
      <c r="AV22" s="204">
        <v>-4.6960218857272307E-2</v>
      </c>
    </row>
    <row r="23" spans="2:48" outlineLevel="1">
      <c r="B23" s="200" t="s">
        <v>97</v>
      </c>
      <c r="C23" s="201">
        <v>10081</v>
      </c>
      <c r="D23" s="202">
        <v>0.50104228707564036</v>
      </c>
      <c r="E23" s="201">
        <v>4968</v>
      </c>
      <c r="F23" s="202">
        <v>0.12271186440677972</v>
      </c>
      <c r="G23" s="201">
        <v>4042</v>
      </c>
      <c r="H23" s="202">
        <v>0.21930618401206647</v>
      </c>
      <c r="I23" s="201">
        <v>7319</v>
      </c>
      <c r="J23" s="202">
        <v>5.2336448598130803E-2</v>
      </c>
      <c r="K23" s="201">
        <v>2001</v>
      </c>
      <c r="L23" s="202">
        <v>0.35385656292286871</v>
      </c>
      <c r="M23" s="201">
        <v>43200</v>
      </c>
      <c r="N23" s="202">
        <v>-3.0477130930472662E-2</v>
      </c>
      <c r="O23" s="201">
        <v>3108</v>
      </c>
      <c r="P23" s="202">
        <v>-5.3593179049939099E-2</v>
      </c>
      <c r="Q23" s="201">
        <v>3141</v>
      </c>
      <c r="R23" s="202">
        <v>-7.3177928592505159E-2</v>
      </c>
      <c r="S23" s="201">
        <v>32396</v>
      </c>
      <c r="T23" s="202">
        <v>-2.7293199219336484E-2</v>
      </c>
      <c r="U23" s="201">
        <v>9282</v>
      </c>
      <c r="V23" s="202">
        <v>-0.1088709677419355</v>
      </c>
      <c r="W23" s="201">
        <v>8749</v>
      </c>
      <c r="X23" s="202">
        <v>0.27147216974277</v>
      </c>
      <c r="Y23" s="201">
        <v>6063</v>
      </c>
      <c r="Z23" s="202">
        <v>-0.16522098306484923</v>
      </c>
      <c r="AA23" s="201">
        <v>8302</v>
      </c>
      <c r="AB23" s="202">
        <v>-5.0657518582046923E-2</v>
      </c>
      <c r="AC23" s="201">
        <v>632</v>
      </c>
      <c r="AD23" s="202">
        <v>-0.15620827770360479</v>
      </c>
      <c r="AE23" s="201">
        <v>896</v>
      </c>
      <c r="AF23" s="202">
        <v>1.7026106696935273E-2</v>
      </c>
      <c r="AG23" s="201">
        <v>1478</v>
      </c>
      <c r="AH23" s="202">
        <v>9.4004441154700302E-2</v>
      </c>
      <c r="AI23" s="201">
        <v>1519</v>
      </c>
      <c r="AJ23" s="202">
        <v>0.21422861710631502</v>
      </c>
      <c r="AK23" s="201">
        <v>1614</v>
      </c>
      <c r="AL23" s="202">
        <v>-0.26569608735213834</v>
      </c>
      <c r="AM23" s="201">
        <v>202</v>
      </c>
      <c r="AN23" s="202">
        <v>0.34666666666666668</v>
      </c>
      <c r="AO23" s="201">
        <v>252</v>
      </c>
      <c r="AP23" s="202">
        <v>0.10526315789473695</v>
      </c>
      <c r="AQ23" s="201">
        <v>534</v>
      </c>
      <c r="AR23" s="202">
        <v>3.689320388349504E-2</v>
      </c>
      <c r="AS23" s="203">
        <v>107302</v>
      </c>
      <c r="AT23" s="204">
        <v>-6.7572571090047662E-3</v>
      </c>
      <c r="AU23" s="203">
        <v>117383</v>
      </c>
      <c r="AV23" s="204">
        <v>2.2963363195872777E-2</v>
      </c>
    </row>
    <row r="24" spans="2:48" ht="15" customHeight="1">
      <c r="B24" s="207">
        <v>2010</v>
      </c>
      <c r="C24" s="208">
        <v>235581</v>
      </c>
      <c r="D24" s="209">
        <v>2.9754255291248199E-2</v>
      </c>
      <c r="E24" s="208">
        <v>66748</v>
      </c>
      <c r="F24" s="209">
        <v>-2.4152046783625702E-2</v>
      </c>
      <c r="G24" s="208">
        <v>49721</v>
      </c>
      <c r="H24" s="209">
        <v>7.6584964489866625E-2</v>
      </c>
      <c r="I24" s="208">
        <v>84146</v>
      </c>
      <c r="J24" s="209">
        <v>7.2087452859035839E-2</v>
      </c>
      <c r="K24" s="208">
        <v>28898</v>
      </c>
      <c r="L24" s="209">
        <v>0.32547472708925795</v>
      </c>
      <c r="M24" s="208">
        <v>600089</v>
      </c>
      <c r="N24" s="209">
        <v>3.560753534349459E-2</v>
      </c>
      <c r="O24" s="208">
        <v>36271</v>
      </c>
      <c r="P24" s="209">
        <v>1.0587612493382803E-2</v>
      </c>
      <c r="Q24" s="208">
        <v>31872</v>
      </c>
      <c r="R24" s="209">
        <v>6.3250600480384334E-2</v>
      </c>
      <c r="S24" s="208">
        <v>195526</v>
      </c>
      <c r="T24" s="209">
        <v>-3.5625329841330933E-2</v>
      </c>
      <c r="U24" s="208">
        <v>59878</v>
      </c>
      <c r="V24" s="209">
        <v>-2.7607262333950389E-2</v>
      </c>
      <c r="W24" s="208">
        <v>48344</v>
      </c>
      <c r="X24" s="209">
        <v>5.3498659809540383E-2</v>
      </c>
      <c r="Y24" s="208">
        <v>36820</v>
      </c>
      <c r="Z24" s="209">
        <v>-0.17876658860265415</v>
      </c>
      <c r="AA24" s="208">
        <v>50484</v>
      </c>
      <c r="AB24" s="209">
        <v>7.3344301940658774E-4</v>
      </c>
      <c r="AC24" s="208">
        <v>9945</v>
      </c>
      <c r="AD24" s="209">
        <v>5.7645631067961833E-3</v>
      </c>
      <c r="AE24" s="208">
        <v>9252</v>
      </c>
      <c r="AF24" s="209">
        <v>5.5321090452834509E-2</v>
      </c>
      <c r="AG24" s="208">
        <v>18572</v>
      </c>
      <c r="AH24" s="209">
        <v>0.2198357963875206</v>
      </c>
      <c r="AI24" s="208">
        <v>19969</v>
      </c>
      <c r="AJ24" s="209">
        <v>0.10478561549100962</v>
      </c>
      <c r="AK24" s="208">
        <v>22983</v>
      </c>
      <c r="AL24" s="209">
        <v>1.5688325271276948E-3</v>
      </c>
      <c r="AM24" s="208">
        <v>2531</v>
      </c>
      <c r="AN24" s="209">
        <v>-0.28157820039738857</v>
      </c>
      <c r="AO24" s="208">
        <v>3512</v>
      </c>
      <c r="AP24" s="209">
        <v>0.1064902331442974</v>
      </c>
      <c r="AQ24" s="208">
        <v>16872</v>
      </c>
      <c r="AR24" s="209">
        <v>0.27029061888269834</v>
      </c>
      <c r="AS24" s="210">
        <v>1196907</v>
      </c>
      <c r="AT24" s="211">
        <v>3.3752883634601716E-2</v>
      </c>
      <c r="AU24" s="210">
        <v>1432488</v>
      </c>
      <c r="AV24" s="211">
        <v>3.3093153690210819E-2</v>
      </c>
    </row>
    <row r="25" spans="2:48" ht="15" hidden="1" customHeight="1" outlineLevel="1">
      <c r="B25" s="200" t="s">
        <v>86</v>
      </c>
      <c r="C25" s="201">
        <v>13156</v>
      </c>
      <c r="D25" s="202">
        <v>0.72605615324061934</v>
      </c>
      <c r="E25" s="201">
        <v>5170</v>
      </c>
      <c r="F25" s="202">
        <v>-8.6289549376797892E-3</v>
      </c>
      <c r="G25" s="201">
        <v>4031</v>
      </c>
      <c r="H25" s="202">
        <v>-3.8865045302813539E-2</v>
      </c>
      <c r="I25" s="201">
        <v>6458</v>
      </c>
      <c r="J25" s="202">
        <v>-8.5139538178212182E-2</v>
      </c>
      <c r="K25" s="201">
        <v>1372</v>
      </c>
      <c r="L25" s="202">
        <v>6.2742060418280454E-2</v>
      </c>
      <c r="M25" s="201">
        <v>40763</v>
      </c>
      <c r="N25" s="202">
        <v>-0.15422441696406342</v>
      </c>
      <c r="O25" s="201">
        <v>2074</v>
      </c>
      <c r="P25" s="202">
        <v>-0.14262091773460106</v>
      </c>
      <c r="Q25" s="201">
        <v>2397</v>
      </c>
      <c r="R25" s="202">
        <v>-0.1168017686072218</v>
      </c>
      <c r="S25" s="201">
        <v>28355</v>
      </c>
      <c r="T25" s="202">
        <v>-0.14616519618175794</v>
      </c>
      <c r="U25" s="201">
        <v>8532</v>
      </c>
      <c r="V25" s="202">
        <v>-0.24788434414668548</v>
      </c>
      <c r="W25" s="201">
        <v>6521</v>
      </c>
      <c r="X25" s="202">
        <v>-2.7006863622799138E-2</v>
      </c>
      <c r="Y25" s="201">
        <v>5566</v>
      </c>
      <c r="Z25" s="202">
        <v>-0.120695102685624</v>
      </c>
      <c r="AA25" s="201">
        <v>7736</v>
      </c>
      <c r="AB25" s="202">
        <v>-0.12419336578738815</v>
      </c>
      <c r="AC25" s="201">
        <v>587</v>
      </c>
      <c r="AD25" s="202">
        <v>-1.8394648829431426E-2</v>
      </c>
      <c r="AE25" s="201">
        <v>858</v>
      </c>
      <c r="AF25" s="202">
        <v>-2.1664766248574718E-2</v>
      </c>
      <c r="AG25" s="201">
        <v>903</v>
      </c>
      <c r="AH25" s="202">
        <v>-0.1723189734188818</v>
      </c>
      <c r="AI25" s="201">
        <v>1633</v>
      </c>
      <c r="AJ25" s="202">
        <v>0.21142433234421354</v>
      </c>
      <c r="AK25" s="201">
        <v>1297</v>
      </c>
      <c r="AL25" s="202">
        <v>-0.25970319634703198</v>
      </c>
      <c r="AM25" s="201">
        <v>322</v>
      </c>
      <c r="AN25" s="202">
        <v>0.8089887640449438</v>
      </c>
      <c r="AO25" s="201">
        <v>295</v>
      </c>
      <c r="AP25" s="202">
        <v>0.1216730038022813</v>
      </c>
      <c r="AQ25" s="201">
        <v>897</v>
      </c>
      <c r="AR25" s="202">
        <v>1.0248306997742662</v>
      </c>
      <c r="AS25" s="203">
        <v>97412</v>
      </c>
      <c r="AT25" s="204">
        <v>-0.12120309976814891</v>
      </c>
      <c r="AU25" s="203">
        <v>110568</v>
      </c>
      <c r="AV25" s="204">
        <v>-6.6692552482083944E-2</v>
      </c>
    </row>
    <row r="26" spans="2:48" ht="15" hidden="1" customHeight="1" outlineLevel="1">
      <c r="B26" s="200" t="s">
        <v>87</v>
      </c>
      <c r="C26" s="201">
        <v>9385</v>
      </c>
      <c r="D26" s="202">
        <v>9.9332318144547349E-2</v>
      </c>
      <c r="E26" s="201">
        <v>4272</v>
      </c>
      <c r="F26" s="202">
        <v>-5.6537102473498191E-2</v>
      </c>
      <c r="G26" s="201">
        <v>4039</v>
      </c>
      <c r="H26" s="202">
        <v>6.5418095489316874E-2</v>
      </c>
      <c r="I26" s="201">
        <v>7018</v>
      </c>
      <c r="J26" s="202">
        <v>-0.26735567386992376</v>
      </c>
      <c r="K26" s="201">
        <v>1188</v>
      </c>
      <c r="L26" s="202">
        <v>1.799485861182526E-2</v>
      </c>
      <c r="M26" s="201">
        <v>39694</v>
      </c>
      <c r="N26" s="202">
        <v>-0.21885270097412179</v>
      </c>
      <c r="O26" s="201">
        <v>2010</v>
      </c>
      <c r="P26" s="202">
        <v>-0.41974595842956119</v>
      </c>
      <c r="Q26" s="201">
        <v>1965</v>
      </c>
      <c r="R26" s="202">
        <v>0.17453676031081899</v>
      </c>
      <c r="S26" s="201">
        <v>30575</v>
      </c>
      <c r="T26" s="202">
        <v>-0.24091958588842821</v>
      </c>
      <c r="U26" s="201">
        <v>9426</v>
      </c>
      <c r="V26" s="202">
        <v>-0.29329734592892487</v>
      </c>
      <c r="W26" s="201">
        <v>7797</v>
      </c>
      <c r="X26" s="202">
        <v>-0.20713849908480786</v>
      </c>
      <c r="Y26" s="201">
        <v>5368</v>
      </c>
      <c r="Z26" s="202">
        <v>-0.35004237801186588</v>
      </c>
      <c r="AA26" s="201">
        <v>7984</v>
      </c>
      <c r="AB26" s="202">
        <v>-9.7649186256781206E-2</v>
      </c>
      <c r="AC26" s="201">
        <v>631</v>
      </c>
      <c r="AD26" s="202">
        <v>-0.40583804143126179</v>
      </c>
      <c r="AE26" s="201">
        <v>813</v>
      </c>
      <c r="AF26" s="202">
        <v>-0.29732065687121867</v>
      </c>
      <c r="AG26" s="201">
        <v>891</v>
      </c>
      <c r="AH26" s="202">
        <v>-0.17500000000000004</v>
      </c>
      <c r="AI26" s="201">
        <v>1376</v>
      </c>
      <c r="AJ26" s="202">
        <v>-0.20782959124928035</v>
      </c>
      <c r="AK26" s="201">
        <v>1200</v>
      </c>
      <c r="AL26" s="202">
        <v>-0.14590747330960852</v>
      </c>
      <c r="AM26" s="201">
        <v>254</v>
      </c>
      <c r="AN26" s="202">
        <v>0.86764705882352944</v>
      </c>
      <c r="AO26" s="201">
        <v>200</v>
      </c>
      <c r="AP26" s="202">
        <v>-0.11111111111111116</v>
      </c>
      <c r="AQ26" s="201">
        <v>645</v>
      </c>
      <c r="AR26" s="202">
        <v>0.86956521739130443</v>
      </c>
      <c r="AS26" s="203">
        <v>96771</v>
      </c>
      <c r="AT26" s="204">
        <v>-0.20966490530287563</v>
      </c>
      <c r="AU26" s="203">
        <v>106156</v>
      </c>
      <c r="AV26" s="204">
        <v>-0.18952511833867769</v>
      </c>
    </row>
    <row r="27" spans="2:48" ht="15" hidden="1" customHeight="1" outlineLevel="1">
      <c r="B27" s="200" t="s">
        <v>88</v>
      </c>
      <c r="C27" s="201">
        <v>17095</v>
      </c>
      <c r="D27" s="202">
        <v>0.32314241486068118</v>
      </c>
      <c r="E27" s="201">
        <v>6336</v>
      </c>
      <c r="F27" s="202">
        <v>-0.14018184285520419</v>
      </c>
      <c r="G27" s="201">
        <v>3660</v>
      </c>
      <c r="H27" s="202">
        <v>0.24872057318321383</v>
      </c>
      <c r="I27" s="201">
        <v>7076</v>
      </c>
      <c r="J27" s="202">
        <v>-8.2690960056062135E-3</v>
      </c>
      <c r="K27" s="201">
        <v>1948</v>
      </c>
      <c r="L27" s="202">
        <v>0.33791208791208782</v>
      </c>
      <c r="M27" s="201">
        <v>59190</v>
      </c>
      <c r="N27" s="202">
        <v>-6.8152836159259489E-2</v>
      </c>
      <c r="O27" s="201">
        <v>2899</v>
      </c>
      <c r="P27" s="202">
        <v>-0.29635922330097086</v>
      </c>
      <c r="Q27" s="201">
        <v>1522</v>
      </c>
      <c r="R27" s="202">
        <v>-7.701637355973312E-2</v>
      </c>
      <c r="S27" s="201">
        <v>13865</v>
      </c>
      <c r="T27" s="202">
        <v>-0.2886460417628649</v>
      </c>
      <c r="U27" s="201">
        <v>3031</v>
      </c>
      <c r="V27" s="202">
        <v>-0.48522418478260865</v>
      </c>
      <c r="W27" s="201">
        <v>3487</v>
      </c>
      <c r="X27" s="202">
        <v>-0.36193961573650502</v>
      </c>
      <c r="Y27" s="201">
        <v>3673</v>
      </c>
      <c r="Z27" s="202">
        <v>-0.11536608863198461</v>
      </c>
      <c r="AA27" s="201">
        <v>3674</v>
      </c>
      <c r="AB27" s="202">
        <v>-7.8273958855995973E-2</v>
      </c>
      <c r="AC27" s="201">
        <v>1153</v>
      </c>
      <c r="AD27" s="202">
        <v>-0.10342146189735613</v>
      </c>
      <c r="AE27" s="201">
        <v>747</v>
      </c>
      <c r="AF27" s="202">
        <v>-9.7826086956521729E-2</v>
      </c>
      <c r="AG27" s="201">
        <v>1650</v>
      </c>
      <c r="AH27" s="202">
        <v>-0.4126023495906016</v>
      </c>
      <c r="AI27" s="201">
        <v>1500</v>
      </c>
      <c r="AJ27" s="202">
        <v>-0.2707826932425863</v>
      </c>
      <c r="AK27" s="201">
        <v>1363</v>
      </c>
      <c r="AL27" s="202">
        <v>-0.39124609200535954</v>
      </c>
      <c r="AM27" s="201">
        <v>226</v>
      </c>
      <c r="AN27" s="202">
        <v>0.11881188118811892</v>
      </c>
      <c r="AO27" s="201">
        <v>156</v>
      </c>
      <c r="AP27" s="202">
        <v>-0.24637681159420288</v>
      </c>
      <c r="AQ27" s="201">
        <v>1174</v>
      </c>
      <c r="AR27" s="202">
        <v>2.1223404255319149</v>
      </c>
      <c r="AS27" s="203">
        <v>104465</v>
      </c>
      <c r="AT27" s="204">
        <v>-0.11225079456804388</v>
      </c>
      <c r="AU27" s="203">
        <v>121560</v>
      </c>
      <c r="AV27" s="204">
        <v>-6.9176225554007043E-2</v>
      </c>
    </row>
    <row r="28" spans="2:48" ht="15" hidden="1" customHeight="1" outlineLevel="1">
      <c r="B28" s="200" t="s">
        <v>89</v>
      </c>
      <c r="C28" s="201">
        <v>24836</v>
      </c>
      <c r="D28" s="202">
        <v>0.33713793474749654</v>
      </c>
      <c r="E28" s="201">
        <v>4630</v>
      </c>
      <c r="F28" s="202">
        <v>-0.17820376286829964</v>
      </c>
      <c r="G28" s="201">
        <v>3783</v>
      </c>
      <c r="H28" s="202">
        <v>0.40893854748603342</v>
      </c>
      <c r="I28" s="201">
        <v>5724</v>
      </c>
      <c r="J28" s="202">
        <v>-0.14015322217214965</v>
      </c>
      <c r="K28" s="201">
        <v>1290</v>
      </c>
      <c r="L28" s="202">
        <v>0.6433121019108281</v>
      </c>
      <c r="M28" s="201">
        <v>50118</v>
      </c>
      <c r="N28" s="202">
        <v>-8.7685446436697956E-2</v>
      </c>
      <c r="O28" s="201">
        <v>2334</v>
      </c>
      <c r="P28" s="202">
        <v>-0.32072176949941789</v>
      </c>
      <c r="Q28" s="201">
        <v>1725</v>
      </c>
      <c r="R28" s="202">
        <v>-0.22227231740306586</v>
      </c>
      <c r="S28" s="201">
        <v>2422</v>
      </c>
      <c r="T28" s="202">
        <v>-0.37753790799280396</v>
      </c>
      <c r="U28" s="201">
        <v>461</v>
      </c>
      <c r="V28" s="202">
        <v>-0.40439276485788112</v>
      </c>
      <c r="W28" s="201">
        <v>739</v>
      </c>
      <c r="X28" s="202">
        <v>-0.56834112149532712</v>
      </c>
      <c r="Y28" s="201">
        <v>962</v>
      </c>
      <c r="Z28" s="202">
        <v>-0.30441070137382498</v>
      </c>
      <c r="AA28" s="201">
        <v>260</v>
      </c>
      <c r="AB28" s="202">
        <v>10.818181818181818</v>
      </c>
      <c r="AC28" s="201">
        <v>896</v>
      </c>
      <c r="AD28" s="202">
        <v>-0.10756972111553786</v>
      </c>
      <c r="AE28" s="201">
        <v>568</v>
      </c>
      <c r="AF28" s="202">
        <v>-6.5789473684210509E-2</v>
      </c>
      <c r="AG28" s="201">
        <v>1279</v>
      </c>
      <c r="AH28" s="202">
        <v>-0.43556928508384818</v>
      </c>
      <c r="AI28" s="201">
        <v>1709</v>
      </c>
      <c r="AJ28" s="202">
        <v>-0.21389144434222629</v>
      </c>
      <c r="AK28" s="201">
        <v>1732</v>
      </c>
      <c r="AL28" s="202">
        <v>-0.48681481481481481</v>
      </c>
      <c r="AM28" s="201">
        <v>384</v>
      </c>
      <c r="AN28" s="202">
        <v>1.6482758620689655</v>
      </c>
      <c r="AO28" s="201">
        <v>242</v>
      </c>
      <c r="AP28" s="202">
        <v>-0.3202247191011236</v>
      </c>
      <c r="AQ28" s="201">
        <v>1362</v>
      </c>
      <c r="AR28" s="202">
        <v>1.7570850202429149</v>
      </c>
      <c r="AS28" s="203">
        <v>80198</v>
      </c>
      <c r="AT28" s="204">
        <v>-0.11542746214001298</v>
      </c>
      <c r="AU28" s="203">
        <v>105034</v>
      </c>
      <c r="AV28" s="204">
        <v>-3.8475974257806467E-2</v>
      </c>
    </row>
    <row r="29" spans="2:48" ht="15" hidden="1" customHeight="1" outlineLevel="1">
      <c r="B29" s="200" t="s">
        <v>90</v>
      </c>
      <c r="C29" s="201">
        <v>43437</v>
      </c>
      <c r="D29" s="202">
        <v>0.19545892390257325</v>
      </c>
      <c r="E29" s="201">
        <v>7906</v>
      </c>
      <c r="F29" s="202">
        <v>4.1222178322138703E-2</v>
      </c>
      <c r="G29" s="201">
        <v>3696</v>
      </c>
      <c r="H29" s="202">
        <v>0.17110266159695819</v>
      </c>
      <c r="I29" s="201">
        <v>5596</v>
      </c>
      <c r="J29" s="202">
        <v>-0.21094190637337851</v>
      </c>
      <c r="K29" s="201">
        <v>2723</v>
      </c>
      <c r="L29" s="202">
        <v>0.18442801217920834</v>
      </c>
      <c r="M29" s="201">
        <v>50424</v>
      </c>
      <c r="N29" s="202">
        <v>-0.17568782593058807</v>
      </c>
      <c r="O29" s="201">
        <v>2619</v>
      </c>
      <c r="P29" s="202">
        <v>-0.25575447570332477</v>
      </c>
      <c r="Q29" s="201">
        <v>6147</v>
      </c>
      <c r="R29" s="202">
        <v>-0.25246260488872674</v>
      </c>
      <c r="S29" s="201">
        <v>1518</v>
      </c>
      <c r="T29" s="202">
        <v>-0.34597156398104267</v>
      </c>
      <c r="U29" s="201">
        <v>305</v>
      </c>
      <c r="V29" s="202">
        <v>-5.5727554179566541E-2</v>
      </c>
      <c r="W29" s="201">
        <v>516</v>
      </c>
      <c r="X29" s="202">
        <v>-0.49805447470817121</v>
      </c>
      <c r="Y29" s="201">
        <v>690</v>
      </c>
      <c r="Z29" s="202">
        <v>-0.23925027563395806</v>
      </c>
      <c r="AA29" s="201">
        <v>7</v>
      </c>
      <c r="AB29" s="202">
        <v>-0.88888888888888884</v>
      </c>
      <c r="AC29" s="201">
        <v>777</v>
      </c>
      <c r="AD29" s="202">
        <v>4.1554959785522705E-2</v>
      </c>
      <c r="AE29" s="201">
        <v>689</v>
      </c>
      <c r="AF29" s="202">
        <v>-5.7455540355677126E-2</v>
      </c>
      <c r="AG29" s="201">
        <v>1610</v>
      </c>
      <c r="AH29" s="202">
        <v>-0.45772987537891541</v>
      </c>
      <c r="AI29" s="201">
        <v>1578</v>
      </c>
      <c r="AJ29" s="202">
        <v>-0.33947258267057345</v>
      </c>
      <c r="AK29" s="201">
        <v>3514</v>
      </c>
      <c r="AL29" s="202">
        <v>-0.34962058115861561</v>
      </c>
      <c r="AM29" s="201">
        <v>240</v>
      </c>
      <c r="AN29" s="202">
        <v>0.53846153846153855</v>
      </c>
      <c r="AO29" s="201">
        <v>545</v>
      </c>
      <c r="AP29" s="202">
        <v>-0.15372670807453415</v>
      </c>
      <c r="AQ29" s="201">
        <v>1581</v>
      </c>
      <c r="AR29" s="202">
        <v>1.558252427184466</v>
      </c>
      <c r="AS29" s="203">
        <v>91163</v>
      </c>
      <c r="AT29" s="204">
        <v>-0.16387232871686697</v>
      </c>
      <c r="AU29" s="203">
        <v>134600</v>
      </c>
      <c r="AV29" s="204">
        <v>-7.405496508788223E-2</v>
      </c>
    </row>
    <row r="30" spans="2:48" ht="15" hidden="1" customHeight="1" outlineLevel="1">
      <c r="B30" s="200" t="s">
        <v>91</v>
      </c>
      <c r="C30" s="201">
        <v>33146</v>
      </c>
      <c r="D30" s="202">
        <v>0.22400295420974881</v>
      </c>
      <c r="E30" s="201">
        <v>8124</v>
      </c>
      <c r="F30" s="202">
        <v>6.2933403113960562E-2</v>
      </c>
      <c r="G30" s="201">
        <v>4488</v>
      </c>
      <c r="H30" s="202">
        <v>0.30351437699680517</v>
      </c>
      <c r="I30" s="201">
        <v>5616</v>
      </c>
      <c r="J30" s="202">
        <v>-3.1223046403312082E-2</v>
      </c>
      <c r="K30" s="201">
        <v>2161</v>
      </c>
      <c r="L30" s="202">
        <v>0.67389620449264132</v>
      </c>
      <c r="M30" s="201">
        <v>55756</v>
      </c>
      <c r="N30" s="202">
        <v>-0.12247788724857567</v>
      </c>
      <c r="O30" s="201">
        <v>3288</v>
      </c>
      <c r="P30" s="202">
        <v>-0.11422413793103448</v>
      </c>
      <c r="Q30" s="201">
        <v>2451</v>
      </c>
      <c r="R30" s="202">
        <v>-0.27784325279905719</v>
      </c>
      <c r="S30" s="201">
        <v>2297</v>
      </c>
      <c r="T30" s="202">
        <v>-0.45139718175304511</v>
      </c>
      <c r="U30" s="201">
        <v>579</v>
      </c>
      <c r="V30" s="202">
        <v>-2.5252525252525304E-2</v>
      </c>
      <c r="W30" s="201">
        <v>835</v>
      </c>
      <c r="X30" s="202">
        <v>-0.57571138211382111</v>
      </c>
      <c r="Y30" s="201">
        <v>810</v>
      </c>
      <c r="Z30" s="202">
        <v>-0.47538860103626945</v>
      </c>
      <c r="AA30" s="201">
        <v>73</v>
      </c>
      <c r="AB30" s="202">
        <v>-9.8765432098765427E-2</v>
      </c>
      <c r="AC30" s="201">
        <v>1355</v>
      </c>
      <c r="AD30" s="202">
        <v>0.11798679867986794</v>
      </c>
      <c r="AE30" s="201">
        <v>845</v>
      </c>
      <c r="AF30" s="202">
        <v>-4.0862656072644721E-2</v>
      </c>
      <c r="AG30" s="201">
        <v>1567</v>
      </c>
      <c r="AH30" s="202">
        <v>-0.26500938086303938</v>
      </c>
      <c r="AI30" s="201">
        <v>1744</v>
      </c>
      <c r="AJ30" s="202">
        <v>-0.30044123545928603</v>
      </c>
      <c r="AK30" s="201">
        <v>3051</v>
      </c>
      <c r="AL30" s="202">
        <v>-0.3046946216955333</v>
      </c>
      <c r="AM30" s="201">
        <v>497</v>
      </c>
      <c r="AN30" s="202">
        <v>1.9583333333333335</v>
      </c>
      <c r="AO30" s="201">
        <v>368</v>
      </c>
      <c r="AP30" s="202">
        <v>-0.18584070796460173</v>
      </c>
      <c r="AQ30" s="201">
        <v>1845</v>
      </c>
      <c r="AR30" s="202">
        <v>0.78260869565217384</v>
      </c>
      <c r="AS30" s="203">
        <v>95453</v>
      </c>
      <c r="AT30" s="204">
        <v>-9.7507705689919288E-2</v>
      </c>
      <c r="AU30" s="203">
        <v>128599</v>
      </c>
      <c r="AV30" s="204">
        <v>-3.1969347966818717E-2</v>
      </c>
    </row>
    <row r="31" spans="2:48" ht="15" hidden="1" customHeight="1" outlineLevel="1">
      <c r="B31" s="200" t="s">
        <v>92</v>
      </c>
      <c r="C31" s="201">
        <v>20291</v>
      </c>
      <c r="D31" s="202">
        <v>-0.19030327214684761</v>
      </c>
      <c r="E31" s="201">
        <v>5316</v>
      </c>
      <c r="F31" s="202">
        <v>-0.11311311311311312</v>
      </c>
      <c r="G31" s="201">
        <v>3685</v>
      </c>
      <c r="H31" s="202">
        <v>0.28173913043478271</v>
      </c>
      <c r="I31" s="201">
        <v>5676</v>
      </c>
      <c r="J31" s="202">
        <v>-6.7061143984220917E-2</v>
      </c>
      <c r="K31" s="201">
        <v>1314</v>
      </c>
      <c r="L31" s="202">
        <v>0.4567627494456763</v>
      </c>
      <c r="M31" s="201">
        <v>49120</v>
      </c>
      <c r="N31" s="202">
        <v>-0.18142883330278137</v>
      </c>
      <c r="O31" s="201">
        <v>3085</v>
      </c>
      <c r="P31" s="202">
        <v>-0.29790623577605824</v>
      </c>
      <c r="Q31" s="201">
        <v>1796</v>
      </c>
      <c r="R31" s="202">
        <v>-0.25446243254462431</v>
      </c>
      <c r="S31" s="201">
        <v>1859</v>
      </c>
      <c r="T31" s="202">
        <v>-0.26811023622047248</v>
      </c>
      <c r="U31" s="201">
        <v>352</v>
      </c>
      <c r="V31" s="202">
        <v>0.19322033898305091</v>
      </c>
      <c r="W31" s="201">
        <v>466</v>
      </c>
      <c r="X31" s="202">
        <v>-0.54268891069676151</v>
      </c>
      <c r="Y31" s="201">
        <v>997</v>
      </c>
      <c r="Z31" s="202">
        <v>-0.15722738799661873</v>
      </c>
      <c r="AA31" s="201">
        <v>44</v>
      </c>
      <c r="AB31" s="202">
        <v>2.3255813953488413E-2</v>
      </c>
      <c r="AC31" s="201">
        <v>710</v>
      </c>
      <c r="AD31" s="202">
        <v>-0.16568742655699176</v>
      </c>
      <c r="AE31" s="201">
        <v>578</v>
      </c>
      <c r="AF31" s="202">
        <v>-0.24444444444444446</v>
      </c>
      <c r="AG31" s="201">
        <v>1443</v>
      </c>
      <c r="AH31" s="202">
        <v>0.17988552739165975</v>
      </c>
      <c r="AI31" s="201">
        <v>1636</v>
      </c>
      <c r="AJ31" s="202">
        <v>-0.24643021649009678</v>
      </c>
      <c r="AK31" s="201">
        <v>2287</v>
      </c>
      <c r="AL31" s="202">
        <v>-0.43010216795414902</v>
      </c>
      <c r="AM31" s="201">
        <v>393</v>
      </c>
      <c r="AN31" s="202">
        <v>0.7623318385650224</v>
      </c>
      <c r="AO31" s="201">
        <v>274</v>
      </c>
      <c r="AP31" s="202">
        <v>-0.41327623126338331</v>
      </c>
      <c r="AQ31" s="201">
        <v>1703</v>
      </c>
      <c r="AR31" s="202">
        <v>0.9330306469920544</v>
      </c>
      <c r="AS31" s="203">
        <v>80875</v>
      </c>
      <c r="AT31" s="204">
        <v>-0.15578450714516856</v>
      </c>
      <c r="AU31" s="203">
        <v>101166</v>
      </c>
      <c r="AV31" s="204">
        <v>-0.16294194060847766</v>
      </c>
    </row>
    <row r="32" spans="2:48" ht="15" hidden="1" customHeight="1" outlineLevel="1">
      <c r="B32" s="200" t="s">
        <v>93</v>
      </c>
      <c r="C32" s="201">
        <v>22307</v>
      </c>
      <c r="D32" s="202">
        <v>3.3544919612658042E-2</v>
      </c>
      <c r="E32" s="201">
        <v>5289</v>
      </c>
      <c r="F32" s="202">
        <v>-5.2661275155162501E-3</v>
      </c>
      <c r="G32" s="201">
        <v>3780</v>
      </c>
      <c r="H32" s="202">
        <v>6.3291139240506222E-2</v>
      </c>
      <c r="I32" s="201">
        <v>5933</v>
      </c>
      <c r="J32" s="202">
        <v>-0.17505561735261399</v>
      </c>
      <c r="K32" s="201">
        <v>1596</v>
      </c>
      <c r="L32" s="202">
        <v>-7.6923076923076872E-2</v>
      </c>
      <c r="M32" s="201">
        <v>46670</v>
      </c>
      <c r="N32" s="202">
        <v>-0.19127330699383105</v>
      </c>
      <c r="O32" s="201">
        <v>4754</v>
      </c>
      <c r="P32" s="202">
        <v>0.1674852652259331</v>
      </c>
      <c r="Q32" s="201">
        <v>1589</v>
      </c>
      <c r="R32" s="202">
        <v>-0.22374206155349297</v>
      </c>
      <c r="S32" s="201">
        <v>1517</v>
      </c>
      <c r="T32" s="202">
        <v>-0.35364294844482314</v>
      </c>
      <c r="U32" s="201">
        <v>126</v>
      </c>
      <c r="V32" s="202">
        <v>-0.43243243243243246</v>
      </c>
      <c r="W32" s="201">
        <v>52</v>
      </c>
      <c r="X32" s="202">
        <v>-0.90441176470588236</v>
      </c>
      <c r="Y32" s="201">
        <v>968</v>
      </c>
      <c r="Z32" s="202">
        <v>-0.38107416879795397</v>
      </c>
      <c r="AA32" s="201">
        <v>371</v>
      </c>
      <c r="AB32" s="202">
        <v>20.823529411764707</v>
      </c>
      <c r="AC32" s="201">
        <v>709</v>
      </c>
      <c r="AD32" s="202">
        <v>-0.23018458197611291</v>
      </c>
      <c r="AE32" s="201">
        <v>509</v>
      </c>
      <c r="AF32" s="202">
        <v>-0.30559345156889495</v>
      </c>
      <c r="AG32" s="201">
        <v>1669</v>
      </c>
      <c r="AH32" s="202">
        <v>-7.4320576816417128E-2</v>
      </c>
      <c r="AI32" s="201">
        <v>1186</v>
      </c>
      <c r="AJ32" s="202">
        <v>1.5410958904109595E-2</v>
      </c>
      <c r="AK32" s="201">
        <v>1309</v>
      </c>
      <c r="AL32" s="202">
        <v>-0.36301703163017029</v>
      </c>
      <c r="AM32" s="201">
        <v>394</v>
      </c>
      <c r="AN32" s="202">
        <v>1.5584415584415585</v>
      </c>
      <c r="AO32" s="201">
        <v>267</v>
      </c>
      <c r="AP32" s="202">
        <v>-0.24788732394366197</v>
      </c>
      <c r="AQ32" s="201">
        <v>1040</v>
      </c>
      <c r="AR32" s="202">
        <v>9.3585699263932787E-2</v>
      </c>
      <c r="AS32" s="203">
        <v>78211</v>
      </c>
      <c r="AT32" s="204">
        <v>-0.15086801220319845</v>
      </c>
      <c r="AU32" s="203">
        <v>100518</v>
      </c>
      <c r="AV32" s="204">
        <v>-0.11585891459231246</v>
      </c>
    </row>
    <row r="33" spans="2:48" ht="15" hidden="1" customHeight="1" outlineLevel="1">
      <c r="B33" s="200" t="s">
        <v>94</v>
      </c>
      <c r="C33" s="201">
        <v>24722</v>
      </c>
      <c r="D33" s="202">
        <v>0.65708157383202637</v>
      </c>
      <c r="E33" s="201">
        <v>5877</v>
      </c>
      <c r="F33" s="202">
        <v>-0.10438890582139593</v>
      </c>
      <c r="G33" s="201">
        <v>4186</v>
      </c>
      <c r="H33" s="202">
        <v>0.4971387696709586</v>
      </c>
      <c r="I33" s="201">
        <v>8255</v>
      </c>
      <c r="J33" s="202">
        <v>-9.3952365272747196E-2</v>
      </c>
      <c r="K33" s="201">
        <v>2582</v>
      </c>
      <c r="L33" s="202">
        <v>4.7464503042596418E-2</v>
      </c>
      <c r="M33" s="201">
        <v>49822</v>
      </c>
      <c r="N33" s="202">
        <v>-0.13660861277185687</v>
      </c>
      <c r="O33" s="201">
        <v>3524</v>
      </c>
      <c r="P33" s="202">
        <v>0.39952343129467827</v>
      </c>
      <c r="Q33" s="201">
        <v>2208</v>
      </c>
      <c r="R33" s="202">
        <v>0.11346444780635401</v>
      </c>
      <c r="S33" s="201">
        <v>14335</v>
      </c>
      <c r="T33" s="202">
        <v>0.18795060909919625</v>
      </c>
      <c r="U33" s="201">
        <v>4901</v>
      </c>
      <c r="V33" s="202">
        <v>0.14965986394557818</v>
      </c>
      <c r="W33" s="201">
        <v>2522</v>
      </c>
      <c r="X33" s="202">
        <v>0.15794306703397609</v>
      </c>
      <c r="Y33" s="201">
        <v>3631</v>
      </c>
      <c r="Z33" s="202">
        <v>0.18737737083060835</v>
      </c>
      <c r="AA33" s="201">
        <v>3281</v>
      </c>
      <c r="AB33" s="202">
        <v>0.27764797507788153</v>
      </c>
      <c r="AC33" s="201">
        <v>1033</v>
      </c>
      <c r="AD33" s="202">
        <v>-0.17293835068054442</v>
      </c>
      <c r="AE33" s="201">
        <v>787</v>
      </c>
      <c r="AF33" s="202">
        <v>-5.0663449939686411E-2</v>
      </c>
      <c r="AG33" s="201">
        <v>1374</v>
      </c>
      <c r="AH33" s="202">
        <v>-0.21034482758620687</v>
      </c>
      <c r="AI33" s="201">
        <v>1418</v>
      </c>
      <c r="AJ33" s="202">
        <v>-6.5260382333553024E-2</v>
      </c>
      <c r="AK33" s="201">
        <v>1878</v>
      </c>
      <c r="AL33" s="202">
        <v>-0.14363885088919293</v>
      </c>
      <c r="AM33" s="201">
        <v>315</v>
      </c>
      <c r="AN33" s="202">
        <v>0.47196261682243001</v>
      </c>
      <c r="AO33" s="201">
        <v>308</v>
      </c>
      <c r="AP33" s="202">
        <v>0.65591397849462374</v>
      </c>
      <c r="AQ33" s="201">
        <v>1049</v>
      </c>
      <c r="AR33" s="202">
        <v>0.2982673267326732</v>
      </c>
      <c r="AS33" s="203">
        <v>98951</v>
      </c>
      <c r="AT33" s="204">
        <v>-4.8026322118853604E-2</v>
      </c>
      <c r="AU33" s="203">
        <v>123673</v>
      </c>
      <c r="AV33" s="204">
        <v>4.0475509414278799E-2</v>
      </c>
    </row>
    <row r="34" spans="2:48" ht="15" hidden="1" customHeight="1" outlineLevel="1">
      <c r="B34" s="200" t="s">
        <v>95</v>
      </c>
      <c r="C34" s="201">
        <v>6950</v>
      </c>
      <c r="D34" s="202">
        <v>-0.45792059901723736</v>
      </c>
      <c r="E34" s="201">
        <v>5297</v>
      </c>
      <c r="F34" s="202">
        <v>-5.6969912764821107E-2</v>
      </c>
      <c r="G34" s="201">
        <v>3938</v>
      </c>
      <c r="H34" s="202">
        <v>0.20244274809160312</v>
      </c>
      <c r="I34" s="201">
        <v>7514</v>
      </c>
      <c r="J34" s="202">
        <v>-0.1737409280844513</v>
      </c>
      <c r="K34" s="201">
        <v>1595</v>
      </c>
      <c r="L34" s="202">
        <v>-2.5061124694376491E-2</v>
      </c>
      <c r="M34" s="201">
        <v>49459</v>
      </c>
      <c r="N34" s="202">
        <v>-0.15968942199870872</v>
      </c>
      <c r="O34" s="201">
        <v>2931</v>
      </c>
      <c r="P34" s="202">
        <v>-0.20179738562091498</v>
      </c>
      <c r="Q34" s="201">
        <v>2017</v>
      </c>
      <c r="R34" s="202">
        <v>-0.24172932330827068</v>
      </c>
      <c r="S34" s="201">
        <v>39367</v>
      </c>
      <c r="T34" s="202">
        <v>-5.2470695838447989E-2</v>
      </c>
      <c r="U34" s="201">
        <v>12023</v>
      </c>
      <c r="V34" s="202">
        <v>-0.14821112291888061</v>
      </c>
      <c r="W34" s="201">
        <v>8576</v>
      </c>
      <c r="X34" s="202">
        <v>-6.467444650452614E-2</v>
      </c>
      <c r="Y34" s="201">
        <v>8277</v>
      </c>
      <c r="Z34" s="202">
        <v>-8.3591674047829967E-2</v>
      </c>
      <c r="AA34" s="201">
        <v>10491</v>
      </c>
      <c r="AB34" s="202">
        <v>0.13649658758531036</v>
      </c>
      <c r="AC34" s="201">
        <v>672</v>
      </c>
      <c r="AD34" s="202">
        <v>-0.37254901960784315</v>
      </c>
      <c r="AE34" s="201">
        <v>633</v>
      </c>
      <c r="AF34" s="202">
        <v>-0.32873806998939559</v>
      </c>
      <c r="AG34" s="201">
        <v>824</v>
      </c>
      <c r="AH34" s="202">
        <v>-0.31618257261410787</v>
      </c>
      <c r="AI34" s="201">
        <v>1409</v>
      </c>
      <c r="AJ34" s="202">
        <v>-0.12375621890547261</v>
      </c>
      <c r="AK34" s="201">
        <v>1481</v>
      </c>
      <c r="AL34" s="202">
        <v>-0.27187807276302856</v>
      </c>
      <c r="AM34" s="201">
        <v>206</v>
      </c>
      <c r="AN34" s="202">
        <v>-0.49385749385749389</v>
      </c>
      <c r="AO34" s="201">
        <v>160</v>
      </c>
      <c r="AP34" s="202">
        <v>-0.375</v>
      </c>
      <c r="AQ34" s="201">
        <v>748</v>
      </c>
      <c r="AR34" s="202">
        <v>0.25714285714285712</v>
      </c>
      <c r="AS34" s="203">
        <v>118251</v>
      </c>
      <c r="AT34" s="204">
        <v>-0.1206665774327399</v>
      </c>
      <c r="AU34" s="203">
        <v>125201</v>
      </c>
      <c r="AV34" s="204">
        <v>-0.15002138507389728</v>
      </c>
    </row>
    <row r="35" spans="2:48" ht="15" hidden="1" customHeight="1" outlineLevel="1">
      <c r="B35" s="200" t="s">
        <v>96</v>
      </c>
      <c r="C35" s="201">
        <v>6733</v>
      </c>
      <c r="D35" s="202">
        <v>-8.9396808222883428E-2</v>
      </c>
      <c r="E35" s="201">
        <v>5758</v>
      </c>
      <c r="F35" s="202">
        <v>0</v>
      </c>
      <c r="G35" s="201">
        <v>3583</v>
      </c>
      <c r="H35" s="202">
        <v>0.31582813073815652</v>
      </c>
      <c r="I35" s="201">
        <v>6667</v>
      </c>
      <c r="J35" s="202">
        <v>-0.12632682479360502</v>
      </c>
      <c r="K35" s="201">
        <v>2555</v>
      </c>
      <c r="L35" s="202">
        <v>5.7095573024410484E-2</v>
      </c>
      <c r="M35" s="201">
        <v>43882</v>
      </c>
      <c r="N35" s="202">
        <v>-0.27639997361651603</v>
      </c>
      <c r="O35" s="201">
        <v>3089</v>
      </c>
      <c r="P35" s="202">
        <v>5.3187862257074725E-2</v>
      </c>
      <c r="Q35" s="201">
        <v>2770</v>
      </c>
      <c r="R35" s="202">
        <v>-0.13084405396925003</v>
      </c>
      <c r="S35" s="201">
        <v>33334</v>
      </c>
      <c r="T35" s="202">
        <v>-0.14184944907836472</v>
      </c>
      <c r="U35" s="201">
        <v>11426</v>
      </c>
      <c r="V35" s="202">
        <v>-6.734144151497834E-2</v>
      </c>
      <c r="W35" s="201">
        <v>7497</v>
      </c>
      <c r="X35" s="202">
        <v>-2.6995457495132991E-2</v>
      </c>
      <c r="Y35" s="201">
        <v>6630</v>
      </c>
      <c r="Z35" s="202">
        <v>-0.25639300134589504</v>
      </c>
      <c r="AA35" s="201">
        <v>7781</v>
      </c>
      <c r="AB35" s="202">
        <v>-0.21971520256718813</v>
      </c>
      <c r="AC35" s="201">
        <v>616</v>
      </c>
      <c r="AD35" s="202">
        <v>-1.1235955056179803E-2</v>
      </c>
      <c r="AE35" s="201">
        <v>859</v>
      </c>
      <c r="AF35" s="202">
        <v>0.22017045454545459</v>
      </c>
      <c r="AG35" s="201">
        <v>664</v>
      </c>
      <c r="AH35" s="202">
        <v>-0.34645669291338588</v>
      </c>
      <c r="AI35" s="201">
        <v>1635</v>
      </c>
      <c r="AJ35" s="202">
        <v>0.74493062966915691</v>
      </c>
      <c r="AK35" s="201">
        <v>1637</v>
      </c>
      <c r="AL35" s="202">
        <v>0.13601665510062455</v>
      </c>
      <c r="AM35" s="201">
        <v>142</v>
      </c>
      <c r="AN35" s="202">
        <v>-0.36322869955156956</v>
      </c>
      <c r="AO35" s="201">
        <v>131</v>
      </c>
      <c r="AP35" s="202">
        <v>-0.38207547169811318</v>
      </c>
      <c r="AQ35" s="201">
        <v>723</v>
      </c>
      <c r="AR35" s="202">
        <v>1.2246153846153844</v>
      </c>
      <c r="AS35" s="203">
        <v>108045</v>
      </c>
      <c r="AT35" s="204">
        <v>-0.16643521733092626</v>
      </c>
      <c r="AU35" s="203">
        <v>114778</v>
      </c>
      <c r="AV35" s="204">
        <v>-0.16227775669284439</v>
      </c>
    </row>
    <row r="36" spans="2:48" ht="15" hidden="1" customHeight="1" outlineLevel="1">
      <c r="B36" s="200" t="s">
        <v>97</v>
      </c>
      <c r="C36" s="201">
        <v>6716</v>
      </c>
      <c r="D36" s="202">
        <v>1.3735849056603744E-2</v>
      </c>
      <c r="E36" s="201">
        <v>4425</v>
      </c>
      <c r="F36" s="202">
        <v>-4.9613402061855716E-2</v>
      </c>
      <c r="G36" s="201">
        <v>3315</v>
      </c>
      <c r="H36" s="202">
        <v>-0.12138881526636625</v>
      </c>
      <c r="I36" s="201">
        <v>6955</v>
      </c>
      <c r="J36" s="202">
        <v>-0.14996333414813001</v>
      </c>
      <c r="K36" s="201">
        <v>1478</v>
      </c>
      <c r="L36" s="202">
        <v>-0.33692238672050245</v>
      </c>
      <c r="M36" s="201">
        <v>44558</v>
      </c>
      <c r="N36" s="202">
        <v>-0.15007820547056805</v>
      </c>
      <c r="O36" s="201">
        <v>3284</v>
      </c>
      <c r="P36" s="202">
        <v>0.28081123244929795</v>
      </c>
      <c r="Q36" s="201">
        <v>3389</v>
      </c>
      <c r="R36" s="202">
        <v>-0.28168715557439594</v>
      </c>
      <c r="S36" s="201">
        <v>33305</v>
      </c>
      <c r="T36" s="202">
        <v>1.5086863761048397E-2</v>
      </c>
      <c r="U36" s="201">
        <v>10416</v>
      </c>
      <c r="V36" s="202">
        <v>9.6074923708302729E-2</v>
      </c>
      <c r="W36" s="201">
        <v>6881</v>
      </c>
      <c r="X36" s="202">
        <v>-1.3759495485165529E-2</v>
      </c>
      <c r="Y36" s="201">
        <v>7263</v>
      </c>
      <c r="Z36" s="202">
        <v>-0.11663828752128436</v>
      </c>
      <c r="AA36" s="201">
        <v>8745</v>
      </c>
      <c r="AB36" s="202">
        <v>7.8564380858411553E-2</v>
      </c>
      <c r="AC36" s="201">
        <v>749</v>
      </c>
      <c r="AD36" s="202">
        <v>0.10798816568047331</v>
      </c>
      <c r="AE36" s="201">
        <v>881</v>
      </c>
      <c r="AF36" s="202">
        <v>0.22873082287308222</v>
      </c>
      <c r="AG36" s="201">
        <v>1351</v>
      </c>
      <c r="AH36" s="202">
        <v>-0.18220338983050843</v>
      </c>
      <c r="AI36" s="201">
        <v>1251</v>
      </c>
      <c r="AJ36" s="202">
        <v>0.15833333333333344</v>
      </c>
      <c r="AK36" s="201">
        <v>2198</v>
      </c>
      <c r="AL36" s="202">
        <v>-2.0062416406598338E-2</v>
      </c>
      <c r="AM36" s="201">
        <v>150</v>
      </c>
      <c r="AN36" s="202">
        <v>-0.33333333333333337</v>
      </c>
      <c r="AO36" s="201">
        <v>228</v>
      </c>
      <c r="AP36" s="202">
        <v>-0.17391304347826086</v>
      </c>
      <c r="AQ36" s="201">
        <v>515</v>
      </c>
      <c r="AR36" s="202">
        <v>-0.31968295904887711</v>
      </c>
      <c r="AS36" s="203">
        <v>108032</v>
      </c>
      <c r="AT36" s="204">
        <v>-9.2045989376722925E-2</v>
      </c>
      <c r="AU36" s="203">
        <v>114748</v>
      </c>
      <c r="AV36" s="204">
        <v>-8.6466734071603102E-2</v>
      </c>
    </row>
    <row r="37" spans="2:48" collapsed="1">
      <c r="B37" s="212">
        <v>2009</v>
      </c>
      <c r="C37" s="213">
        <v>228774</v>
      </c>
      <c r="D37" s="214">
        <v>0.1469093096706271</v>
      </c>
      <c r="E37" s="213">
        <v>68400</v>
      </c>
      <c r="F37" s="214">
        <v>-4.8493447959268798E-2</v>
      </c>
      <c r="G37" s="213">
        <v>46184</v>
      </c>
      <c r="H37" s="214">
        <v>0.17825343776309421</v>
      </c>
      <c r="I37" s="213">
        <v>78488</v>
      </c>
      <c r="J37" s="214">
        <v>-0.13381082184675486</v>
      </c>
      <c r="K37" s="213">
        <v>21802</v>
      </c>
      <c r="L37" s="214">
        <v>0.1085574820765749</v>
      </c>
      <c r="M37" s="213">
        <v>579456</v>
      </c>
      <c r="N37" s="214">
        <v>-0.15962652388176157</v>
      </c>
      <c r="O37" s="213">
        <v>35891</v>
      </c>
      <c r="P37" s="214">
        <v>-0.12081424687063669</v>
      </c>
      <c r="Q37" s="213">
        <v>29976</v>
      </c>
      <c r="R37" s="214">
        <v>-0.18709152542372887</v>
      </c>
      <c r="S37" s="213">
        <v>202749</v>
      </c>
      <c r="T37" s="214">
        <v>-0.13181862948705325</v>
      </c>
      <c r="U37" s="213">
        <v>61578</v>
      </c>
      <c r="V37" s="214">
        <v>-0.15542449595391583</v>
      </c>
      <c r="W37" s="213">
        <v>45889</v>
      </c>
      <c r="X37" s="214">
        <v>-0.15491427413859782</v>
      </c>
      <c r="Y37" s="213">
        <v>44835</v>
      </c>
      <c r="Z37" s="214">
        <v>-0.17809349220898263</v>
      </c>
      <c r="AA37" s="213">
        <v>50447</v>
      </c>
      <c r="AB37" s="214">
        <v>-2.5592984624893789E-2</v>
      </c>
      <c r="AC37" s="213">
        <v>9888</v>
      </c>
      <c r="AD37" s="214">
        <v>-0.12487830781485088</v>
      </c>
      <c r="AE37" s="213">
        <v>8767</v>
      </c>
      <c r="AF37" s="214">
        <v>-0.10293666223268183</v>
      </c>
      <c r="AG37" s="213">
        <v>15225</v>
      </c>
      <c r="AH37" s="214">
        <v>-0.27451634422948634</v>
      </c>
      <c r="AI37" s="213">
        <v>18075</v>
      </c>
      <c r="AJ37" s="214">
        <v>-0.12592485129841868</v>
      </c>
      <c r="AK37" s="213">
        <v>22947</v>
      </c>
      <c r="AL37" s="214">
        <v>-0.29482806305891029</v>
      </c>
      <c r="AM37" s="213">
        <v>3523</v>
      </c>
      <c r="AN37" s="214">
        <v>0.44919786096256686</v>
      </c>
      <c r="AO37" s="213">
        <v>3174</v>
      </c>
      <c r="AP37" s="214">
        <v>-0.18594511413182868</v>
      </c>
      <c r="AQ37" s="213">
        <v>13282</v>
      </c>
      <c r="AR37" s="214">
        <v>0.74121657052962764</v>
      </c>
      <c r="AS37" s="203">
        <v>1157827</v>
      </c>
      <c r="AT37" s="215">
        <v>-0.13033743142309473</v>
      </c>
      <c r="AU37" s="203">
        <v>1386601</v>
      </c>
      <c r="AV37" s="215">
        <v>-9.4211475926005761E-2</v>
      </c>
    </row>
    <row r="38" spans="2:48" ht="15" hidden="1" customHeight="1" outlineLevel="1">
      <c r="B38" s="200" t="s">
        <v>86</v>
      </c>
      <c r="C38" s="201">
        <v>7622</v>
      </c>
      <c r="D38" s="202">
        <v>-0.17367736339982653</v>
      </c>
      <c r="E38" s="201">
        <v>5215</v>
      </c>
      <c r="F38" s="202">
        <v>0.140139921294272</v>
      </c>
      <c r="G38" s="201">
        <v>4194</v>
      </c>
      <c r="H38" s="202">
        <v>9.7331240188383017E-2</v>
      </c>
      <c r="I38" s="201">
        <v>7059</v>
      </c>
      <c r="J38" s="202">
        <v>-1.6989277259434665E-2</v>
      </c>
      <c r="K38" s="201">
        <v>1291</v>
      </c>
      <c r="L38" s="202">
        <v>6.2353858144972296E-3</v>
      </c>
      <c r="M38" s="201">
        <v>48196</v>
      </c>
      <c r="N38" s="202">
        <v>-7.2850739664890418E-2</v>
      </c>
      <c r="O38" s="201">
        <v>2419</v>
      </c>
      <c r="P38" s="202">
        <v>7.2251773049645474E-2</v>
      </c>
      <c r="Q38" s="201">
        <v>2714</v>
      </c>
      <c r="R38" s="202">
        <v>0.25764596848934196</v>
      </c>
      <c r="S38" s="201">
        <v>33209</v>
      </c>
      <c r="T38" s="202">
        <v>-0.1767316178293421</v>
      </c>
      <c r="U38" s="201">
        <v>11344</v>
      </c>
      <c r="V38" s="202">
        <v>-0.10971590017265731</v>
      </c>
      <c r="W38" s="201">
        <v>6702</v>
      </c>
      <c r="X38" s="202">
        <v>-0.11769352290679302</v>
      </c>
      <c r="Y38" s="201">
        <v>6330</v>
      </c>
      <c r="Z38" s="202">
        <v>-0.30008845643520565</v>
      </c>
      <c r="AA38" s="201">
        <v>8833</v>
      </c>
      <c r="AB38" s="202">
        <v>-0.19377510040160639</v>
      </c>
      <c r="AC38" s="201">
        <v>598</v>
      </c>
      <c r="AD38" s="202">
        <v>-0.13832853025936598</v>
      </c>
      <c r="AE38" s="201">
        <v>877</v>
      </c>
      <c r="AF38" s="202">
        <v>0.11012658227848093</v>
      </c>
      <c r="AG38" s="201">
        <v>1091</v>
      </c>
      <c r="AH38" s="202">
        <v>-0.13412698412698409</v>
      </c>
      <c r="AI38" s="201">
        <v>1348</v>
      </c>
      <c r="AJ38" s="202">
        <v>9.5044679122664455E-2</v>
      </c>
      <c r="AK38" s="201">
        <v>1752</v>
      </c>
      <c r="AL38" s="202">
        <v>4.597014925373144E-2</v>
      </c>
      <c r="AM38" s="201">
        <v>178</v>
      </c>
      <c r="AN38" s="202">
        <v>-0.11881188118811881</v>
      </c>
      <c r="AO38" s="201">
        <v>263</v>
      </c>
      <c r="AP38" s="202">
        <v>0.11440677966101687</v>
      </c>
      <c r="AQ38" s="201">
        <v>443</v>
      </c>
      <c r="AR38" s="202">
        <v>-0.464328899637243</v>
      </c>
      <c r="AS38" s="203">
        <v>110847</v>
      </c>
      <c r="AT38" s="204">
        <v>-8.0184217077420961E-2</v>
      </c>
      <c r="AU38" s="203">
        <v>118469</v>
      </c>
      <c r="AV38" s="204">
        <v>-8.6831516795905506E-2</v>
      </c>
    </row>
    <row r="39" spans="2:48" ht="15" hidden="1" customHeight="1" outlineLevel="1">
      <c r="B39" s="200" t="s">
        <v>87</v>
      </c>
      <c r="C39" s="201">
        <v>8537</v>
      </c>
      <c r="D39" s="202">
        <v>-0.17301172139881815</v>
      </c>
      <c r="E39" s="201">
        <v>4528</v>
      </c>
      <c r="F39" s="202">
        <v>-5.3115851108322842E-2</v>
      </c>
      <c r="G39" s="201">
        <v>3791</v>
      </c>
      <c r="H39" s="202">
        <v>0.33017543859649123</v>
      </c>
      <c r="I39" s="201">
        <v>9579</v>
      </c>
      <c r="J39" s="202">
        <v>3.6015574302401099E-2</v>
      </c>
      <c r="K39" s="201">
        <v>1167</v>
      </c>
      <c r="L39" s="202">
        <v>0.19815195071868574</v>
      </c>
      <c r="M39" s="201">
        <v>50815</v>
      </c>
      <c r="N39" s="202">
        <v>-0.10860260323474724</v>
      </c>
      <c r="O39" s="201">
        <v>3464</v>
      </c>
      <c r="P39" s="202">
        <v>0.57168784029038111</v>
      </c>
      <c r="Q39" s="201">
        <v>1673</v>
      </c>
      <c r="R39" s="202">
        <v>-3.5735556879095132E-3</v>
      </c>
      <c r="S39" s="201">
        <v>40279</v>
      </c>
      <c r="T39" s="202">
        <v>0.15221122489844952</v>
      </c>
      <c r="U39" s="201">
        <v>13338</v>
      </c>
      <c r="V39" s="202">
        <v>0.14824380165289264</v>
      </c>
      <c r="W39" s="201">
        <v>9834</v>
      </c>
      <c r="X39" s="202">
        <v>0.29462875197472349</v>
      </c>
      <c r="Y39" s="201">
        <v>8259</v>
      </c>
      <c r="Z39" s="202">
        <v>5.6813819577735014E-2</v>
      </c>
      <c r="AA39" s="201">
        <v>8848</v>
      </c>
      <c r="AB39" s="202">
        <v>0.11562224183583414</v>
      </c>
      <c r="AC39" s="201">
        <v>1062</v>
      </c>
      <c r="AD39" s="202">
        <v>7.5987841945288848E-2</v>
      </c>
      <c r="AE39" s="201">
        <v>1157</v>
      </c>
      <c r="AF39" s="202">
        <v>3.488372093023262E-2</v>
      </c>
      <c r="AG39" s="201">
        <v>1080</v>
      </c>
      <c r="AH39" s="202">
        <v>-0.28476821192052981</v>
      </c>
      <c r="AI39" s="201">
        <v>1737</v>
      </c>
      <c r="AJ39" s="202">
        <v>0.73526473526473524</v>
      </c>
      <c r="AK39" s="201">
        <v>1405</v>
      </c>
      <c r="AL39" s="202">
        <v>-0.34222846441947563</v>
      </c>
      <c r="AM39" s="201">
        <v>136</v>
      </c>
      <c r="AN39" s="202">
        <v>0.19298245614035081</v>
      </c>
      <c r="AO39" s="201">
        <v>225</v>
      </c>
      <c r="AP39" s="202">
        <v>0.33136094674556205</v>
      </c>
      <c r="AQ39" s="201">
        <v>345</v>
      </c>
      <c r="AR39" s="202">
        <v>-0.48736998514115903</v>
      </c>
      <c r="AS39" s="203">
        <v>122443</v>
      </c>
      <c r="AT39" s="204">
        <v>8.5332806180862253E-3</v>
      </c>
      <c r="AU39" s="203">
        <v>130980</v>
      </c>
      <c r="AV39" s="204">
        <v>-5.6934639034388335E-3</v>
      </c>
    </row>
    <row r="40" spans="2:48" ht="15" hidden="1" customHeight="1" outlineLevel="1">
      <c r="B40" s="200" t="s">
        <v>88</v>
      </c>
      <c r="C40" s="201">
        <v>12920</v>
      </c>
      <c r="D40" s="202">
        <v>-0.12371134020618557</v>
      </c>
      <c r="E40" s="201">
        <v>7369</v>
      </c>
      <c r="F40" s="202">
        <v>-1.1535881958417149E-2</v>
      </c>
      <c r="G40" s="201">
        <v>2931</v>
      </c>
      <c r="H40" s="202">
        <v>-0.1764540601292498</v>
      </c>
      <c r="I40" s="201">
        <v>7135</v>
      </c>
      <c r="J40" s="202">
        <v>1.3350376366993322E-2</v>
      </c>
      <c r="K40" s="201">
        <v>1456</v>
      </c>
      <c r="L40" s="202">
        <v>-0.12183353437876965</v>
      </c>
      <c r="M40" s="201">
        <v>63519</v>
      </c>
      <c r="N40" s="202">
        <v>-4.4295322209349508E-2</v>
      </c>
      <c r="O40" s="201">
        <v>4120</v>
      </c>
      <c r="P40" s="202">
        <v>0.60373686259244841</v>
      </c>
      <c r="Q40" s="201">
        <v>1649</v>
      </c>
      <c r="R40" s="202">
        <v>-0.24357798165137612</v>
      </c>
      <c r="S40" s="201">
        <v>19491</v>
      </c>
      <c r="T40" s="202">
        <v>1.0577072639601726E-2</v>
      </c>
      <c r="U40" s="201">
        <v>5888</v>
      </c>
      <c r="V40" s="202">
        <v>-0.15523672883787665</v>
      </c>
      <c r="W40" s="201">
        <v>5465</v>
      </c>
      <c r="X40" s="202">
        <v>0.19636602451838869</v>
      </c>
      <c r="Y40" s="201">
        <v>4152</v>
      </c>
      <c r="Z40" s="202">
        <v>6.7901234567901314E-2</v>
      </c>
      <c r="AA40" s="201">
        <v>3986</v>
      </c>
      <c r="AB40" s="202">
        <v>3.2375032375032475E-2</v>
      </c>
      <c r="AC40" s="201">
        <v>1286</v>
      </c>
      <c r="AD40" s="202">
        <v>0.15751575157515751</v>
      </c>
      <c r="AE40" s="201">
        <v>828</v>
      </c>
      <c r="AF40" s="202">
        <v>1.346389228886169E-2</v>
      </c>
      <c r="AG40" s="201">
        <v>2809</v>
      </c>
      <c r="AH40" s="202">
        <v>0.91609822646657579</v>
      </c>
      <c r="AI40" s="201">
        <v>2057</v>
      </c>
      <c r="AJ40" s="202">
        <v>1.2855555555555553</v>
      </c>
      <c r="AK40" s="201">
        <v>2239</v>
      </c>
      <c r="AL40" s="202">
        <v>-6.1609388097233819E-2</v>
      </c>
      <c r="AM40" s="201">
        <v>202</v>
      </c>
      <c r="AN40" s="202">
        <v>0.3202614379084967</v>
      </c>
      <c r="AO40" s="201">
        <v>207</v>
      </c>
      <c r="AP40" s="202">
        <v>-0.14462809917355368</v>
      </c>
      <c r="AQ40" s="201">
        <v>376</v>
      </c>
      <c r="AR40" s="202">
        <v>-0.5890710382513662</v>
      </c>
      <c r="AS40" s="203">
        <v>117674</v>
      </c>
      <c r="AT40" s="204">
        <v>-4.4669294935787418E-3</v>
      </c>
      <c r="AU40" s="203">
        <v>130594</v>
      </c>
      <c r="AV40" s="204">
        <v>-1.7691393498111996E-2</v>
      </c>
    </row>
    <row r="41" spans="2:48" ht="15" hidden="1" customHeight="1" outlineLevel="1">
      <c r="B41" s="200" t="s">
        <v>89</v>
      </c>
      <c r="C41" s="201">
        <v>18574</v>
      </c>
      <c r="D41" s="202">
        <v>-0.17194953412687797</v>
      </c>
      <c r="E41" s="201">
        <v>5634</v>
      </c>
      <c r="F41" s="202">
        <v>0.13041733547351519</v>
      </c>
      <c r="G41" s="201">
        <v>2685</v>
      </c>
      <c r="H41" s="202">
        <v>-0.18215047212915014</v>
      </c>
      <c r="I41" s="201">
        <v>6657</v>
      </c>
      <c r="J41" s="202">
        <v>-7.6186511240632804E-2</v>
      </c>
      <c r="K41" s="201">
        <v>785</v>
      </c>
      <c r="L41" s="202">
        <v>-0.29215509467989176</v>
      </c>
      <c r="M41" s="201">
        <v>54935</v>
      </c>
      <c r="N41" s="202">
        <v>1.5040372498660304E-2</v>
      </c>
      <c r="O41" s="201">
        <v>3436</v>
      </c>
      <c r="P41" s="202">
        <v>2.9050613956274285E-2</v>
      </c>
      <c r="Q41" s="201">
        <v>2218</v>
      </c>
      <c r="R41" s="202">
        <v>0.26598173515981727</v>
      </c>
      <c r="S41" s="201">
        <v>3891</v>
      </c>
      <c r="T41" s="202">
        <v>0.68077753779697625</v>
      </c>
      <c r="U41" s="201">
        <v>774</v>
      </c>
      <c r="V41" s="202">
        <v>1.4339622641509435</v>
      </c>
      <c r="W41" s="201">
        <v>1712</v>
      </c>
      <c r="X41" s="202">
        <v>1.2918340026773762</v>
      </c>
      <c r="Y41" s="201">
        <v>1383</v>
      </c>
      <c r="Z41" s="202">
        <v>0.1534612176814012</v>
      </c>
      <c r="AA41" s="201">
        <v>22</v>
      </c>
      <c r="AB41" s="202">
        <v>-0.56862745098039214</v>
      </c>
      <c r="AC41" s="201">
        <v>1004</v>
      </c>
      <c r="AD41" s="202">
        <v>3.7190082644628086E-2</v>
      </c>
      <c r="AE41" s="201">
        <v>608</v>
      </c>
      <c r="AF41" s="202">
        <v>-8.7087087087087123E-2</v>
      </c>
      <c r="AG41" s="201">
        <v>2266</v>
      </c>
      <c r="AH41" s="202">
        <v>0.71666666666666656</v>
      </c>
      <c r="AI41" s="201">
        <v>2174</v>
      </c>
      <c r="AJ41" s="202">
        <v>0.29636255217650564</v>
      </c>
      <c r="AK41" s="201">
        <v>3375</v>
      </c>
      <c r="AL41" s="202">
        <v>0.30712625871417498</v>
      </c>
      <c r="AM41" s="201">
        <v>145</v>
      </c>
      <c r="AN41" s="202">
        <v>0.1328125</v>
      </c>
      <c r="AO41" s="201">
        <v>356</v>
      </c>
      <c r="AP41" s="202">
        <v>-0.15439429928741089</v>
      </c>
      <c r="AQ41" s="201">
        <v>494</v>
      </c>
      <c r="AR41" s="202">
        <v>-0.69543773119605423</v>
      </c>
      <c r="AS41" s="203">
        <v>90663</v>
      </c>
      <c r="AT41" s="204">
        <v>3.6231469946167216E-2</v>
      </c>
      <c r="AU41" s="203">
        <v>109237</v>
      </c>
      <c r="AV41" s="204">
        <v>-6.2497725701393669E-3</v>
      </c>
    </row>
    <row r="42" spans="2:48" ht="15" hidden="1" customHeight="1" outlineLevel="1">
      <c r="B42" s="200" t="s">
        <v>90</v>
      </c>
      <c r="C42" s="201">
        <v>36335</v>
      </c>
      <c r="D42" s="202">
        <v>0.13892110459831364</v>
      </c>
      <c r="E42" s="201">
        <v>7593</v>
      </c>
      <c r="F42" s="202">
        <v>5.3851492019430847E-2</v>
      </c>
      <c r="G42" s="201">
        <v>3156</v>
      </c>
      <c r="H42" s="202">
        <v>-0.26978250809810278</v>
      </c>
      <c r="I42" s="201">
        <v>7092</v>
      </c>
      <c r="J42" s="202">
        <v>-7.7283372365339553E-2</v>
      </c>
      <c r="K42" s="201">
        <v>2299</v>
      </c>
      <c r="L42" s="202">
        <v>2.1777777777777674E-2</v>
      </c>
      <c r="M42" s="201">
        <v>61171</v>
      </c>
      <c r="N42" s="202">
        <v>4.2025773618976636E-3</v>
      </c>
      <c r="O42" s="201">
        <v>3519</v>
      </c>
      <c r="P42" s="202">
        <v>-0.13175425610658775</v>
      </c>
      <c r="Q42" s="201">
        <v>8223</v>
      </c>
      <c r="R42" s="202">
        <v>0.15103583426651745</v>
      </c>
      <c r="S42" s="201">
        <v>2321</v>
      </c>
      <c r="T42" s="202">
        <v>-4.4069192751235553E-2</v>
      </c>
      <c r="U42" s="201">
        <v>323</v>
      </c>
      <c r="V42" s="202">
        <v>0.2234848484848484</v>
      </c>
      <c r="W42" s="201">
        <v>1028</v>
      </c>
      <c r="X42" s="202">
        <v>0.78472222222222232</v>
      </c>
      <c r="Y42" s="201">
        <v>907</v>
      </c>
      <c r="Z42" s="202">
        <v>-0.40132013201320127</v>
      </c>
      <c r="AA42" s="201">
        <v>63</v>
      </c>
      <c r="AB42" s="202">
        <v>-0.13698630136986301</v>
      </c>
      <c r="AC42" s="201">
        <v>746</v>
      </c>
      <c r="AD42" s="202">
        <v>6.7238912732475065E-2</v>
      </c>
      <c r="AE42" s="201">
        <v>731</v>
      </c>
      <c r="AF42" s="202">
        <v>0.11432926829268286</v>
      </c>
      <c r="AG42" s="201">
        <v>2969</v>
      </c>
      <c r="AH42" s="202">
        <v>0.44899951195705223</v>
      </c>
      <c r="AI42" s="201">
        <v>2389</v>
      </c>
      <c r="AJ42" s="202">
        <v>0.16423001949317739</v>
      </c>
      <c r="AK42" s="201">
        <v>5403</v>
      </c>
      <c r="AL42" s="202">
        <v>0.27489381783860312</v>
      </c>
      <c r="AM42" s="201">
        <v>156</v>
      </c>
      <c r="AN42" s="202">
        <v>0.11428571428571432</v>
      </c>
      <c r="AO42" s="201">
        <v>644</v>
      </c>
      <c r="AP42" s="202">
        <v>0.96941896024464835</v>
      </c>
      <c r="AQ42" s="201">
        <v>618</v>
      </c>
      <c r="AR42" s="202">
        <v>-0.1428571428571429</v>
      </c>
      <c r="AS42" s="203">
        <v>109030</v>
      </c>
      <c r="AT42" s="204">
        <v>2.0068297703138782E-2</v>
      </c>
      <c r="AU42" s="203">
        <v>145365</v>
      </c>
      <c r="AV42" s="204">
        <v>4.7388823241202305E-2</v>
      </c>
    </row>
    <row r="43" spans="2:48" ht="15" hidden="1" customHeight="1" outlineLevel="1">
      <c r="B43" s="200" t="s">
        <v>91</v>
      </c>
      <c r="C43" s="201">
        <v>27080</v>
      </c>
      <c r="D43" s="202">
        <v>-5.2529111413143204E-3</v>
      </c>
      <c r="E43" s="201">
        <v>7643</v>
      </c>
      <c r="F43" s="202">
        <v>-5.7350764676862398E-2</v>
      </c>
      <c r="G43" s="201">
        <v>3443</v>
      </c>
      <c r="H43" s="202">
        <v>-5.6453822965195966E-2</v>
      </c>
      <c r="I43" s="201">
        <v>5797</v>
      </c>
      <c r="J43" s="202">
        <v>-9.6899828633743579E-2</v>
      </c>
      <c r="K43" s="201">
        <v>1291</v>
      </c>
      <c r="L43" s="202">
        <v>-0.20846106683016552</v>
      </c>
      <c r="M43" s="201">
        <v>63538</v>
      </c>
      <c r="N43" s="202">
        <v>0.12057988395266395</v>
      </c>
      <c r="O43" s="201">
        <v>3712</v>
      </c>
      <c r="P43" s="202">
        <v>-8.8184721198722671E-2</v>
      </c>
      <c r="Q43" s="201">
        <v>3394</v>
      </c>
      <c r="R43" s="202">
        <v>-6.7310506292068695E-3</v>
      </c>
      <c r="S43" s="201">
        <v>4187</v>
      </c>
      <c r="T43" s="202">
        <v>0.44578729281767959</v>
      </c>
      <c r="U43" s="201">
        <v>594</v>
      </c>
      <c r="V43" s="202">
        <v>0.73684210526315796</v>
      </c>
      <c r="W43" s="201">
        <v>1968</v>
      </c>
      <c r="X43" s="202">
        <v>1.0081632653061225</v>
      </c>
      <c r="Y43" s="201">
        <v>1544</v>
      </c>
      <c r="Z43" s="202">
        <v>4.5543266102796576E-3</v>
      </c>
      <c r="AA43" s="201">
        <v>81</v>
      </c>
      <c r="AB43" s="202">
        <v>1.189189189189189</v>
      </c>
      <c r="AC43" s="201">
        <v>1212</v>
      </c>
      <c r="AD43" s="202">
        <v>0.26249999999999996</v>
      </c>
      <c r="AE43" s="201">
        <v>881</v>
      </c>
      <c r="AF43" s="202">
        <v>7.1776155717761636E-2</v>
      </c>
      <c r="AG43" s="201">
        <v>2132</v>
      </c>
      <c r="AH43" s="202">
        <v>0.27283582089552239</v>
      </c>
      <c r="AI43" s="201">
        <v>2493</v>
      </c>
      <c r="AJ43" s="202">
        <v>0.48658318425760294</v>
      </c>
      <c r="AK43" s="201">
        <v>4388</v>
      </c>
      <c r="AL43" s="202">
        <v>5.836951278340563E-2</v>
      </c>
      <c r="AM43" s="201">
        <v>168</v>
      </c>
      <c r="AN43" s="202">
        <v>-0.20754716981132071</v>
      </c>
      <c r="AO43" s="201">
        <v>452</v>
      </c>
      <c r="AP43" s="202">
        <v>0.68656716417910446</v>
      </c>
      <c r="AQ43" s="201">
        <v>1035</v>
      </c>
      <c r="AR43" s="202">
        <v>-0.16464891041162233</v>
      </c>
      <c r="AS43" s="203">
        <v>105766</v>
      </c>
      <c r="AT43" s="204">
        <v>8.0446619198904834E-2</v>
      </c>
      <c r="AU43" s="203">
        <v>132846</v>
      </c>
      <c r="AV43" s="204">
        <v>6.1799638729478801E-2</v>
      </c>
    </row>
    <row r="44" spans="2:48" ht="15" hidden="1" customHeight="1" outlineLevel="1">
      <c r="B44" s="200" t="s">
        <v>92</v>
      </c>
      <c r="C44" s="201">
        <v>25060</v>
      </c>
      <c r="D44" s="202">
        <v>0.16217594954319892</v>
      </c>
      <c r="E44" s="201">
        <v>5994</v>
      </c>
      <c r="F44" s="202">
        <v>0.24382652002490146</v>
      </c>
      <c r="G44" s="201">
        <v>2875</v>
      </c>
      <c r="H44" s="202">
        <v>-0.11347517730496459</v>
      </c>
      <c r="I44" s="201">
        <v>6084</v>
      </c>
      <c r="J44" s="202">
        <v>-9.4508111326090161E-2</v>
      </c>
      <c r="K44" s="201">
        <v>902</v>
      </c>
      <c r="L44" s="202">
        <v>-0.45200486026731468</v>
      </c>
      <c r="M44" s="201">
        <v>60007</v>
      </c>
      <c r="N44" s="202">
        <v>3.9010285001904732E-2</v>
      </c>
      <c r="O44" s="201">
        <v>4394</v>
      </c>
      <c r="P44" s="202">
        <v>-2.9164825452938525E-2</v>
      </c>
      <c r="Q44" s="201">
        <v>2409</v>
      </c>
      <c r="R44" s="202">
        <v>0.15428845232390986</v>
      </c>
      <c r="S44" s="201">
        <v>2540</v>
      </c>
      <c r="T44" s="202">
        <v>0.5592387968078576</v>
      </c>
      <c r="U44" s="201">
        <v>295</v>
      </c>
      <c r="V44" s="202">
        <v>9.259259259259256E-2</v>
      </c>
      <c r="W44" s="201">
        <v>1019</v>
      </c>
      <c r="X44" s="202">
        <v>2.3741721854304636</v>
      </c>
      <c r="Y44" s="201">
        <v>1183</v>
      </c>
      <c r="Z44" s="202">
        <v>0.18655967903711135</v>
      </c>
      <c r="AA44" s="201">
        <v>43</v>
      </c>
      <c r="AB44" s="202">
        <v>-0.28333333333333333</v>
      </c>
      <c r="AC44" s="201">
        <v>851</v>
      </c>
      <c r="AD44" s="202">
        <v>0.44727891156462585</v>
      </c>
      <c r="AE44" s="201">
        <v>765</v>
      </c>
      <c r="AF44" s="202">
        <v>6.25E-2</v>
      </c>
      <c r="AG44" s="201">
        <v>1223</v>
      </c>
      <c r="AH44" s="202">
        <v>-0.23848069738480693</v>
      </c>
      <c r="AI44" s="201">
        <v>2171</v>
      </c>
      <c r="AJ44" s="202">
        <v>1.1929292929292927</v>
      </c>
      <c r="AK44" s="201">
        <v>4013</v>
      </c>
      <c r="AL44" s="202">
        <v>0.52122820318423058</v>
      </c>
      <c r="AM44" s="201">
        <v>223</v>
      </c>
      <c r="AN44" s="202">
        <v>0.7421875</v>
      </c>
      <c r="AO44" s="201">
        <v>467</v>
      </c>
      <c r="AP44" s="202">
        <v>1.3118811881188117</v>
      </c>
      <c r="AQ44" s="201">
        <v>881</v>
      </c>
      <c r="AR44" s="202">
        <v>0.23389355742296924</v>
      </c>
      <c r="AS44" s="203">
        <v>95799</v>
      </c>
      <c r="AT44" s="204">
        <v>6.4326900643268958E-2</v>
      </c>
      <c r="AU44" s="203">
        <v>120859</v>
      </c>
      <c r="AV44" s="204">
        <v>8.3237729896389778E-2</v>
      </c>
    </row>
    <row r="45" spans="2:48" ht="15" hidden="1" customHeight="1" outlineLevel="1">
      <c r="B45" s="200" t="s">
        <v>93</v>
      </c>
      <c r="C45" s="201">
        <v>21583</v>
      </c>
      <c r="D45" s="202">
        <v>0.74042415934198846</v>
      </c>
      <c r="E45" s="201">
        <v>5317</v>
      </c>
      <c r="F45" s="202">
        <v>0.10037251655629142</v>
      </c>
      <c r="G45" s="201">
        <v>3555</v>
      </c>
      <c r="H45" s="202">
        <v>7.3369565217391353E-2</v>
      </c>
      <c r="I45" s="201">
        <v>7192</v>
      </c>
      <c r="J45" s="202">
        <v>8.0691209616829518E-2</v>
      </c>
      <c r="K45" s="201">
        <v>1729</v>
      </c>
      <c r="L45" s="202">
        <v>0.21163279607568319</v>
      </c>
      <c r="M45" s="201">
        <v>57708</v>
      </c>
      <c r="N45" s="202">
        <v>4.0852767707375115E-2</v>
      </c>
      <c r="O45" s="201">
        <v>4072</v>
      </c>
      <c r="P45" s="202">
        <v>6.4853556485355623E-2</v>
      </c>
      <c r="Q45" s="201">
        <v>2047</v>
      </c>
      <c r="R45" s="202">
        <v>0.21483679525222543</v>
      </c>
      <c r="S45" s="201">
        <v>2347</v>
      </c>
      <c r="T45" s="202">
        <v>5.199462124607801E-2</v>
      </c>
      <c r="U45" s="201">
        <v>222</v>
      </c>
      <c r="V45" s="202">
        <v>0.39622641509433953</v>
      </c>
      <c r="W45" s="201">
        <v>544</v>
      </c>
      <c r="X45" s="202">
        <v>14.542857142857143</v>
      </c>
      <c r="Y45" s="201">
        <v>1564</v>
      </c>
      <c r="Z45" s="202">
        <v>-0.22612568035625924</v>
      </c>
      <c r="AA45" s="201">
        <v>17</v>
      </c>
      <c r="AB45" s="202">
        <v>6.25E-2</v>
      </c>
      <c r="AC45" s="201">
        <v>921</v>
      </c>
      <c r="AD45" s="202">
        <v>0.41910631741140225</v>
      </c>
      <c r="AE45" s="201">
        <v>733</v>
      </c>
      <c r="AF45" s="202">
        <v>0.32072072072072078</v>
      </c>
      <c r="AG45" s="201">
        <v>1803</v>
      </c>
      <c r="AH45" s="202">
        <v>0.52151898734177204</v>
      </c>
      <c r="AI45" s="201">
        <v>1168</v>
      </c>
      <c r="AJ45" s="202">
        <v>0.76168929110105577</v>
      </c>
      <c r="AK45" s="201">
        <v>2055</v>
      </c>
      <c r="AL45" s="202">
        <v>0.25688073394495414</v>
      </c>
      <c r="AM45" s="201">
        <v>154</v>
      </c>
      <c r="AN45" s="202">
        <v>-0.18085106382978722</v>
      </c>
      <c r="AO45" s="201">
        <v>355</v>
      </c>
      <c r="AP45" s="202">
        <v>0.6435185185185186</v>
      </c>
      <c r="AQ45" s="201">
        <v>951</v>
      </c>
      <c r="AR45" s="202">
        <v>0.72909090909090901</v>
      </c>
      <c r="AS45" s="203">
        <v>92107</v>
      </c>
      <c r="AT45" s="204">
        <v>8.2974720752498454E-2</v>
      </c>
      <c r="AU45" s="203">
        <v>113690</v>
      </c>
      <c r="AV45" s="204">
        <v>0.16663759222583652</v>
      </c>
    </row>
    <row r="46" spans="2:48" ht="15" hidden="1" customHeight="1" outlineLevel="1">
      <c r="B46" s="200" t="s">
        <v>94</v>
      </c>
      <c r="C46" s="201">
        <v>14919</v>
      </c>
      <c r="D46" s="202">
        <v>-0.24742736077481842</v>
      </c>
      <c r="E46" s="201">
        <v>6562</v>
      </c>
      <c r="F46" s="202">
        <v>0.2078041597644027</v>
      </c>
      <c r="G46" s="201">
        <v>2796</v>
      </c>
      <c r="H46" s="202">
        <v>-0.22333333333333338</v>
      </c>
      <c r="I46" s="201">
        <v>9111</v>
      </c>
      <c r="J46" s="202">
        <v>0.10610659220590013</v>
      </c>
      <c r="K46" s="201">
        <v>2465</v>
      </c>
      <c r="L46" s="202">
        <v>-0.2384924312635156</v>
      </c>
      <c r="M46" s="201">
        <v>57705</v>
      </c>
      <c r="N46" s="202">
        <v>0.25029792212857238</v>
      </c>
      <c r="O46" s="201">
        <v>2518</v>
      </c>
      <c r="P46" s="202">
        <v>0.17279925477410329</v>
      </c>
      <c r="Q46" s="201">
        <v>1983</v>
      </c>
      <c r="R46" s="202">
        <v>-0.45296551724137935</v>
      </c>
      <c r="S46" s="201">
        <v>12067</v>
      </c>
      <c r="T46" s="202">
        <v>-0.17184819161347886</v>
      </c>
      <c r="U46" s="201">
        <v>4263</v>
      </c>
      <c r="V46" s="202">
        <v>-0.17158958414302372</v>
      </c>
      <c r="W46" s="201">
        <v>2178</v>
      </c>
      <c r="X46" s="202">
        <v>-0.186706497386109</v>
      </c>
      <c r="Y46" s="201">
        <v>3058</v>
      </c>
      <c r="Z46" s="202">
        <v>-0.22875157629255993</v>
      </c>
      <c r="AA46" s="201">
        <v>2568</v>
      </c>
      <c r="AB46" s="202">
        <v>-7.6923076923076872E-2</v>
      </c>
      <c r="AC46" s="201">
        <v>1249</v>
      </c>
      <c r="AD46" s="202">
        <v>0.44059976931949252</v>
      </c>
      <c r="AE46" s="201">
        <v>829</v>
      </c>
      <c r="AF46" s="202">
        <v>0.18938307030129131</v>
      </c>
      <c r="AG46" s="201">
        <v>1740</v>
      </c>
      <c r="AH46" s="202">
        <v>8.6820737039350337E-2</v>
      </c>
      <c r="AI46" s="201">
        <v>1517</v>
      </c>
      <c r="AJ46" s="202">
        <v>0.37409420289855078</v>
      </c>
      <c r="AK46" s="201">
        <v>2193</v>
      </c>
      <c r="AL46" s="202">
        <v>0.58683068017366136</v>
      </c>
      <c r="AM46" s="201">
        <v>214</v>
      </c>
      <c r="AN46" s="202">
        <v>-0.16731517509727623</v>
      </c>
      <c r="AO46" s="201">
        <v>186</v>
      </c>
      <c r="AP46" s="202">
        <v>-0.23140495867768596</v>
      </c>
      <c r="AQ46" s="201">
        <v>808</v>
      </c>
      <c r="AR46" s="202">
        <v>-0.13024757804090414</v>
      </c>
      <c r="AS46" s="203">
        <v>103943</v>
      </c>
      <c r="AT46" s="204">
        <v>0.10481282285665694</v>
      </c>
      <c r="AU46" s="203">
        <v>118862</v>
      </c>
      <c r="AV46" s="204">
        <v>4.3509560514810364E-2</v>
      </c>
    </row>
    <row r="47" spans="2:48" ht="15" hidden="1" customHeight="1" outlineLevel="1">
      <c r="B47" s="200" t="s">
        <v>95</v>
      </c>
      <c r="C47" s="201">
        <v>12821</v>
      </c>
      <c r="D47" s="202">
        <v>6.1604703154757079E-2</v>
      </c>
      <c r="E47" s="201">
        <v>5617</v>
      </c>
      <c r="F47" s="202">
        <v>-7.7213734187612904E-2</v>
      </c>
      <c r="G47" s="201">
        <v>3275</v>
      </c>
      <c r="H47" s="202">
        <v>-0.14109624967217416</v>
      </c>
      <c r="I47" s="201">
        <v>9094</v>
      </c>
      <c r="J47" s="202">
        <v>-9.359114920761491E-2</v>
      </c>
      <c r="K47" s="201">
        <v>1636</v>
      </c>
      <c r="L47" s="202">
        <v>-0.41340982430978845</v>
      </c>
      <c r="M47" s="201">
        <v>58858</v>
      </c>
      <c r="N47" s="202">
        <v>-4.8175040833158156E-2</v>
      </c>
      <c r="O47" s="201">
        <v>3672</v>
      </c>
      <c r="P47" s="202">
        <v>0.644424540976265</v>
      </c>
      <c r="Q47" s="201">
        <v>2660</v>
      </c>
      <c r="R47" s="202">
        <v>-0.29179978700745479</v>
      </c>
      <c r="S47" s="201">
        <v>41547</v>
      </c>
      <c r="T47" s="202">
        <v>0.40703738824166891</v>
      </c>
      <c r="U47" s="201">
        <v>14115</v>
      </c>
      <c r="V47" s="202">
        <v>0.53074503849907817</v>
      </c>
      <c r="W47" s="201">
        <v>9169</v>
      </c>
      <c r="X47" s="202">
        <v>0.63966380543633772</v>
      </c>
      <c r="Y47" s="201">
        <v>9032</v>
      </c>
      <c r="Z47" s="202">
        <v>0.38463896979917211</v>
      </c>
      <c r="AA47" s="201">
        <v>9231</v>
      </c>
      <c r="AB47" s="202">
        <v>0.1268310546875</v>
      </c>
      <c r="AC47" s="201">
        <v>1071</v>
      </c>
      <c r="AD47" s="202">
        <v>0.70270270270270263</v>
      </c>
      <c r="AE47" s="201">
        <v>943</v>
      </c>
      <c r="AF47" s="202">
        <v>0.12799043062200965</v>
      </c>
      <c r="AG47" s="201">
        <v>1205</v>
      </c>
      <c r="AH47" s="202">
        <v>0.31406761177753539</v>
      </c>
      <c r="AI47" s="201">
        <v>1608</v>
      </c>
      <c r="AJ47" s="202">
        <v>1.1213720316622693</v>
      </c>
      <c r="AK47" s="201">
        <v>2034</v>
      </c>
      <c r="AL47" s="202">
        <v>0.16628440366972486</v>
      </c>
      <c r="AM47" s="201">
        <v>407</v>
      </c>
      <c r="AN47" s="202">
        <v>-4.8899755501222719E-3</v>
      </c>
      <c r="AO47" s="201">
        <v>256</v>
      </c>
      <c r="AP47" s="202">
        <v>-4.1198501872659166E-2</v>
      </c>
      <c r="AQ47" s="201">
        <v>595</v>
      </c>
      <c r="AR47" s="202">
        <v>0.13117870722433467</v>
      </c>
      <c r="AS47" s="203">
        <v>134478</v>
      </c>
      <c r="AT47" s="204">
        <v>6.5915251819089749E-2</v>
      </c>
      <c r="AU47" s="203">
        <v>147299</v>
      </c>
      <c r="AV47" s="204">
        <v>6.5538668537822087E-2</v>
      </c>
    </row>
    <row r="48" spans="2:48" ht="15" hidden="1" customHeight="1" outlineLevel="1">
      <c r="B48" s="200" t="s">
        <v>96</v>
      </c>
      <c r="C48" s="201">
        <v>7394</v>
      </c>
      <c r="D48" s="202">
        <v>-0.21432366379768353</v>
      </c>
      <c r="E48" s="201">
        <v>5758</v>
      </c>
      <c r="F48" s="202">
        <v>6.1186877994839683E-2</v>
      </c>
      <c r="G48" s="201">
        <v>2723</v>
      </c>
      <c r="H48" s="202">
        <v>-8.8992974238875866E-2</v>
      </c>
      <c r="I48" s="201">
        <v>7631</v>
      </c>
      <c r="J48" s="202">
        <v>0.10786875725900114</v>
      </c>
      <c r="K48" s="201">
        <v>2417</v>
      </c>
      <c r="L48" s="202">
        <v>-0.17900815217391308</v>
      </c>
      <c r="M48" s="201">
        <v>60644</v>
      </c>
      <c r="N48" s="202">
        <v>0.10745069393718043</v>
      </c>
      <c r="O48" s="201">
        <v>2933</v>
      </c>
      <c r="P48" s="202">
        <v>0.61419922949917449</v>
      </c>
      <c r="Q48" s="201">
        <v>3187</v>
      </c>
      <c r="R48" s="202">
        <v>-0.26920431093785824</v>
      </c>
      <c r="S48" s="201">
        <v>38844</v>
      </c>
      <c r="T48" s="202">
        <v>0.26701024202492007</v>
      </c>
      <c r="U48" s="201">
        <v>12251</v>
      </c>
      <c r="V48" s="202">
        <v>0.22046224347479582</v>
      </c>
      <c r="W48" s="201">
        <v>7705</v>
      </c>
      <c r="X48" s="202">
        <v>0.25795918367346937</v>
      </c>
      <c r="Y48" s="201">
        <v>8916</v>
      </c>
      <c r="Z48" s="202">
        <v>0.19277591973244146</v>
      </c>
      <c r="AA48" s="201">
        <v>9972</v>
      </c>
      <c r="AB48" s="202">
        <v>0.42051282051282057</v>
      </c>
      <c r="AC48" s="201">
        <v>623</v>
      </c>
      <c r="AD48" s="202">
        <v>5.2364864864864913E-2</v>
      </c>
      <c r="AE48" s="201">
        <v>704</v>
      </c>
      <c r="AF48" s="202">
        <v>-0.15384615384615385</v>
      </c>
      <c r="AG48" s="201">
        <v>1016</v>
      </c>
      <c r="AH48" s="202">
        <v>0.22409638554216871</v>
      </c>
      <c r="AI48" s="201">
        <v>937</v>
      </c>
      <c r="AJ48" s="202">
        <v>-2.0898641588296796E-2</v>
      </c>
      <c r="AK48" s="201">
        <v>1441</v>
      </c>
      <c r="AL48" s="202">
        <v>0.27409372236958451</v>
      </c>
      <c r="AM48" s="201">
        <v>223</v>
      </c>
      <c r="AN48" s="202">
        <v>1.8264840182648401E-2</v>
      </c>
      <c r="AO48" s="201">
        <v>212</v>
      </c>
      <c r="AP48" s="202">
        <v>-1.851851851851849E-2</v>
      </c>
      <c r="AQ48" s="201">
        <v>325</v>
      </c>
      <c r="AR48" s="202">
        <v>-0.49139280125195617</v>
      </c>
      <c r="AS48" s="203">
        <v>129618</v>
      </c>
      <c r="AT48" s="204">
        <v>0.12458029307906537</v>
      </c>
      <c r="AU48" s="203">
        <v>137012</v>
      </c>
      <c r="AV48" s="204">
        <v>9.899735301195145E-2</v>
      </c>
    </row>
    <row r="49" spans="2:48" ht="15" hidden="1" customHeight="1" outlineLevel="1">
      <c r="B49" s="200" t="s">
        <v>97</v>
      </c>
      <c r="C49" s="201">
        <v>6625</v>
      </c>
      <c r="D49" s="202">
        <v>-0.30744302738866824</v>
      </c>
      <c r="E49" s="201">
        <v>4656</v>
      </c>
      <c r="F49" s="202">
        <v>-8.8667058132707033E-2</v>
      </c>
      <c r="G49" s="201">
        <v>3773</v>
      </c>
      <c r="H49" s="202">
        <v>5.656678801456172E-2</v>
      </c>
      <c r="I49" s="201">
        <v>8182</v>
      </c>
      <c r="J49" s="202">
        <v>-1.951695535496456E-3</v>
      </c>
      <c r="K49" s="201">
        <v>2229</v>
      </c>
      <c r="L49" s="202">
        <v>0.14719505918682452</v>
      </c>
      <c r="M49" s="201">
        <v>52426</v>
      </c>
      <c r="N49" s="202">
        <v>5.7935627081021179E-2</v>
      </c>
      <c r="O49" s="201">
        <v>2564</v>
      </c>
      <c r="P49" s="202">
        <v>0.59254658385093162</v>
      </c>
      <c r="Q49" s="201">
        <v>4718</v>
      </c>
      <c r="R49" s="202">
        <v>-0.14868278599783469</v>
      </c>
      <c r="S49" s="201">
        <v>32810</v>
      </c>
      <c r="T49" s="202">
        <v>0.12613694868714598</v>
      </c>
      <c r="U49" s="201">
        <v>9503</v>
      </c>
      <c r="V49" s="202">
        <v>-6.7144399725139858E-2</v>
      </c>
      <c r="W49" s="201">
        <v>6977</v>
      </c>
      <c r="X49" s="202">
        <v>0.39763621794871784</v>
      </c>
      <c r="Y49" s="201">
        <v>8222</v>
      </c>
      <c r="Z49" s="202">
        <v>6.2823164426059952E-2</v>
      </c>
      <c r="AA49" s="201">
        <v>8108</v>
      </c>
      <c r="AB49" s="202">
        <v>0.3035369774919614</v>
      </c>
      <c r="AC49" s="201">
        <v>676</v>
      </c>
      <c r="AD49" s="202">
        <v>0.35200000000000009</v>
      </c>
      <c r="AE49" s="201">
        <v>717</v>
      </c>
      <c r="AF49" s="202">
        <v>-0.11699507389162567</v>
      </c>
      <c r="AG49" s="201">
        <v>1652</v>
      </c>
      <c r="AH49" s="202">
        <v>-0.29881154499151108</v>
      </c>
      <c r="AI49" s="201">
        <v>1080</v>
      </c>
      <c r="AJ49" s="202">
        <v>-4.5092838196286511E-2</v>
      </c>
      <c r="AK49" s="201">
        <v>2243</v>
      </c>
      <c r="AL49" s="202">
        <v>1.0826369545032497</v>
      </c>
      <c r="AM49" s="201">
        <v>225</v>
      </c>
      <c r="AN49" s="202">
        <v>0.21621621621621623</v>
      </c>
      <c r="AO49" s="201">
        <v>276</v>
      </c>
      <c r="AP49" s="202">
        <v>0.26605504587155959</v>
      </c>
      <c r="AQ49" s="201">
        <v>757</v>
      </c>
      <c r="AR49" s="202">
        <v>0.5705394190871369</v>
      </c>
      <c r="AS49" s="203">
        <v>118984</v>
      </c>
      <c r="AT49" s="204">
        <v>6.7848937392303243E-2</v>
      </c>
      <c r="AU49" s="203">
        <v>125609</v>
      </c>
      <c r="AV49" s="204">
        <v>3.8176708818910665E-2</v>
      </c>
    </row>
    <row r="50" spans="2:48" collapsed="1">
      <c r="B50" s="212">
        <v>2008</v>
      </c>
      <c r="C50" s="213">
        <v>199470</v>
      </c>
      <c r="D50" s="214">
        <v>-6.0790273556230456E-3</v>
      </c>
      <c r="E50" s="213">
        <v>71886</v>
      </c>
      <c r="F50" s="214">
        <v>4.4642078646786931E-2</v>
      </c>
      <c r="G50" s="213">
        <v>39197</v>
      </c>
      <c r="H50" s="214">
        <v>-6.7026872634660672E-2</v>
      </c>
      <c r="I50" s="213">
        <v>90613</v>
      </c>
      <c r="J50" s="214">
        <v>-9.7913866395654692E-3</v>
      </c>
      <c r="K50" s="213">
        <v>19667</v>
      </c>
      <c r="L50" s="214">
        <v>-0.14084137870778912</v>
      </c>
      <c r="M50" s="213">
        <v>689522</v>
      </c>
      <c r="N50" s="214">
        <v>2.5020403127141488E-2</v>
      </c>
      <c r="O50" s="213">
        <v>40823</v>
      </c>
      <c r="P50" s="214">
        <v>0.17818696066264539</v>
      </c>
      <c r="Q50" s="213">
        <v>36875</v>
      </c>
      <c r="R50" s="214">
        <v>-6.3753618036865856E-2</v>
      </c>
      <c r="S50" s="213">
        <v>233533</v>
      </c>
      <c r="T50" s="214">
        <v>0.11219960566546328</v>
      </c>
      <c r="U50" s="213">
        <v>72910</v>
      </c>
      <c r="V50" s="214">
        <v>8.3792903542282859E-2</v>
      </c>
      <c r="W50" s="213">
        <v>54301</v>
      </c>
      <c r="X50" s="214">
        <v>0.29947112738411463</v>
      </c>
      <c r="Y50" s="213">
        <v>54550</v>
      </c>
      <c r="Z50" s="214">
        <v>1.5545006050451393E-2</v>
      </c>
      <c r="AA50" s="213">
        <v>51772</v>
      </c>
      <c r="AB50" s="214">
        <v>9.6887645924701893E-2</v>
      </c>
      <c r="AC50" s="213">
        <v>11299</v>
      </c>
      <c r="AD50" s="214">
        <v>0.2223063608827347</v>
      </c>
      <c r="AE50" s="213">
        <v>9773</v>
      </c>
      <c r="AF50" s="214">
        <v>4.8492651003111176E-2</v>
      </c>
      <c r="AG50" s="213">
        <v>20986</v>
      </c>
      <c r="AH50" s="214">
        <v>0.18064697609001401</v>
      </c>
      <c r="AI50" s="213">
        <v>20679</v>
      </c>
      <c r="AJ50" s="214">
        <v>0.46234354006081602</v>
      </c>
      <c r="AK50" s="213">
        <v>32541</v>
      </c>
      <c r="AL50" s="214">
        <v>0.21557713858797167</v>
      </c>
      <c r="AM50" s="213">
        <v>2431</v>
      </c>
      <c r="AN50" s="214">
        <v>4.1113490364025784E-2</v>
      </c>
      <c r="AO50" s="213">
        <v>3899</v>
      </c>
      <c r="AP50" s="214">
        <v>0.28935185185185186</v>
      </c>
      <c r="AQ50" s="213">
        <v>7628</v>
      </c>
      <c r="AR50" s="214">
        <v>-0.22456033343499038</v>
      </c>
      <c r="AS50" s="203">
        <v>1331352</v>
      </c>
      <c r="AT50" s="215">
        <v>4.4710579468821621E-2</v>
      </c>
      <c r="AU50" s="203">
        <v>1530822</v>
      </c>
      <c r="AV50" s="215">
        <v>3.780039374562727E-2</v>
      </c>
    </row>
    <row r="51" spans="2:48" ht="15" hidden="1" customHeight="1" outlineLevel="1">
      <c r="B51" s="200" t="s">
        <v>86</v>
      </c>
      <c r="C51" s="201">
        <v>9224</v>
      </c>
      <c r="D51" s="202">
        <v>-0.28161993769470406</v>
      </c>
      <c r="E51" s="201">
        <v>4574</v>
      </c>
      <c r="F51" s="202">
        <v>-9.5511172631995267E-2</v>
      </c>
      <c r="G51" s="201">
        <v>3822</v>
      </c>
      <c r="H51" s="202">
        <v>-9.1082045184304405E-2</v>
      </c>
      <c r="I51" s="201">
        <v>7181</v>
      </c>
      <c r="J51" s="202">
        <v>-8.4289722009691426E-2</v>
      </c>
      <c r="K51" s="201">
        <v>1283</v>
      </c>
      <c r="L51" s="202">
        <v>-0.23539928486293205</v>
      </c>
      <c r="M51" s="201">
        <v>51983</v>
      </c>
      <c r="N51" s="202">
        <v>-0.14977101733725873</v>
      </c>
      <c r="O51" s="201">
        <v>2256</v>
      </c>
      <c r="P51" s="202">
        <v>0.3672727272727272</v>
      </c>
      <c r="Q51" s="201">
        <v>2158</v>
      </c>
      <c r="R51" s="202">
        <v>-9.0219224283305199E-2</v>
      </c>
      <c r="S51" s="201">
        <v>40338</v>
      </c>
      <c r="T51" s="202">
        <v>0.39848842046872823</v>
      </c>
      <c r="U51" s="201">
        <v>12742</v>
      </c>
      <c r="V51" s="202">
        <v>0.22992277992277987</v>
      </c>
      <c r="W51" s="201">
        <v>7596</v>
      </c>
      <c r="X51" s="202">
        <v>0.25844930417495027</v>
      </c>
      <c r="Y51" s="201">
        <v>9044</v>
      </c>
      <c r="Z51" s="202">
        <v>0.5271867612293144</v>
      </c>
      <c r="AA51" s="201">
        <v>10956</v>
      </c>
      <c r="AB51" s="202">
        <v>0.67882316886300953</v>
      </c>
      <c r="AC51" s="201">
        <v>694</v>
      </c>
      <c r="AD51" s="202">
        <v>8.6071987480438095E-2</v>
      </c>
      <c r="AE51" s="201">
        <v>790</v>
      </c>
      <c r="AF51" s="202">
        <v>-3.3047735618115026E-2</v>
      </c>
      <c r="AG51" s="201">
        <v>1260</v>
      </c>
      <c r="AH51" s="202">
        <v>0.43671607753705821</v>
      </c>
      <c r="AI51" s="201">
        <v>1231</v>
      </c>
      <c r="AJ51" s="202">
        <v>2.8404344193817987E-2</v>
      </c>
      <c r="AK51" s="201">
        <v>1675</v>
      </c>
      <c r="AL51" s="202">
        <v>0.60287081339712922</v>
      </c>
      <c r="AM51" s="201">
        <v>202</v>
      </c>
      <c r="AN51" s="202">
        <v>-0.21400778210116733</v>
      </c>
      <c r="AO51" s="201">
        <v>236</v>
      </c>
      <c r="AP51" s="202">
        <v>-0.40253164556962029</v>
      </c>
      <c r="AQ51" s="201">
        <v>827</v>
      </c>
      <c r="AR51" s="202">
        <v>-0.54734537493158175</v>
      </c>
      <c r="AS51" s="203">
        <v>120510</v>
      </c>
      <c r="AT51" s="204">
        <v>5.5740057742694749E-3</v>
      </c>
      <c r="AU51" s="203">
        <v>129734</v>
      </c>
      <c r="AV51" s="204">
        <v>-2.2218537555960816E-2</v>
      </c>
    </row>
    <row r="52" spans="2:48" ht="15" hidden="1" customHeight="1" outlineLevel="1">
      <c r="B52" s="200" t="s">
        <v>87</v>
      </c>
      <c r="C52" s="201">
        <v>10323</v>
      </c>
      <c r="D52" s="202">
        <v>-0.14939024390243905</v>
      </c>
      <c r="E52" s="201">
        <v>4782</v>
      </c>
      <c r="F52" s="202">
        <v>-7.4719800747198306E-3</v>
      </c>
      <c r="G52" s="201">
        <v>2850</v>
      </c>
      <c r="H52" s="202">
        <v>-0.2021276595744681</v>
      </c>
      <c r="I52" s="201">
        <v>9246</v>
      </c>
      <c r="J52" s="202">
        <v>-0.14555031882450786</v>
      </c>
      <c r="K52" s="201">
        <v>974</v>
      </c>
      <c r="L52" s="202">
        <v>-0.26546003016591246</v>
      </c>
      <c r="M52" s="201">
        <v>57006</v>
      </c>
      <c r="N52" s="202">
        <v>3.0812628838016609E-2</v>
      </c>
      <c r="O52" s="201">
        <v>2204</v>
      </c>
      <c r="P52" s="202">
        <v>0.44904667981591051</v>
      </c>
      <c r="Q52" s="201">
        <v>1679</v>
      </c>
      <c r="R52" s="202">
        <v>-0.37257100149476829</v>
      </c>
      <c r="S52" s="201">
        <v>34958</v>
      </c>
      <c r="T52" s="202">
        <v>0.45023853972204941</v>
      </c>
      <c r="U52" s="201">
        <v>11616</v>
      </c>
      <c r="V52" s="202">
        <v>0.41039339485186987</v>
      </c>
      <c r="W52" s="201">
        <v>7596</v>
      </c>
      <c r="X52" s="202">
        <v>0.50445632798573969</v>
      </c>
      <c r="Y52" s="201">
        <v>7815</v>
      </c>
      <c r="Z52" s="202">
        <v>0.51014492753623197</v>
      </c>
      <c r="AA52" s="201">
        <v>7931</v>
      </c>
      <c r="AB52" s="202">
        <v>0.40496014171833483</v>
      </c>
      <c r="AC52" s="201">
        <v>987</v>
      </c>
      <c r="AD52" s="202">
        <v>-0.19821283509342003</v>
      </c>
      <c r="AE52" s="201">
        <v>1118</v>
      </c>
      <c r="AF52" s="202">
        <v>4.9765258215962449E-2</v>
      </c>
      <c r="AG52" s="201">
        <v>1510</v>
      </c>
      <c r="AH52" s="202">
        <v>4.2817679558011079E-2</v>
      </c>
      <c r="AI52" s="201">
        <v>1001</v>
      </c>
      <c r="AJ52" s="202">
        <v>0.14925373134328357</v>
      </c>
      <c r="AK52" s="201">
        <v>2136</v>
      </c>
      <c r="AL52" s="202">
        <v>1.3242655059847661</v>
      </c>
      <c r="AM52" s="201">
        <v>114</v>
      </c>
      <c r="AN52" s="202">
        <v>-0.1428571428571429</v>
      </c>
      <c r="AO52" s="201">
        <v>169</v>
      </c>
      <c r="AP52" s="202">
        <v>-0.47839506172839508</v>
      </c>
      <c r="AQ52" s="201">
        <v>673</v>
      </c>
      <c r="AR52" s="202">
        <v>0.11608623548922048</v>
      </c>
      <c r="AS52" s="203">
        <v>121407</v>
      </c>
      <c r="AT52" s="204">
        <v>9.6374226757574455E-2</v>
      </c>
      <c r="AU52" s="203">
        <v>131730</v>
      </c>
      <c r="AV52" s="204">
        <v>7.21000073247553E-2</v>
      </c>
    </row>
    <row r="53" spans="2:48" ht="15" hidden="1" customHeight="1" outlineLevel="1">
      <c r="B53" s="200" t="s">
        <v>88</v>
      </c>
      <c r="C53" s="201">
        <v>14744</v>
      </c>
      <c r="D53" s="202">
        <v>-0.21707731520815632</v>
      </c>
      <c r="E53" s="201">
        <v>7455</v>
      </c>
      <c r="F53" s="202">
        <v>0.15241923017467918</v>
      </c>
      <c r="G53" s="201">
        <v>3559</v>
      </c>
      <c r="H53" s="202">
        <v>1.1366865586814434E-2</v>
      </c>
      <c r="I53" s="201">
        <v>7041</v>
      </c>
      <c r="J53" s="202">
        <v>-0.21003029283069674</v>
      </c>
      <c r="K53" s="201">
        <v>1658</v>
      </c>
      <c r="L53" s="202">
        <v>-0.33440385387394622</v>
      </c>
      <c r="M53" s="201">
        <v>66463</v>
      </c>
      <c r="N53" s="202">
        <v>-9.2246336233388404E-2</v>
      </c>
      <c r="O53" s="201">
        <v>2569</v>
      </c>
      <c r="P53" s="202">
        <v>-0.28836565096952904</v>
      </c>
      <c r="Q53" s="201">
        <v>2180</v>
      </c>
      <c r="R53" s="202">
        <v>-0.37338315607933314</v>
      </c>
      <c r="S53" s="201">
        <v>19287</v>
      </c>
      <c r="T53" s="202">
        <v>0.12908324552160177</v>
      </c>
      <c r="U53" s="201">
        <v>6970</v>
      </c>
      <c r="V53" s="202">
        <v>1.960210649502625E-2</v>
      </c>
      <c r="W53" s="201">
        <v>4568</v>
      </c>
      <c r="X53" s="202">
        <v>0.34550810014727551</v>
      </c>
      <c r="Y53" s="201">
        <v>3888</v>
      </c>
      <c r="Z53" s="202">
        <v>0.20297029702970293</v>
      </c>
      <c r="AA53" s="201">
        <v>3861</v>
      </c>
      <c r="AB53" s="202">
        <v>6.6869300911854168E-2</v>
      </c>
      <c r="AC53" s="201">
        <v>1111</v>
      </c>
      <c r="AD53" s="202">
        <v>-0.24524456521739135</v>
      </c>
      <c r="AE53" s="201">
        <v>817</v>
      </c>
      <c r="AF53" s="202">
        <v>-0.1119565217391304</v>
      </c>
      <c r="AG53" s="201">
        <v>1466</v>
      </c>
      <c r="AH53" s="202">
        <v>5.6957462148522042E-2</v>
      </c>
      <c r="AI53" s="201">
        <v>900</v>
      </c>
      <c r="AJ53" s="202">
        <v>-7.6923076923076872E-2</v>
      </c>
      <c r="AK53" s="201">
        <v>2386</v>
      </c>
      <c r="AL53" s="202">
        <v>0.36264991433466598</v>
      </c>
      <c r="AM53" s="201">
        <v>153</v>
      </c>
      <c r="AN53" s="202">
        <v>-0.23115577889447236</v>
      </c>
      <c r="AO53" s="201">
        <v>242</v>
      </c>
      <c r="AP53" s="202">
        <v>-0.3202247191011236</v>
      </c>
      <c r="AQ53" s="201">
        <v>915</v>
      </c>
      <c r="AR53" s="202">
        <v>0.31844380403458206</v>
      </c>
      <c r="AS53" s="203">
        <v>118202</v>
      </c>
      <c r="AT53" s="204">
        <v>-6.5847914394550067E-2</v>
      </c>
      <c r="AU53" s="203">
        <v>132946</v>
      </c>
      <c r="AV53" s="204">
        <v>-8.5439511302505378E-2</v>
      </c>
    </row>
    <row r="54" spans="2:48" ht="15" hidden="1" customHeight="1" outlineLevel="1">
      <c r="B54" s="200" t="s">
        <v>89</v>
      </c>
      <c r="C54" s="201">
        <v>22431</v>
      </c>
      <c r="D54" s="202">
        <v>-4.4825137582105157E-3</v>
      </c>
      <c r="E54" s="201">
        <v>4984</v>
      </c>
      <c r="F54" s="202">
        <v>-0.15682625613263412</v>
      </c>
      <c r="G54" s="201">
        <v>3283</v>
      </c>
      <c r="H54" s="202">
        <v>2.0516008703761246E-2</v>
      </c>
      <c r="I54" s="201">
        <v>7206</v>
      </c>
      <c r="J54" s="202">
        <v>-9.9700149925037507E-2</v>
      </c>
      <c r="K54" s="201">
        <v>1109</v>
      </c>
      <c r="L54" s="202">
        <v>-0.43331630045988756</v>
      </c>
      <c r="M54" s="201">
        <v>54121</v>
      </c>
      <c r="N54" s="202">
        <v>-0.19708927988606351</v>
      </c>
      <c r="O54" s="201">
        <v>3339</v>
      </c>
      <c r="P54" s="202">
        <v>2.6437134952351782E-2</v>
      </c>
      <c r="Q54" s="201">
        <v>1752</v>
      </c>
      <c r="R54" s="202">
        <v>-0.38396624472573837</v>
      </c>
      <c r="S54" s="201">
        <v>2315</v>
      </c>
      <c r="T54" s="202">
        <v>0.72375279225614286</v>
      </c>
      <c r="U54" s="201">
        <v>318</v>
      </c>
      <c r="V54" s="202">
        <v>3.9215686274509887E-2</v>
      </c>
      <c r="W54" s="201">
        <v>747</v>
      </c>
      <c r="X54" s="202">
        <v>1.0465753424657533</v>
      </c>
      <c r="Y54" s="201">
        <v>1199</v>
      </c>
      <c r="Z54" s="202">
        <v>1.4173387096774195</v>
      </c>
      <c r="AA54" s="201">
        <v>51</v>
      </c>
      <c r="AB54" s="202">
        <v>-0.71022727272727271</v>
      </c>
      <c r="AC54" s="201">
        <v>968</v>
      </c>
      <c r="AD54" s="202">
        <v>0.16346153846153855</v>
      </c>
      <c r="AE54" s="201">
        <v>666</v>
      </c>
      <c r="AF54" s="202">
        <v>-0.13842173350582143</v>
      </c>
      <c r="AG54" s="201">
        <v>1320</v>
      </c>
      <c r="AH54" s="202">
        <v>-6.1833688699360345E-2</v>
      </c>
      <c r="AI54" s="201">
        <v>1677</v>
      </c>
      <c r="AJ54" s="202">
        <v>-4.6075085324232101E-2</v>
      </c>
      <c r="AK54" s="201">
        <v>2582</v>
      </c>
      <c r="AL54" s="202">
        <v>-0.25761932144910871</v>
      </c>
      <c r="AM54" s="201">
        <v>128</v>
      </c>
      <c r="AN54" s="202">
        <v>-0.43111111111111111</v>
      </c>
      <c r="AO54" s="201">
        <v>421</v>
      </c>
      <c r="AP54" s="202">
        <v>0.36688311688311681</v>
      </c>
      <c r="AQ54" s="201">
        <v>1622</v>
      </c>
      <c r="AR54" s="202">
        <v>1.8861209964412811</v>
      </c>
      <c r="AS54" s="203">
        <v>87493</v>
      </c>
      <c r="AT54" s="204">
        <v>-0.15283990782160772</v>
      </c>
      <c r="AU54" s="203">
        <v>109924</v>
      </c>
      <c r="AV54" s="204">
        <v>-0.12626977187822908</v>
      </c>
    </row>
    <row r="55" spans="2:48" ht="15" hidden="1" customHeight="1" outlineLevel="1">
      <c r="B55" s="200" t="s">
        <v>90</v>
      </c>
      <c r="C55" s="201">
        <v>31903</v>
      </c>
      <c r="D55" s="202">
        <v>1.7217740649810187E-2</v>
      </c>
      <c r="E55" s="201">
        <v>7205</v>
      </c>
      <c r="F55" s="202">
        <v>0.10709895513214507</v>
      </c>
      <c r="G55" s="201">
        <v>4322</v>
      </c>
      <c r="H55" s="202">
        <v>0.32495401594114037</v>
      </c>
      <c r="I55" s="201">
        <v>7686</v>
      </c>
      <c r="J55" s="202">
        <v>5.6059356966199569E-2</v>
      </c>
      <c r="K55" s="201">
        <v>2250</v>
      </c>
      <c r="L55" s="202">
        <v>-0.16013437849944012</v>
      </c>
      <c r="M55" s="201">
        <v>60915</v>
      </c>
      <c r="N55" s="202">
        <v>-0.1024885444446082</v>
      </c>
      <c r="O55" s="201">
        <v>4053</v>
      </c>
      <c r="P55" s="202">
        <v>-0.17822384428223847</v>
      </c>
      <c r="Q55" s="201">
        <v>7144</v>
      </c>
      <c r="R55" s="202">
        <v>-5.6274768824306487E-2</v>
      </c>
      <c r="S55" s="201">
        <v>2428</v>
      </c>
      <c r="T55" s="202">
        <v>1.0216486261448794</v>
      </c>
      <c r="U55" s="201">
        <v>264</v>
      </c>
      <c r="V55" s="202">
        <v>0.29411764705882359</v>
      </c>
      <c r="W55" s="201">
        <v>576</v>
      </c>
      <c r="X55" s="202">
        <v>0.19750519750519757</v>
      </c>
      <c r="Y55" s="201">
        <v>1515</v>
      </c>
      <c r="Z55" s="202">
        <v>2.0299999999999998</v>
      </c>
      <c r="AA55" s="201">
        <v>73</v>
      </c>
      <c r="AB55" s="202">
        <v>3.5625</v>
      </c>
      <c r="AC55" s="201">
        <v>699</v>
      </c>
      <c r="AD55" s="202">
        <v>0.37328094302554038</v>
      </c>
      <c r="AE55" s="201">
        <v>656</v>
      </c>
      <c r="AF55" s="202">
        <v>-0.21248499399759901</v>
      </c>
      <c r="AG55" s="201">
        <v>2049</v>
      </c>
      <c r="AH55" s="202">
        <v>0.10398706896551735</v>
      </c>
      <c r="AI55" s="201">
        <v>2052</v>
      </c>
      <c r="AJ55" s="202">
        <v>0.1362126245847175</v>
      </c>
      <c r="AK55" s="201">
        <v>4238</v>
      </c>
      <c r="AL55" s="202">
        <v>-0.20398196844477834</v>
      </c>
      <c r="AM55" s="201">
        <v>140</v>
      </c>
      <c r="AN55" s="202">
        <v>-0.18128654970760238</v>
      </c>
      <c r="AO55" s="201">
        <v>327</v>
      </c>
      <c r="AP55" s="202">
        <v>-1.2084592145015116E-2</v>
      </c>
      <c r="AQ55" s="201">
        <v>721</v>
      </c>
      <c r="AR55" s="202">
        <v>-0.15076560659599525</v>
      </c>
      <c r="AS55" s="203">
        <v>106885</v>
      </c>
      <c r="AT55" s="204">
        <v>-5.394760134537091E-2</v>
      </c>
      <c r="AU55" s="203">
        <v>138788</v>
      </c>
      <c r="AV55" s="204">
        <v>-3.8484720422881646E-2</v>
      </c>
    </row>
    <row r="56" spans="2:48" ht="15" hidden="1" customHeight="1" outlineLevel="1">
      <c r="B56" s="200" t="s">
        <v>91</v>
      </c>
      <c r="C56" s="201">
        <v>27223</v>
      </c>
      <c r="D56" s="202">
        <v>0.13908531737729612</v>
      </c>
      <c r="E56" s="201">
        <v>8108</v>
      </c>
      <c r="F56" s="202">
        <v>3.1158590868625158E-2</v>
      </c>
      <c r="G56" s="201">
        <v>3649</v>
      </c>
      <c r="H56" s="202">
        <v>-2.848775292864747E-2</v>
      </c>
      <c r="I56" s="201">
        <v>6419</v>
      </c>
      <c r="J56" s="202">
        <v>-0.10921454343602555</v>
      </c>
      <c r="K56" s="201">
        <v>1631</v>
      </c>
      <c r="L56" s="202">
        <v>-0.31441782261454387</v>
      </c>
      <c r="M56" s="201">
        <v>56701</v>
      </c>
      <c r="N56" s="202">
        <v>-9.3103227663862365E-2</v>
      </c>
      <c r="O56" s="201">
        <v>4071</v>
      </c>
      <c r="P56" s="202">
        <v>-0.17807389460932765</v>
      </c>
      <c r="Q56" s="201">
        <v>3417</v>
      </c>
      <c r="R56" s="202">
        <v>-0.12294661190965095</v>
      </c>
      <c r="S56" s="201">
        <v>2896</v>
      </c>
      <c r="T56" s="202">
        <v>0.73933933933933926</v>
      </c>
      <c r="U56" s="201">
        <v>342</v>
      </c>
      <c r="V56" s="202">
        <v>0.1399999999999999</v>
      </c>
      <c r="W56" s="201">
        <v>980</v>
      </c>
      <c r="X56" s="202">
        <v>0.3049267643142477</v>
      </c>
      <c r="Y56" s="201">
        <v>1537</v>
      </c>
      <c r="Z56" s="202">
        <v>2.2771855010660982</v>
      </c>
      <c r="AA56" s="201">
        <v>37</v>
      </c>
      <c r="AB56" s="202">
        <v>-0.74482758620689649</v>
      </c>
      <c r="AC56" s="201">
        <v>960</v>
      </c>
      <c r="AD56" s="202">
        <v>0.24513618677042803</v>
      </c>
      <c r="AE56" s="201">
        <v>822</v>
      </c>
      <c r="AF56" s="202">
        <v>1.606922126081578E-2</v>
      </c>
      <c r="AG56" s="201">
        <v>1675</v>
      </c>
      <c r="AH56" s="202">
        <v>-2.3892773892773889E-2</v>
      </c>
      <c r="AI56" s="201">
        <v>1677</v>
      </c>
      <c r="AJ56" s="202">
        <v>6.5438373570521069E-2</v>
      </c>
      <c r="AK56" s="201">
        <v>4146</v>
      </c>
      <c r="AL56" s="202">
        <v>0.21263527347177535</v>
      </c>
      <c r="AM56" s="201">
        <v>212</v>
      </c>
      <c r="AN56" s="202">
        <v>-7.423580786026196E-2</v>
      </c>
      <c r="AO56" s="201">
        <v>268</v>
      </c>
      <c r="AP56" s="202">
        <v>-6.6202090592334506E-2</v>
      </c>
      <c r="AQ56" s="201">
        <v>1239</v>
      </c>
      <c r="AR56" s="202">
        <v>0.69726027397260282</v>
      </c>
      <c r="AS56" s="203">
        <v>97891</v>
      </c>
      <c r="AT56" s="204">
        <v>-5.6699590460130067E-2</v>
      </c>
      <c r="AU56" s="203">
        <v>125114</v>
      </c>
      <c r="AV56" s="204">
        <v>-2.0051067562698699E-2</v>
      </c>
    </row>
    <row r="57" spans="2:48" ht="15" hidden="1" customHeight="1" outlineLevel="1">
      <c r="B57" s="200" t="s">
        <v>92</v>
      </c>
      <c r="C57" s="201">
        <v>21563</v>
      </c>
      <c r="D57" s="202">
        <v>0.22482249360977002</v>
      </c>
      <c r="E57" s="201">
        <v>4819</v>
      </c>
      <c r="F57" s="202">
        <v>9.2743764172335652E-2</v>
      </c>
      <c r="G57" s="201">
        <v>3243</v>
      </c>
      <c r="H57" s="202">
        <v>-6.3528732313023362E-2</v>
      </c>
      <c r="I57" s="201">
        <v>6719</v>
      </c>
      <c r="J57" s="202">
        <v>-4.9511953600226311E-2</v>
      </c>
      <c r="K57" s="201">
        <v>1646</v>
      </c>
      <c r="L57" s="202">
        <v>6.2621045836023237E-2</v>
      </c>
      <c r="M57" s="201">
        <v>57754</v>
      </c>
      <c r="N57" s="202">
        <v>-0.10833552052616136</v>
      </c>
      <c r="O57" s="201">
        <v>4526</v>
      </c>
      <c r="P57" s="202">
        <v>-3.166452717158752E-2</v>
      </c>
      <c r="Q57" s="201">
        <v>2087</v>
      </c>
      <c r="R57" s="202">
        <v>-6.8303571428571463E-2</v>
      </c>
      <c r="S57" s="201">
        <v>1629</v>
      </c>
      <c r="T57" s="202">
        <v>0.15123674911660778</v>
      </c>
      <c r="U57" s="201">
        <v>270</v>
      </c>
      <c r="V57" s="202">
        <v>0.30434782608695654</v>
      </c>
      <c r="W57" s="201">
        <v>302</v>
      </c>
      <c r="X57" s="202">
        <v>-0.14689265536723162</v>
      </c>
      <c r="Y57" s="201">
        <v>997</v>
      </c>
      <c r="Z57" s="202">
        <v>1.3458823529411763</v>
      </c>
      <c r="AA57" s="201">
        <v>60</v>
      </c>
      <c r="AB57" s="202">
        <v>-0.8601398601398601</v>
      </c>
      <c r="AC57" s="201">
        <v>588</v>
      </c>
      <c r="AD57" s="202">
        <v>-8.4317032040471807E-3</v>
      </c>
      <c r="AE57" s="201">
        <v>720</v>
      </c>
      <c r="AF57" s="202">
        <v>0.32596685082872923</v>
      </c>
      <c r="AG57" s="201">
        <v>1606</v>
      </c>
      <c r="AH57" s="202">
        <v>0.10075394105551738</v>
      </c>
      <c r="AI57" s="201">
        <v>990</v>
      </c>
      <c r="AJ57" s="202">
        <v>-7.129455909943716E-2</v>
      </c>
      <c r="AK57" s="201">
        <v>2638</v>
      </c>
      <c r="AL57" s="202">
        <v>-3.8629737609329418E-2</v>
      </c>
      <c r="AM57" s="201">
        <v>128</v>
      </c>
      <c r="AN57" s="202">
        <v>-0.50387596899224807</v>
      </c>
      <c r="AO57" s="201">
        <v>202</v>
      </c>
      <c r="AP57" s="202">
        <v>-0.27598566308243733</v>
      </c>
      <c r="AQ57" s="201">
        <v>714</v>
      </c>
      <c r="AR57" s="202">
        <v>0.71634615384615374</v>
      </c>
      <c r="AS57" s="203">
        <v>90009</v>
      </c>
      <c r="AT57" s="204">
        <v>-7.1584028716129122E-2</v>
      </c>
      <c r="AU57" s="203">
        <v>111572</v>
      </c>
      <c r="AV57" s="204">
        <v>-2.6031391308902307E-2</v>
      </c>
    </row>
    <row r="58" spans="2:48" ht="15" hidden="1" customHeight="1" outlineLevel="1">
      <c r="B58" s="200" t="s">
        <v>93</v>
      </c>
      <c r="C58" s="201">
        <v>12401</v>
      </c>
      <c r="D58" s="202">
        <v>-0.12055882561520459</v>
      </c>
      <c r="E58" s="201">
        <v>4832</v>
      </c>
      <c r="F58" s="202">
        <v>-8.1194143373264915E-2</v>
      </c>
      <c r="G58" s="201">
        <v>3312</v>
      </c>
      <c r="H58" s="202">
        <v>1.5950920245398681E-2</v>
      </c>
      <c r="I58" s="201">
        <v>6655</v>
      </c>
      <c r="J58" s="202">
        <v>-7.8382495499238369E-2</v>
      </c>
      <c r="K58" s="201">
        <v>1427</v>
      </c>
      <c r="L58" s="202">
        <v>-0.2036830357142857</v>
      </c>
      <c r="M58" s="201">
        <v>55443</v>
      </c>
      <c r="N58" s="202">
        <v>-4.9706048711927742E-2</v>
      </c>
      <c r="O58" s="201">
        <v>3824</v>
      </c>
      <c r="P58" s="202">
        <v>9.6644680240894676E-2</v>
      </c>
      <c r="Q58" s="201">
        <v>1685</v>
      </c>
      <c r="R58" s="202">
        <v>-0.43607764390896919</v>
      </c>
      <c r="S58" s="201">
        <v>2231</v>
      </c>
      <c r="T58" s="202">
        <v>0.44494818652849744</v>
      </c>
      <c r="U58" s="201">
        <v>159</v>
      </c>
      <c r="V58" s="202">
        <v>8.9041095890410871E-2</v>
      </c>
      <c r="W58" s="201">
        <v>35</v>
      </c>
      <c r="X58" s="202">
        <v>-0.38596491228070173</v>
      </c>
      <c r="Y58" s="201">
        <v>2021</v>
      </c>
      <c r="Z58" s="202">
        <v>1.1614973262032087</v>
      </c>
      <c r="AA58" s="201">
        <v>16</v>
      </c>
      <c r="AB58" s="202">
        <v>-0.96059113300492616</v>
      </c>
      <c r="AC58" s="201">
        <v>649</v>
      </c>
      <c r="AD58" s="202">
        <v>-1.0670731707317027E-2</v>
      </c>
      <c r="AE58" s="201">
        <v>555</v>
      </c>
      <c r="AF58" s="202">
        <v>0.11670020120724356</v>
      </c>
      <c r="AG58" s="201">
        <v>1185</v>
      </c>
      <c r="AH58" s="202">
        <v>6.1827956989247257E-2</v>
      </c>
      <c r="AI58" s="201">
        <v>663</v>
      </c>
      <c r="AJ58" s="202">
        <v>7.8048780487804947E-2</v>
      </c>
      <c r="AK58" s="201">
        <v>1635</v>
      </c>
      <c r="AL58" s="202">
        <v>0.13462873004857734</v>
      </c>
      <c r="AM58" s="201">
        <v>188</v>
      </c>
      <c r="AN58" s="202">
        <v>0.11242603550295849</v>
      </c>
      <c r="AO58" s="201">
        <v>216</v>
      </c>
      <c r="AP58" s="202">
        <v>-0.23943661971830987</v>
      </c>
      <c r="AQ58" s="201">
        <v>550</v>
      </c>
      <c r="AR58" s="202">
        <v>1.6066350710900474</v>
      </c>
      <c r="AS58" s="203">
        <v>85050</v>
      </c>
      <c r="AT58" s="204">
        <v>-4.3124106972086906E-2</v>
      </c>
      <c r="AU58" s="203">
        <v>97451</v>
      </c>
      <c r="AV58" s="204">
        <v>-5.3726792511458066E-2</v>
      </c>
    </row>
    <row r="59" spans="2:48" ht="15" hidden="1" customHeight="1" outlineLevel="1">
      <c r="B59" s="200" t="s">
        <v>94</v>
      </c>
      <c r="C59" s="201">
        <v>19824</v>
      </c>
      <c r="D59" s="202">
        <v>-0.18610666338218995</v>
      </c>
      <c r="E59" s="201">
        <v>5433</v>
      </c>
      <c r="F59" s="202">
        <v>0.10719380476869778</v>
      </c>
      <c r="G59" s="201">
        <v>3600</v>
      </c>
      <c r="H59" s="202">
        <v>-9.5704596834966127E-2</v>
      </c>
      <c r="I59" s="201">
        <v>8237</v>
      </c>
      <c r="J59" s="202">
        <v>-0.26218201361519167</v>
      </c>
      <c r="K59" s="201">
        <v>3237</v>
      </c>
      <c r="L59" s="202">
        <v>-0.11436388508891926</v>
      </c>
      <c r="M59" s="201">
        <v>46153</v>
      </c>
      <c r="N59" s="202">
        <v>-0.1976042698934265</v>
      </c>
      <c r="O59" s="201">
        <v>2147</v>
      </c>
      <c r="P59" s="202">
        <v>0.22336182336182331</v>
      </c>
      <c r="Q59" s="201">
        <v>3625</v>
      </c>
      <c r="R59" s="202">
        <v>0.18001302083333326</v>
      </c>
      <c r="S59" s="201">
        <v>14571</v>
      </c>
      <c r="T59" s="202">
        <v>-5.4199662469167853E-2</v>
      </c>
      <c r="U59" s="201">
        <v>5146</v>
      </c>
      <c r="V59" s="202">
        <v>-3.7951018882034004E-2</v>
      </c>
      <c r="W59" s="201">
        <v>2678</v>
      </c>
      <c r="X59" s="202">
        <v>0.11212624584717612</v>
      </c>
      <c r="Y59" s="201">
        <v>3965</v>
      </c>
      <c r="Z59" s="202">
        <v>-7.1428571428571397E-2</v>
      </c>
      <c r="AA59" s="201">
        <v>2782</v>
      </c>
      <c r="AB59" s="202">
        <v>-0.17667949097366087</v>
      </c>
      <c r="AC59" s="201">
        <v>867</v>
      </c>
      <c r="AD59" s="202">
        <v>-1.0273972602739767E-2</v>
      </c>
      <c r="AE59" s="201">
        <v>697</v>
      </c>
      <c r="AF59" s="202">
        <v>-0.27471383975026009</v>
      </c>
      <c r="AG59" s="201">
        <v>1601</v>
      </c>
      <c r="AH59" s="202">
        <v>-0.11790633608815426</v>
      </c>
      <c r="AI59" s="201">
        <v>1104</v>
      </c>
      <c r="AJ59" s="202">
        <v>-4.5808124459809862E-2</v>
      </c>
      <c r="AK59" s="201">
        <v>1382</v>
      </c>
      <c r="AL59" s="202">
        <v>0.11182622687047461</v>
      </c>
      <c r="AM59" s="201">
        <v>257</v>
      </c>
      <c r="AN59" s="202">
        <v>-9.8245614035087692E-2</v>
      </c>
      <c r="AO59" s="201">
        <v>242</v>
      </c>
      <c r="AP59" s="202">
        <v>8.0357142857142794E-2</v>
      </c>
      <c r="AQ59" s="201">
        <v>929</v>
      </c>
      <c r="AR59" s="202">
        <v>2.9364406779661016</v>
      </c>
      <c r="AS59" s="203">
        <v>94082</v>
      </c>
      <c r="AT59" s="204">
        <v>-0.13093038723026895</v>
      </c>
      <c r="AU59" s="203">
        <v>113906</v>
      </c>
      <c r="AV59" s="204">
        <v>-0.14106460150965594</v>
      </c>
    </row>
    <row r="60" spans="2:48" ht="15" hidden="1" customHeight="1" outlineLevel="1">
      <c r="B60" s="200" t="s">
        <v>95</v>
      </c>
      <c r="C60" s="201">
        <v>12077</v>
      </c>
      <c r="D60" s="202">
        <v>0.35255907716429613</v>
      </c>
      <c r="E60" s="201">
        <v>6087</v>
      </c>
      <c r="F60" s="202">
        <v>0.16542217116599645</v>
      </c>
      <c r="G60" s="201">
        <v>3813</v>
      </c>
      <c r="H60" s="202">
        <v>8.4470989761092241E-2</v>
      </c>
      <c r="I60" s="201">
        <v>10033</v>
      </c>
      <c r="J60" s="202">
        <v>-1.896939473941528E-2</v>
      </c>
      <c r="K60" s="201">
        <v>2789</v>
      </c>
      <c r="L60" s="202">
        <v>-0.1176842771274913</v>
      </c>
      <c r="M60" s="201">
        <v>61837</v>
      </c>
      <c r="N60" s="202">
        <v>-1.3763955342902756E-2</v>
      </c>
      <c r="O60" s="201">
        <v>2233</v>
      </c>
      <c r="P60" s="202">
        <v>0.49664879356568359</v>
      </c>
      <c r="Q60" s="201">
        <v>3756</v>
      </c>
      <c r="R60" s="202">
        <v>0.23187930469006224</v>
      </c>
      <c r="S60" s="201">
        <v>29528</v>
      </c>
      <c r="T60" s="202">
        <v>-5.8027881455960717E-2</v>
      </c>
      <c r="U60" s="201">
        <v>9221</v>
      </c>
      <c r="V60" s="202">
        <v>5.5879995419672479E-2</v>
      </c>
      <c r="W60" s="201">
        <v>5592</v>
      </c>
      <c r="X60" s="202">
        <v>-2.2206679489421233E-2</v>
      </c>
      <c r="Y60" s="201">
        <v>6523</v>
      </c>
      <c r="Z60" s="202">
        <v>-0.15120364346128823</v>
      </c>
      <c r="AA60" s="201">
        <v>8192</v>
      </c>
      <c r="AB60" s="202">
        <v>-0.1105320304017372</v>
      </c>
      <c r="AC60" s="201">
        <v>629</v>
      </c>
      <c r="AD60" s="202">
        <v>-0.2205700123915737</v>
      </c>
      <c r="AE60" s="201">
        <v>836</v>
      </c>
      <c r="AF60" s="202">
        <v>2.8290282902829089E-2</v>
      </c>
      <c r="AG60" s="201">
        <v>917</v>
      </c>
      <c r="AH60" s="202">
        <v>-8.9374379344587918E-2</v>
      </c>
      <c r="AI60" s="201">
        <v>758</v>
      </c>
      <c r="AJ60" s="202">
        <v>-0.1624309392265193</v>
      </c>
      <c r="AK60" s="201">
        <v>1744</v>
      </c>
      <c r="AL60" s="202">
        <v>1.0069044879171463</v>
      </c>
      <c r="AM60" s="201">
        <v>409</v>
      </c>
      <c r="AN60" s="202">
        <v>0.26625386996904021</v>
      </c>
      <c r="AO60" s="201">
        <v>267</v>
      </c>
      <c r="AP60" s="202">
        <v>0.82876712328767121</v>
      </c>
      <c r="AQ60" s="201">
        <v>526</v>
      </c>
      <c r="AR60" s="202">
        <v>0.22610722610722611</v>
      </c>
      <c r="AS60" s="203">
        <v>126162</v>
      </c>
      <c r="AT60" s="204">
        <v>1.174472677639038E-3</v>
      </c>
      <c r="AU60" s="203">
        <v>138239</v>
      </c>
      <c r="AV60" s="204">
        <v>2.4425127646487743E-2</v>
      </c>
    </row>
    <row r="61" spans="2:48" ht="15" hidden="1" customHeight="1" outlineLevel="1">
      <c r="B61" s="200" t="s">
        <v>96</v>
      </c>
      <c r="C61" s="201">
        <v>9411</v>
      </c>
      <c r="D61" s="202">
        <v>4.4738010657193517E-2</v>
      </c>
      <c r="E61" s="201">
        <v>5426</v>
      </c>
      <c r="F61" s="202">
        <v>6.6011787819253431E-2</v>
      </c>
      <c r="G61" s="201">
        <v>2989</v>
      </c>
      <c r="H61" s="202">
        <v>-8.0307692307692302E-2</v>
      </c>
      <c r="I61" s="201">
        <v>6888</v>
      </c>
      <c r="J61" s="202">
        <v>-0.14868372265480168</v>
      </c>
      <c r="K61" s="201">
        <v>2944</v>
      </c>
      <c r="L61" s="202">
        <v>-2.6132980482963974E-2</v>
      </c>
      <c r="M61" s="201">
        <v>54760</v>
      </c>
      <c r="N61" s="202">
        <v>8.3433907761707893E-2</v>
      </c>
      <c r="O61" s="201">
        <v>1817</v>
      </c>
      <c r="P61" s="202">
        <v>0.52817493692178297</v>
      </c>
      <c r="Q61" s="201">
        <v>4361</v>
      </c>
      <c r="R61" s="202">
        <v>0.15400899708917692</v>
      </c>
      <c r="S61" s="201">
        <v>30658</v>
      </c>
      <c r="T61" s="202">
        <v>3.5680382336573668E-3</v>
      </c>
      <c r="U61" s="201">
        <v>10038</v>
      </c>
      <c r="V61" s="202">
        <v>0.16598908119409916</v>
      </c>
      <c r="W61" s="201">
        <v>6125</v>
      </c>
      <c r="X61" s="202">
        <v>0.14678899082568808</v>
      </c>
      <c r="Y61" s="201">
        <v>7475</v>
      </c>
      <c r="Z61" s="202">
        <v>-5.0914169629253436E-2</v>
      </c>
      <c r="AA61" s="201">
        <v>7020</v>
      </c>
      <c r="AB61" s="202">
        <v>-0.19523099850968706</v>
      </c>
      <c r="AC61" s="201">
        <v>592</v>
      </c>
      <c r="AD61" s="202">
        <v>-0.10843373493975905</v>
      </c>
      <c r="AE61" s="201">
        <v>832</v>
      </c>
      <c r="AF61" s="202">
        <v>-7.3496659242761719E-2</v>
      </c>
      <c r="AG61" s="201">
        <v>830</v>
      </c>
      <c r="AH61" s="202">
        <v>0.43598615916955019</v>
      </c>
      <c r="AI61" s="201">
        <v>957</v>
      </c>
      <c r="AJ61" s="202">
        <v>0.14473684210526305</v>
      </c>
      <c r="AK61" s="201">
        <v>1131</v>
      </c>
      <c r="AL61" s="202">
        <v>0.71363636363636362</v>
      </c>
      <c r="AM61" s="201">
        <v>219</v>
      </c>
      <c r="AN61" s="202">
        <v>-0.32407407407407407</v>
      </c>
      <c r="AO61" s="201">
        <v>216</v>
      </c>
      <c r="AP61" s="202">
        <v>0.11340206185567014</v>
      </c>
      <c r="AQ61" s="201">
        <v>639</v>
      </c>
      <c r="AR61" s="202">
        <v>2</v>
      </c>
      <c r="AS61" s="203">
        <v>115259</v>
      </c>
      <c r="AT61" s="204">
        <v>4.8943857445782335E-2</v>
      </c>
      <c r="AU61" s="203">
        <v>124670</v>
      </c>
      <c r="AV61" s="204">
        <v>4.8625188200758673E-2</v>
      </c>
    </row>
    <row r="62" spans="2:48" ht="15" hidden="1" customHeight="1" outlineLevel="1">
      <c r="B62" s="200" t="s">
        <v>97</v>
      </c>
      <c r="C62" s="201">
        <v>9566</v>
      </c>
      <c r="D62" s="202">
        <v>0.11323170022111029</v>
      </c>
      <c r="E62" s="201">
        <v>5109</v>
      </c>
      <c r="F62" s="202">
        <v>7.5805432722678479E-2</v>
      </c>
      <c r="G62" s="201">
        <v>3571</v>
      </c>
      <c r="H62" s="202">
        <v>-3.7206794284173617E-2</v>
      </c>
      <c r="I62" s="201">
        <v>8198</v>
      </c>
      <c r="J62" s="202">
        <v>-0.10257252326217847</v>
      </c>
      <c r="K62" s="201">
        <v>1943</v>
      </c>
      <c r="L62" s="202">
        <v>-3.3814022874191996E-2</v>
      </c>
      <c r="M62" s="201">
        <v>49555</v>
      </c>
      <c r="N62" s="202">
        <v>-8.1430266182249578E-2</v>
      </c>
      <c r="O62" s="201">
        <v>1610</v>
      </c>
      <c r="P62" s="202">
        <v>0.44654088050314455</v>
      </c>
      <c r="Q62" s="201">
        <v>5542</v>
      </c>
      <c r="R62" s="202">
        <v>6.5974225812656329E-2</v>
      </c>
      <c r="S62" s="201">
        <v>29135</v>
      </c>
      <c r="T62" s="202">
        <v>-0.18848532115202499</v>
      </c>
      <c r="U62" s="201">
        <v>10187</v>
      </c>
      <c r="V62" s="202">
        <v>-4.1674506114769527E-2</v>
      </c>
      <c r="W62" s="201">
        <v>4992</v>
      </c>
      <c r="X62" s="202">
        <v>-0.26835702770042502</v>
      </c>
      <c r="Y62" s="201">
        <v>7736</v>
      </c>
      <c r="Z62" s="202">
        <v>-0.10473324846661269</v>
      </c>
      <c r="AA62" s="201">
        <v>6220</v>
      </c>
      <c r="AB62" s="202">
        <v>-0.36582381729200653</v>
      </c>
      <c r="AC62" s="201">
        <v>500</v>
      </c>
      <c r="AD62" s="202">
        <v>-0.35233160621761661</v>
      </c>
      <c r="AE62" s="201">
        <v>812</v>
      </c>
      <c r="AF62" s="202">
        <v>-5.9096176129779798E-2</v>
      </c>
      <c r="AG62" s="201">
        <v>2356</v>
      </c>
      <c r="AH62" s="202">
        <v>0.8624505928853754</v>
      </c>
      <c r="AI62" s="201">
        <v>1131</v>
      </c>
      <c r="AJ62" s="202">
        <v>0.24696802646086002</v>
      </c>
      <c r="AK62" s="201">
        <v>1077</v>
      </c>
      <c r="AL62" s="202">
        <v>0.14209968186638378</v>
      </c>
      <c r="AM62" s="201">
        <v>185</v>
      </c>
      <c r="AN62" s="202">
        <v>-0.19913419913419916</v>
      </c>
      <c r="AO62" s="201">
        <v>218</v>
      </c>
      <c r="AP62" s="202">
        <v>4.3062200956937691E-2</v>
      </c>
      <c r="AQ62" s="201">
        <v>482</v>
      </c>
      <c r="AR62" s="202">
        <v>1.1422222222222222</v>
      </c>
      <c r="AS62" s="203">
        <v>111424</v>
      </c>
      <c r="AT62" s="204">
        <v>-8.051592246309236E-2</v>
      </c>
      <c r="AU62" s="203">
        <v>120990</v>
      </c>
      <c r="AV62" s="204">
        <v>-6.7686901844745462E-2</v>
      </c>
    </row>
    <row r="63" spans="2:48" collapsed="1">
      <c r="B63" s="212">
        <v>2007</v>
      </c>
      <c r="C63" s="213">
        <v>200690</v>
      </c>
      <c r="D63" s="214">
        <v>-1.7164964862019128E-2</v>
      </c>
      <c r="E63" s="213">
        <v>68814</v>
      </c>
      <c r="F63" s="214">
        <v>3.848243390076056E-2</v>
      </c>
      <c r="G63" s="213">
        <v>42013</v>
      </c>
      <c r="H63" s="214">
        <v>-1.6319363146804045E-2</v>
      </c>
      <c r="I63" s="213">
        <v>91509</v>
      </c>
      <c r="J63" s="214">
        <v>-0.11131289392158961</v>
      </c>
      <c r="K63" s="213">
        <v>22891</v>
      </c>
      <c r="L63" s="214">
        <v>-0.17363994079636114</v>
      </c>
      <c r="M63" s="213">
        <v>672691</v>
      </c>
      <c r="N63" s="214">
        <v>-8.5125162862684012E-2</v>
      </c>
      <c r="O63" s="213">
        <v>34649</v>
      </c>
      <c r="P63" s="214">
        <v>3.0330964346248823E-2</v>
      </c>
      <c r="Q63" s="213">
        <v>39386</v>
      </c>
      <c r="R63" s="214">
        <v>-8.752664257251408E-2</v>
      </c>
      <c r="S63" s="213">
        <v>209974</v>
      </c>
      <c r="T63" s="214">
        <v>0.10278724599927513</v>
      </c>
      <c r="U63" s="213">
        <v>67273</v>
      </c>
      <c r="V63" s="214">
        <v>0.12278857066559845</v>
      </c>
      <c r="W63" s="213">
        <v>41787</v>
      </c>
      <c r="X63" s="214">
        <v>0.13616465918051057</v>
      </c>
      <c r="Y63" s="213">
        <v>53715</v>
      </c>
      <c r="Z63" s="214">
        <v>0.17728926489282437</v>
      </c>
      <c r="AA63" s="213">
        <v>47199</v>
      </c>
      <c r="AB63" s="214">
        <v>-1.8364460712948727E-2</v>
      </c>
      <c r="AC63" s="213">
        <v>9244</v>
      </c>
      <c r="AD63" s="214">
        <v>-5.8847485237222608E-2</v>
      </c>
      <c r="AE63" s="213">
        <v>9321</v>
      </c>
      <c r="AF63" s="214">
        <v>-4.8100490196078427E-2</v>
      </c>
      <c r="AG63" s="213">
        <v>17775</v>
      </c>
      <c r="AH63" s="214">
        <v>0.115749168288243</v>
      </c>
      <c r="AI63" s="213">
        <v>14141</v>
      </c>
      <c r="AJ63" s="214">
        <v>3.4682080924855585E-2</v>
      </c>
      <c r="AK63" s="213">
        <v>26770</v>
      </c>
      <c r="AL63" s="214">
        <v>0.12309112267158917</v>
      </c>
      <c r="AM63" s="213">
        <v>2335</v>
      </c>
      <c r="AN63" s="214">
        <v>-0.16726105563480742</v>
      </c>
      <c r="AO63" s="213">
        <v>3024</v>
      </c>
      <c r="AP63" s="214">
        <v>-9.3796823494156412E-2</v>
      </c>
      <c r="AQ63" s="213">
        <v>9837</v>
      </c>
      <c r="AR63" s="214">
        <v>0.40629020729092202</v>
      </c>
      <c r="AS63" s="203">
        <v>1274374</v>
      </c>
      <c r="AT63" s="215">
        <v>-4.0603534722368662E-2</v>
      </c>
      <c r="AU63" s="203">
        <v>1475064</v>
      </c>
      <c r="AV63" s="215">
        <v>-3.7480513904377344E-2</v>
      </c>
    </row>
    <row r="64" spans="2:48" ht="15" hidden="1" customHeight="1" outlineLevel="1">
      <c r="B64" s="200" t="s">
        <v>86</v>
      </c>
      <c r="C64" s="201">
        <v>12840</v>
      </c>
      <c r="D64" s="202" t="s">
        <v>64</v>
      </c>
      <c r="E64" s="201">
        <v>5057</v>
      </c>
      <c r="F64" s="202" t="s">
        <v>64</v>
      </c>
      <c r="G64" s="201">
        <v>4205</v>
      </c>
      <c r="H64" s="202" t="s">
        <v>64</v>
      </c>
      <c r="I64" s="201">
        <v>7842</v>
      </c>
      <c r="J64" s="202" t="s">
        <v>64</v>
      </c>
      <c r="K64" s="201">
        <v>1678</v>
      </c>
      <c r="L64" s="202" t="s">
        <v>64</v>
      </c>
      <c r="M64" s="201">
        <v>61140</v>
      </c>
      <c r="N64" s="202" t="s">
        <v>64</v>
      </c>
      <c r="O64" s="201">
        <v>1650</v>
      </c>
      <c r="P64" s="202" t="s">
        <v>64</v>
      </c>
      <c r="Q64" s="201">
        <v>2372</v>
      </c>
      <c r="R64" s="202" t="s">
        <v>64</v>
      </c>
      <c r="S64" s="201">
        <v>28844</v>
      </c>
      <c r="T64" s="202" t="s">
        <v>64</v>
      </c>
      <c r="U64" s="201">
        <v>10360</v>
      </c>
      <c r="V64" s="202" t="s">
        <v>64</v>
      </c>
      <c r="W64" s="201">
        <v>6036</v>
      </c>
      <c r="X64" s="202" t="s">
        <v>64</v>
      </c>
      <c r="Y64" s="201">
        <v>5922</v>
      </c>
      <c r="Z64" s="202" t="s">
        <v>64</v>
      </c>
      <c r="AA64" s="201">
        <v>6526</v>
      </c>
      <c r="AB64" s="202" t="s">
        <v>64</v>
      </c>
      <c r="AC64" s="201">
        <v>639</v>
      </c>
      <c r="AD64" s="202" t="s">
        <v>64</v>
      </c>
      <c r="AE64" s="201">
        <v>817</v>
      </c>
      <c r="AF64" s="202" t="s">
        <v>64</v>
      </c>
      <c r="AG64" s="201">
        <v>877</v>
      </c>
      <c r="AH64" s="202" t="s">
        <v>64</v>
      </c>
      <c r="AI64" s="201">
        <v>1197</v>
      </c>
      <c r="AJ64" s="202" t="s">
        <v>64</v>
      </c>
      <c r="AK64" s="201">
        <v>1045</v>
      </c>
      <c r="AL64" s="202" t="s">
        <v>64</v>
      </c>
      <c r="AM64" s="201">
        <v>257</v>
      </c>
      <c r="AN64" s="202" t="s">
        <v>64</v>
      </c>
      <c r="AO64" s="201">
        <v>395</v>
      </c>
      <c r="AP64" s="202" t="s">
        <v>64</v>
      </c>
      <c r="AQ64" s="201">
        <v>1827</v>
      </c>
      <c r="AR64" s="202" t="s">
        <v>64</v>
      </c>
      <c r="AS64" s="203">
        <v>119842</v>
      </c>
      <c r="AT64" s="204" t="s">
        <v>64</v>
      </c>
      <c r="AU64" s="203">
        <v>132682</v>
      </c>
      <c r="AV64" s="204" t="s">
        <v>64</v>
      </c>
    </row>
    <row r="65" spans="2:48" ht="15" hidden="1" customHeight="1" outlineLevel="1">
      <c r="B65" s="200" t="s">
        <v>87</v>
      </c>
      <c r="C65" s="201">
        <v>12136</v>
      </c>
      <c r="D65" s="202" t="s">
        <v>64</v>
      </c>
      <c r="E65" s="201">
        <v>4818</v>
      </c>
      <c r="F65" s="202" t="s">
        <v>64</v>
      </c>
      <c r="G65" s="201">
        <v>3572</v>
      </c>
      <c r="H65" s="202" t="s">
        <v>64</v>
      </c>
      <c r="I65" s="201">
        <v>10821</v>
      </c>
      <c r="J65" s="202" t="s">
        <v>64</v>
      </c>
      <c r="K65" s="201">
        <v>1326</v>
      </c>
      <c r="L65" s="202" t="s">
        <v>64</v>
      </c>
      <c r="M65" s="201">
        <v>55302</v>
      </c>
      <c r="N65" s="202" t="s">
        <v>64</v>
      </c>
      <c r="O65" s="201">
        <v>1521</v>
      </c>
      <c r="P65" s="202" t="s">
        <v>64</v>
      </c>
      <c r="Q65" s="201">
        <v>2676</v>
      </c>
      <c r="R65" s="202" t="s">
        <v>64</v>
      </c>
      <c r="S65" s="201">
        <v>24105</v>
      </c>
      <c r="T65" s="202" t="s">
        <v>64</v>
      </c>
      <c r="U65" s="201">
        <v>8236</v>
      </c>
      <c r="V65" s="202" t="s">
        <v>64</v>
      </c>
      <c r="W65" s="201">
        <v>5049</v>
      </c>
      <c r="X65" s="202" t="s">
        <v>64</v>
      </c>
      <c r="Y65" s="201">
        <v>5175</v>
      </c>
      <c r="Z65" s="202" t="s">
        <v>64</v>
      </c>
      <c r="AA65" s="201">
        <v>5645</v>
      </c>
      <c r="AB65" s="202" t="s">
        <v>64</v>
      </c>
      <c r="AC65" s="201">
        <v>1231</v>
      </c>
      <c r="AD65" s="202" t="s">
        <v>64</v>
      </c>
      <c r="AE65" s="201">
        <v>1065</v>
      </c>
      <c r="AF65" s="202" t="s">
        <v>64</v>
      </c>
      <c r="AG65" s="201">
        <v>1448</v>
      </c>
      <c r="AH65" s="202" t="s">
        <v>64</v>
      </c>
      <c r="AI65" s="201">
        <v>871</v>
      </c>
      <c r="AJ65" s="202" t="s">
        <v>64</v>
      </c>
      <c r="AK65" s="201">
        <v>919</v>
      </c>
      <c r="AL65" s="202" t="s">
        <v>64</v>
      </c>
      <c r="AM65" s="201">
        <v>133</v>
      </c>
      <c r="AN65" s="202" t="s">
        <v>64</v>
      </c>
      <c r="AO65" s="201">
        <v>324</v>
      </c>
      <c r="AP65" s="202" t="s">
        <v>64</v>
      </c>
      <c r="AQ65" s="201">
        <v>603</v>
      </c>
      <c r="AR65" s="202" t="s">
        <v>64</v>
      </c>
      <c r="AS65" s="203">
        <v>110735</v>
      </c>
      <c r="AT65" s="204" t="s">
        <v>64</v>
      </c>
      <c r="AU65" s="203">
        <v>122871</v>
      </c>
      <c r="AV65" s="204" t="s">
        <v>64</v>
      </c>
    </row>
    <row r="66" spans="2:48" ht="15" hidden="1" customHeight="1" outlineLevel="1">
      <c r="B66" s="200" t="s">
        <v>88</v>
      </c>
      <c r="C66" s="201">
        <v>18832</v>
      </c>
      <c r="D66" s="202" t="s">
        <v>64</v>
      </c>
      <c r="E66" s="201">
        <v>6469</v>
      </c>
      <c r="F66" s="202" t="s">
        <v>64</v>
      </c>
      <c r="G66" s="201">
        <v>3519</v>
      </c>
      <c r="H66" s="202" t="s">
        <v>64</v>
      </c>
      <c r="I66" s="201">
        <v>8913</v>
      </c>
      <c r="J66" s="202" t="s">
        <v>64</v>
      </c>
      <c r="K66" s="201">
        <v>2491</v>
      </c>
      <c r="L66" s="202" t="s">
        <v>64</v>
      </c>
      <c r="M66" s="201">
        <v>73217</v>
      </c>
      <c r="N66" s="202" t="s">
        <v>64</v>
      </c>
      <c r="O66" s="201">
        <v>3610</v>
      </c>
      <c r="P66" s="202" t="s">
        <v>64</v>
      </c>
      <c r="Q66" s="201">
        <v>3479</v>
      </c>
      <c r="R66" s="202" t="s">
        <v>64</v>
      </c>
      <c r="S66" s="201">
        <v>17082</v>
      </c>
      <c r="T66" s="202" t="s">
        <v>64</v>
      </c>
      <c r="U66" s="201">
        <v>6836</v>
      </c>
      <c r="V66" s="202" t="s">
        <v>64</v>
      </c>
      <c r="W66" s="201">
        <v>3395</v>
      </c>
      <c r="X66" s="202" t="s">
        <v>64</v>
      </c>
      <c r="Y66" s="201">
        <v>3232</v>
      </c>
      <c r="Z66" s="202" t="s">
        <v>64</v>
      </c>
      <c r="AA66" s="201">
        <v>3619</v>
      </c>
      <c r="AB66" s="202" t="s">
        <v>64</v>
      </c>
      <c r="AC66" s="201">
        <v>1472</v>
      </c>
      <c r="AD66" s="202" t="s">
        <v>64</v>
      </c>
      <c r="AE66" s="201">
        <v>920</v>
      </c>
      <c r="AF66" s="202" t="s">
        <v>64</v>
      </c>
      <c r="AG66" s="201">
        <v>1387</v>
      </c>
      <c r="AH66" s="202" t="s">
        <v>64</v>
      </c>
      <c r="AI66" s="201">
        <v>975</v>
      </c>
      <c r="AJ66" s="202" t="s">
        <v>64</v>
      </c>
      <c r="AK66" s="201">
        <v>1751</v>
      </c>
      <c r="AL66" s="202" t="s">
        <v>64</v>
      </c>
      <c r="AM66" s="201">
        <v>199</v>
      </c>
      <c r="AN66" s="202" t="s">
        <v>64</v>
      </c>
      <c r="AO66" s="201">
        <v>356</v>
      </c>
      <c r="AP66" s="202" t="s">
        <v>64</v>
      </c>
      <c r="AQ66" s="201">
        <v>694</v>
      </c>
      <c r="AR66" s="202" t="s">
        <v>64</v>
      </c>
      <c r="AS66" s="203">
        <v>126534</v>
      </c>
      <c r="AT66" s="204" t="s">
        <v>64</v>
      </c>
      <c r="AU66" s="203">
        <v>145366</v>
      </c>
      <c r="AV66" s="204" t="s">
        <v>64</v>
      </c>
    </row>
    <row r="67" spans="2:48" ht="15" hidden="1" customHeight="1" outlineLevel="1">
      <c r="B67" s="200" t="s">
        <v>89</v>
      </c>
      <c r="C67" s="201">
        <v>22532</v>
      </c>
      <c r="D67" s="202" t="s">
        <v>64</v>
      </c>
      <c r="E67" s="201">
        <v>5911</v>
      </c>
      <c r="F67" s="202" t="s">
        <v>64</v>
      </c>
      <c r="G67" s="201">
        <v>3217</v>
      </c>
      <c r="H67" s="202" t="s">
        <v>64</v>
      </c>
      <c r="I67" s="201">
        <v>8004</v>
      </c>
      <c r="J67" s="202" t="s">
        <v>64</v>
      </c>
      <c r="K67" s="201">
        <v>1957</v>
      </c>
      <c r="L67" s="202" t="s">
        <v>64</v>
      </c>
      <c r="M67" s="201">
        <v>67406</v>
      </c>
      <c r="N67" s="202" t="s">
        <v>64</v>
      </c>
      <c r="O67" s="201">
        <v>3253</v>
      </c>
      <c r="P67" s="202" t="s">
        <v>64</v>
      </c>
      <c r="Q67" s="201">
        <v>2844</v>
      </c>
      <c r="R67" s="202" t="s">
        <v>64</v>
      </c>
      <c r="S67" s="201">
        <v>1343</v>
      </c>
      <c r="T67" s="202" t="s">
        <v>64</v>
      </c>
      <c r="U67" s="201">
        <v>306</v>
      </c>
      <c r="V67" s="202" t="s">
        <v>64</v>
      </c>
      <c r="W67" s="201">
        <v>365</v>
      </c>
      <c r="X67" s="202" t="s">
        <v>64</v>
      </c>
      <c r="Y67" s="201">
        <v>496</v>
      </c>
      <c r="Z67" s="202" t="s">
        <v>64</v>
      </c>
      <c r="AA67" s="201">
        <v>176</v>
      </c>
      <c r="AB67" s="202" t="s">
        <v>64</v>
      </c>
      <c r="AC67" s="201">
        <v>832</v>
      </c>
      <c r="AD67" s="202" t="s">
        <v>64</v>
      </c>
      <c r="AE67" s="201">
        <v>773</v>
      </c>
      <c r="AF67" s="202" t="s">
        <v>64</v>
      </c>
      <c r="AG67" s="201">
        <v>1407</v>
      </c>
      <c r="AH67" s="202" t="s">
        <v>64</v>
      </c>
      <c r="AI67" s="201">
        <v>1758</v>
      </c>
      <c r="AJ67" s="202" t="s">
        <v>64</v>
      </c>
      <c r="AK67" s="201">
        <v>3478</v>
      </c>
      <c r="AL67" s="202" t="s">
        <v>64</v>
      </c>
      <c r="AM67" s="201">
        <v>225</v>
      </c>
      <c r="AN67" s="202" t="s">
        <v>64</v>
      </c>
      <c r="AO67" s="201">
        <v>308</v>
      </c>
      <c r="AP67" s="202" t="s">
        <v>64</v>
      </c>
      <c r="AQ67" s="201">
        <v>562</v>
      </c>
      <c r="AR67" s="202" t="s">
        <v>64</v>
      </c>
      <c r="AS67" s="203">
        <v>103278</v>
      </c>
      <c r="AT67" s="204" t="s">
        <v>64</v>
      </c>
      <c r="AU67" s="203">
        <v>125810</v>
      </c>
      <c r="AV67" s="204" t="s">
        <v>64</v>
      </c>
    </row>
    <row r="68" spans="2:48" ht="15" hidden="1" customHeight="1" outlineLevel="1">
      <c r="B68" s="200" t="s">
        <v>90</v>
      </c>
      <c r="C68" s="201">
        <v>31363</v>
      </c>
      <c r="D68" s="202" t="s">
        <v>64</v>
      </c>
      <c r="E68" s="201">
        <v>6508</v>
      </c>
      <c r="F68" s="202" t="s">
        <v>64</v>
      </c>
      <c r="G68" s="201">
        <v>3262</v>
      </c>
      <c r="H68" s="202" t="s">
        <v>64</v>
      </c>
      <c r="I68" s="201">
        <v>7278</v>
      </c>
      <c r="J68" s="202" t="s">
        <v>64</v>
      </c>
      <c r="K68" s="201">
        <v>2679</v>
      </c>
      <c r="L68" s="202" t="s">
        <v>64</v>
      </c>
      <c r="M68" s="201">
        <v>67871</v>
      </c>
      <c r="N68" s="202" t="s">
        <v>64</v>
      </c>
      <c r="O68" s="201">
        <v>4932</v>
      </c>
      <c r="P68" s="202" t="s">
        <v>64</v>
      </c>
      <c r="Q68" s="201">
        <v>7570</v>
      </c>
      <c r="R68" s="202" t="s">
        <v>64</v>
      </c>
      <c r="S68" s="201">
        <v>1201</v>
      </c>
      <c r="T68" s="202" t="s">
        <v>64</v>
      </c>
      <c r="U68" s="201">
        <v>204</v>
      </c>
      <c r="V68" s="202" t="s">
        <v>64</v>
      </c>
      <c r="W68" s="201">
        <v>481</v>
      </c>
      <c r="X68" s="202" t="s">
        <v>64</v>
      </c>
      <c r="Y68" s="201">
        <v>500</v>
      </c>
      <c r="Z68" s="202" t="s">
        <v>64</v>
      </c>
      <c r="AA68" s="201">
        <v>16</v>
      </c>
      <c r="AB68" s="202" t="s">
        <v>64</v>
      </c>
      <c r="AC68" s="201">
        <v>509</v>
      </c>
      <c r="AD68" s="202" t="s">
        <v>64</v>
      </c>
      <c r="AE68" s="201">
        <v>833</v>
      </c>
      <c r="AF68" s="202" t="s">
        <v>64</v>
      </c>
      <c r="AG68" s="201">
        <v>1856</v>
      </c>
      <c r="AH68" s="202" t="s">
        <v>64</v>
      </c>
      <c r="AI68" s="201">
        <v>1806</v>
      </c>
      <c r="AJ68" s="202" t="s">
        <v>64</v>
      </c>
      <c r="AK68" s="201">
        <v>5324</v>
      </c>
      <c r="AL68" s="202" t="s">
        <v>64</v>
      </c>
      <c r="AM68" s="201">
        <v>171</v>
      </c>
      <c r="AN68" s="202" t="s">
        <v>64</v>
      </c>
      <c r="AO68" s="201">
        <v>331</v>
      </c>
      <c r="AP68" s="202" t="s">
        <v>64</v>
      </c>
      <c r="AQ68" s="201">
        <v>849</v>
      </c>
      <c r="AR68" s="202" t="s">
        <v>64</v>
      </c>
      <c r="AS68" s="203">
        <v>112980</v>
      </c>
      <c r="AT68" s="204" t="s">
        <v>64</v>
      </c>
      <c r="AU68" s="203">
        <v>144343</v>
      </c>
      <c r="AV68" s="204" t="s">
        <v>64</v>
      </c>
    </row>
    <row r="69" spans="2:48" ht="15" hidden="1" customHeight="1" outlineLevel="1">
      <c r="B69" s="200" t="s">
        <v>91</v>
      </c>
      <c r="C69" s="201">
        <v>23899</v>
      </c>
      <c r="D69" s="202" t="s">
        <v>64</v>
      </c>
      <c r="E69" s="201">
        <v>7863</v>
      </c>
      <c r="F69" s="202" t="s">
        <v>64</v>
      </c>
      <c r="G69" s="201">
        <v>3756</v>
      </c>
      <c r="H69" s="202" t="s">
        <v>64</v>
      </c>
      <c r="I69" s="201">
        <v>7206</v>
      </c>
      <c r="J69" s="202" t="s">
        <v>64</v>
      </c>
      <c r="K69" s="201">
        <v>2379</v>
      </c>
      <c r="L69" s="202" t="s">
        <v>64</v>
      </c>
      <c r="M69" s="201">
        <v>62522</v>
      </c>
      <c r="N69" s="202" t="s">
        <v>64</v>
      </c>
      <c r="O69" s="201">
        <v>4953</v>
      </c>
      <c r="P69" s="202" t="s">
        <v>64</v>
      </c>
      <c r="Q69" s="201">
        <v>3896</v>
      </c>
      <c r="R69" s="202" t="s">
        <v>64</v>
      </c>
      <c r="S69" s="201">
        <v>1665</v>
      </c>
      <c r="T69" s="202" t="s">
        <v>64</v>
      </c>
      <c r="U69" s="201">
        <v>300</v>
      </c>
      <c r="V69" s="202" t="s">
        <v>64</v>
      </c>
      <c r="W69" s="201">
        <v>751</v>
      </c>
      <c r="X69" s="202" t="s">
        <v>64</v>
      </c>
      <c r="Y69" s="201">
        <v>469</v>
      </c>
      <c r="Z69" s="202" t="s">
        <v>64</v>
      </c>
      <c r="AA69" s="201">
        <v>145</v>
      </c>
      <c r="AB69" s="202" t="s">
        <v>64</v>
      </c>
      <c r="AC69" s="201">
        <v>771</v>
      </c>
      <c r="AD69" s="202" t="s">
        <v>64</v>
      </c>
      <c r="AE69" s="201">
        <v>809</v>
      </c>
      <c r="AF69" s="202" t="s">
        <v>64</v>
      </c>
      <c r="AG69" s="201">
        <v>1716</v>
      </c>
      <c r="AH69" s="202" t="s">
        <v>64</v>
      </c>
      <c r="AI69" s="201">
        <v>1574</v>
      </c>
      <c r="AJ69" s="202" t="s">
        <v>64</v>
      </c>
      <c r="AK69" s="201">
        <v>3419</v>
      </c>
      <c r="AL69" s="202" t="s">
        <v>64</v>
      </c>
      <c r="AM69" s="201">
        <v>229</v>
      </c>
      <c r="AN69" s="202" t="s">
        <v>64</v>
      </c>
      <c r="AO69" s="201">
        <v>287</v>
      </c>
      <c r="AP69" s="202" t="s">
        <v>64</v>
      </c>
      <c r="AQ69" s="201">
        <v>730</v>
      </c>
      <c r="AR69" s="202" t="s">
        <v>64</v>
      </c>
      <c r="AS69" s="203">
        <v>103775</v>
      </c>
      <c r="AT69" s="204" t="s">
        <v>64</v>
      </c>
      <c r="AU69" s="203">
        <v>127674</v>
      </c>
      <c r="AV69" s="204" t="s">
        <v>64</v>
      </c>
    </row>
    <row r="70" spans="2:48" ht="15" hidden="1" customHeight="1" outlineLevel="1">
      <c r="B70" s="200" t="s">
        <v>92</v>
      </c>
      <c r="C70" s="201">
        <v>17605</v>
      </c>
      <c r="D70" s="202" t="s">
        <v>64</v>
      </c>
      <c r="E70" s="201">
        <v>4410</v>
      </c>
      <c r="F70" s="202" t="s">
        <v>64</v>
      </c>
      <c r="G70" s="201">
        <v>3463</v>
      </c>
      <c r="H70" s="202" t="s">
        <v>64</v>
      </c>
      <c r="I70" s="201">
        <v>7069</v>
      </c>
      <c r="J70" s="202" t="s">
        <v>64</v>
      </c>
      <c r="K70" s="201">
        <v>1549</v>
      </c>
      <c r="L70" s="202" t="s">
        <v>64</v>
      </c>
      <c r="M70" s="201">
        <v>64771</v>
      </c>
      <c r="N70" s="202" t="s">
        <v>64</v>
      </c>
      <c r="O70" s="201">
        <v>4674</v>
      </c>
      <c r="P70" s="202" t="s">
        <v>64</v>
      </c>
      <c r="Q70" s="201">
        <v>2240</v>
      </c>
      <c r="R70" s="202" t="s">
        <v>64</v>
      </c>
      <c r="S70" s="201">
        <v>1415</v>
      </c>
      <c r="T70" s="202" t="s">
        <v>64</v>
      </c>
      <c r="U70" s="201">
        <v>207</v>
      </c>
      <c r="V70" s="202" t="s">
        <v>64</v>
      </c>
      <c r="W70" s="201">
        <v>354</v>
      </c>
      <c r="X70" s="202" t="s">
        <v>64</v>
      </c>
      <c r="Y70" s="201">
        <v>425</v>
      </c>
      <c r="Z70" s="202" t="s">
        <v>64</v>
      </c>
      <c r="AA70" s="201">
        <v>429</v>
      </c>
      <c r="AB70" s="202" t="s">
        <v>64</v>
      </c>
      <c r="AC70" s="201">
        <v>593</v>
      </c>
      <c r="AD70" s="202" t="s">
        <v>64</v>
      </c>
      <c r="AE70" s="201">
        <v>543</v>
      </c>
      <c r="AF70" s="202" t="s">
        <v>64</v>
      </c>
      <c r="AG70" s="201">
        <v>1459</v>
      </c>
      <c r="AH70" s="202" t="s">
        <v>64</v>
      </c>
      <c r="AI70" s="201">
        <v>1066</v>
      </c>
      <c r="AJ70" s="202" t="s">
        <v>64</v>
      </c>
      <c r="AK70" s="201">
        <v>2744</v>
      </c>
      <c r="AL70" s="202" t="s">
        <v>64</v>
      </c>
      <c r="AM70" s="201">
        <v>258</v>
      </c>
      <c r="AN70" s="202" t="s">
        <v>64</v>
      </c>
      <c r="AO70" s="201">
        <v>279</v>
      </c>
      <c r="AP70" s="202" t="s">
        <v>64</v>
      </c>
      <c r="AQ70" s="201">
        <v>416</v>
      </c>
      <c r="AR70" s="202" t="s">
        <v>64</v>
      </c>
      <c r="AS70" s="203">
        <v>96949</v>
      </c>
      <c r="AT70" s="204" t="s">
        <v>64</v>
      </c>
      <c r="AU70" s="203">
        <v>114554</v>
      </c>
      <c r="AV70" s="204" t="s">
        <v>64</v>
      </c>
    </row>
    <row r="71" spans="2:48" ht="15" hidden="1" customHeight="1" outlineLevel="1">
      <c r="B71" s="200" t="s">
        <v>93</v>
      </c>
      <c r="C71" s="201">
        <v>14101</v>
      </c>
      <c r="D71" s="202" t="s">
        <v>64</v>
      </c>
      <c r="E71" s="201">
        <v>5259</v>
      </c>
      <c r="F71" s="202" t="s">
        <v>64</v>
      </c>
      <c r="G71" s="201">
        <v>3260</v>
      </c>
      <c r="H71" s="202" t="s">
        <v>64</v>
      </c>
      <c r="I71" s="201">
        <v>7221</v>
      </c>
      <c r="J71" s="202" t="s">
        <v>64</v>
      </c>
      <c r="K71" s="201">
        <v>1792</v>
      </c>
      <c r="L71" s="202" t="s">
        <v>64</v>
      </c>
      <c r="M71" s="201">
        <v>58343</v>
      </c>
      <c r="N71" s="202" t="s">
        <v>64</v>
      </c>
      <c r="O71" s="201">
        <v>3487</v>
      </c>
      <c r="P71" s="202" t="s">
        <v>64</v>
      </c>
      <c r="Q71" s="201">
        <v>2988</v>
      </c>
      <c r="R71" s="202" t="s">
        <v>64</v>
      </c>
      <c r="S71" s="201">
        <v>1544</v>
      </c>
      <c r="T71" s="202" t="s">
        <v>64</v>
      </c>
      <c r="U71" s="201">
        <v>146</v>
      </c>
      <c r="V71" s="202" t="s">
        <v>64</v>
      </c>
      <c r="W71" s="201">
        <v>57</v>
      </c>
      <c r="X71" s="202" t="s">
        <v>64</v>
      </c>
      <c r="Y71" s="201">
        <v>935</v>
      </c>
      <c r="Z71" s="202" t="s">
        <v>64</v>
      </c>
      <c r="AA71" s="201">
        <v>406</v>
      </c>
      <c r="AB71" s="202" t="s">
        <v>64</v>
      </c>
      <c r="AC71" s="201">
        <v>656</v>
      </c>
      <c r="AD71" s="202" t="s">
        <v>64</v>
      </c>
      <c r="AE71" s="201">
        <v>497</v>
      </c>
      <c r="AF71" s="202" t="s">
        <v>64</v>
      </c>
      <c r="AG71" s="201">
        <v>1116</v>
      </c>
      <c r="AH71" s="202" t="s">
        <v>64</v>
      </c>
      <c r="AI71" s="201">
        <v>615</v>
      </c>
      <c r="AJ71" s="202" t="s">
        <v>64</v>
      </c>
      <c r="AK71" s="201">
        <v>1441</v>
      </c>
      <c r="AL71" s="202" t="s">
        <v>64</v>
      </c>
      <c r="AM71" s="201">
        <v>169</v>
      </c>
      <c r="AN71" s="202" t="s">
        <v>64</v>
      </c>
      <c r="AO71" s="201">
        <v>284</v>
      </c>
      <c r="AP71" s="202" t="s">
        <v>64</v>
      </c>
      <c r="AQ71" s="201">
        <v>211</v>
      </c>
      <c r="AR71" s="202" t="s">
        <v>64</v>
      </c>
      <c r="AS71" s="203">
        <v>88883</v>
      </c>
      <c r="AT71" s="204" t="s">
        <v>64</v>
      </c>
      <c r="AU71" s="203">
        <v>102984</v>
      </c>
      <c r="AV71" s="204" t="s">
        <v>64</v>
      </c>
    </row>
    <row r="72" spans="2:48" ht="15" hidden="1" customHeight="1" outlineLevel="1">
      <c r="B72" s="200" t="s">
        <v>94</v>
      </c>
      <c r="C72" s="201">
        <v>24357</v>
      </c>
      <c r="D72" s="202" t="s">
        <v>64</v>
      </c>
      <c r="E72" s="201">
        <v>4907</v>
      </c>
      <c r="F72" s="202" t="s">
        <v>64</v>
      </c>
      <c r="G72" s="201">
        <v>3981</v>
      </c>
      <c r="H72" s="202" t="s">
        <v>64</v>
      </c>
      <c r="I72" s="201">
        <v>11164</v>
      </c>
      <c r="J72" s="202" t="s">
        <v>64</v>
      </c>
      <c r="K72" s="201">
        <v>3655</v>
      </c>
      <c r="L72" s="202" t="s">
        <v>64</v>
      </c>
      <c r="M72" s="201">
        <v>57519</v>
      </c>
      <c r="N72" s="202" t="s">
        <v>64</v>
      </c>
      <c r="O72" s="201">
        <v>1755</v>
      </c>
      <c r="P72" s="202" t="s">
        <v>64</v>
      </c>
      <c r="Q72" s="201">
        <v>3072</v>
      </c>
      <c r="R72" s="202" t="s">
        <v>64</v>
      </c>
      <c r="S72" s="201">
        <v>15406</v>
      </c>
      <c r="T72" s="202" t="s">
        <v>64</v>
      </c>
      <c r="U72" s="201">
        <v>5349</v>
      </c>
      <c r="V72" s="202" t="s">
        <v>64</v>
      </c>
      <c r="W72" s="201">
        <v>2408</v>
      </c>
      <c r="X72" s="202" t="s">
        <v>64</v>
      </c>
      <c r="Y72" s="201">
        <v>4270</v>
      </c>
      <c r="Z72" s="202" t="s">
        <v>64</v>
      </c>
      <c r="AA72" s="201">
        <v>3379</v>
      </c>
      <c r="AB72" s="202" t="s">
        <v>64</v>
      </c>
      <c r="AC72" s="201">
        <v>876</v>
      </c>
      <c r="AD72" s="202" t="s">
        <v>64</v>
      </c>
      <c r="AE72" s="201">
        <v>961</v>
      </c>
      <c r="AF72" s="202" t="s">
        <v>64</v>
      </c>
      <c r="AG72" s="201">
        <v>1815</v>
      </c>
      <c r="AH72" s="202" t="s">
        <v>64</v>
      </c>
      <c r="AI72" s="201">
        <v>1157</v>
      </c>
      <c r="AJ72" s="202" t="s">
        <v>64</v>
      </c>
      <c r="AK72" s="201">
        <v>1243</v>
      </c>
      <c r="AL72" s="202" t="s">
        <v>64</v>
      </c>
      <c r="AM72" s="201">
        <v>285</v>
      </c>
      <c r="AN72" s="202" t="s">
        <v>64</v>
      </c>
      <c r="AO72" s="201">
        <v>224</v>
      </c>
      <c r="AP72" s="202" t="s">
        <v>64</v>
      </c>
      <c r="AQ72" s="201">
        <v>236</v>
      </c>
      <c r="AR72" s="202" t="s">
        <v>64</v>
      </c>
      <c r="AS72" s="203">
        <v>108256</v>
      </c>
      <c r="AT72" s="204" t="s">
        <v>64</v>
      </c>
      <c r="AU72" s="203">
        <v>132613</v>
      </c>
      <c r="AV72" s="204" t="s">
        <v>64</v>
      </c>
    </row>
    <row r="73" spans="2:48" ht="15" hidden="1" customHeight="1" outlineLevel="1">
      <c r="B73" s="200" t="s">
        <v>95</v>
      </c>
      <c r="C73" s="201">
        <v>8929</v>
      </c>
      <c r="D73" s="202" t="s">
        <v>64</v>
      </c>
      <c r="E73" s="201">
        <v>5223</v>
      </c>
      <c r="F73" s="202" t="s">
        <v>64</v>
      </c>
      <c r="G73" s="201">
        <v>3516</v>
      </c>
      <c r="H73" s="202" t="s">
        <v>64</v>
      </c>
      <c r="I73" s="201">
        <v>10227</v>
      </c>
      <c r="J73" s="202" t="s">
        <v>64</v>
      </c>
      <c r="K73" s="201">
        <v>3161</v>
      </c>
      <c r="L73" s="202" t="s">
        <v>64</v>
      </c>
      <c r="M73" s="201">
        <v>62700</v>
      </c>
      <c r="N73" s="202" t="s">
        <v>64</v>
      </c>
      <c r="O73" s="201">
        <v>1492</v>
      </c>
      <c r="P73" s="202" t="s">
        <v>64</v>
      </c>
      <c r="Q73" s="201">
        <v>3049</v>
      </c>
      <c r="R73" s="202" t="s">
        <v>64</v>
      </c>
      <c r="S73" s="201">
        <v>31347</v>
      </c>
      <c r="T73" s="202" t="s">
        <v>64</v>
      </c>
      <c r="U73" s="201">
        <v>8733</v>
      </c>
      <c r="V73" s="202" t="s">
        <v>64</v>
      </c>
      <c r="W73" s="201">
        <v>5719</v>
      </c>
      <c r="X73" s="202" t="s">
        <v>64</v>
      </c>
      <c r="Y73" s="201">
        <v>7685</v>
      </c>
      <c r="Z73" s="202" t="s">
        <v>64</v>
      </c>
      <c r="AA73" s="201">
        <v>9210</v>
      </c>
      <c r="AB73" s="202" t="s">
        <v>64</v>
      </c>
      <c r="AC73" s="201">
        <v>807</v>
      </c>
      <c r="AD73" s="202" t="s">
        <v>64</v>
      </c>
      <c r="AE73" s="201">
        <v>813</v>
      </c>
      <c r="AF73" s="202" t="s">
        <v>64</v>
      </c>
      <c r="AG73" s="201">
        <v>1007</v>
      </c>
      <c r="AH73" s="202" t="s">
        <v>64</v>
      </c>
      <c r="AI73" s="201">
        <v>905</v>
      </c>
      <c r="AJ73" s="202" t="s">
        <v>64</v>
      </c>
      <c r="AK73" s="201">
        <v>869</v>
      </c>
      <c r="AL73" s="202" t="s">
        <v>64</v>
      </c>
      <c r="AM73" s="201">
        <v>323</v>
      </c>
      <c r="AN73" s="202" t="s">
        <v>64</v>
      </c>
      <c r="AO73" s="201">
        <v>146</v>
      </c>
      <c r="AP73" s="202" t="s">
        <v>64</v>
      </c>
      <c r="AQ73" s="201">
        <v>429</v>
      </c>
      <c r="AR73" s="202" t="s">
        <v>64</v>
      </c>
      <c r="AS73" s="203">
        <v>126014</v>
      </c>
      <c r="AT73" s="204" t="s">
        <v>64</v>
      </c>
      <c r="AU73" s="203">
        <v>134943</v>
      </c>
      <c r="AV73" s="204" t="s">
        <v>64</v>
      </c>
    </row>
    <row r="74" spans="2:48" ht="15" hidden="1" customHeight="1" outlineLevel="1">
      <c r="B74" s="200" t="s">
        <v>96</v>
      </c>
      <c r="C74" s="201">
        <v>9008</v>
      </c>
      <c r="D74" s="202" t="s">
        <v>64</v>
      </c>
      <c r="E74" s="201">
        <v>5090</v>
      </c>
      <c r="F74" s="202" t="s">
        <v>64</v>
      </c>
      <c r="G74" s="201">
        <v>3250</v>
      </c>
      <c r="H74" s="202" t="s">
        <v>64</v>
      </c>
      <c r="I74" s="201">
        <v>8091</v>
      </c>
      <c r="J74" s="202" t="s">
        <v>64</v>
      </c>
      <c r="K74" s="201">
        <v>3023</v>
      </c>
      <c r="L74" s="202" t="s">
        <v>64</v>
      </c>
      <c r="M74" s="201">
        <v>50543</v>
      </c>
      <c r="N74" s="202" t="s">
        <v>64</v>
      </c>
      <c r="O74" s="201">
        <v>1189</v>
      </c>
      <c r="P74" s="202" t="s">
        <v>64</v>
      </c>
      <c r="Q74" s="201">
        <v>3779</v>
      </c>
      <c r="R74" s="202" t="s">
        <v>64</v>
      </c>
      <c r="S74" s="201">
        <v>30549</v>
      </c>
      <c r="T74" s="202" t="s">
        <v>64</v>
      </c>
      <c r="U74" s="201">
        <v>8609</v>
      </c>
      <c r="V74" s="202" t="s">
        <v>64</v>
      </c>
      <c r="W74" s="201">
        <v>5341</v>
      </c>
      <c r="X74" s="202" t="s">
        <v>64</v>
      </c>
      <c r="Y74" s="201">
        <v>7876</v>
      </c>
      <c r="Z74" s="202" t="s">
        <v>64</v>
      </c>
      <c r="AA74" s="201">
        <v>8723</v>
      </c>
      <c r="AB74" s="202" t="s">
        <v>64</v>
      </c>
      <c r="AC74" s="201">
        <v>664</v>
      </c>
      <c r="AD74" s="202" t="s">
        <v>64</v>
      </c>
      <c r="AE74" s="201">
        <v>898</v>
      </c>
      <c r="AF74" s="202" t="s">
        <v>64</v>
      </c>
      <c r="AG74" s="201">
        <v>578</v>
      </c>
      <c r="AH74" s="202" t="s">
        <v>64</v>
      </c>
      <c r="AI74" s="201">
        <v>836</v>
      </c>
      <c r="AJ74" s="202" t="s">
        <v>64</v>
      </c>
      <c r="AK74" s="201">
        <v>660</v>
      </c>
      <c r="AL74" s="202" t="s">
        <v>64</v>
      </c>
      <c r="AM74" s="201">
        <v>324</v>
      </c>
      <c r="AN74" s="202" t="s">
        <v>64</v>
      </c>
      <c r="AO74" s="201">
        <v>194</v>
      </c>
      <c r="AP74" s="202" t="s">
        <v>64</v>
      </c>
      <c r="AQ74" s="201">
        <v>213</v>
      </c>
      <c r="AR74" s="202" t="s">
        <v>64</v>
      </c>
      <c r="AS74" s="203">
        <v>109881</v>
      </c>
      <c r="AT74" s="204" t="s">
        <v>64</v>
      </c>
      <c r="AU74" s="203">
        <v>118889</v>
      </c>
      <c r="AV74" s="204" t="s">
        <v>64</v>
      </c>
    </row>
    <row r="75" spans="2:48" ht="15" hidden="1" customHeight="1" outlineLevel="1">
      <c r="B75" s="200" t="s">
        <v>97</v>
      </c>
      <c r="C75" s="201">
        <v>8593</v>
      </c>
      <c r="D75" s="202" t="s">
        <v>64</v>
      </c>
      <c r="E75" s="201">
        <v>4749</v>
      </c>
      <c r="F75" s="202" t="s">
        <v>64</v>
      </c>
      <c r="G75" s="201">
        <v>3709</v>
      </c>
      <c r="H75" s="202" t="s">
        <v>64</v>
      </c>
      <c r="I75" s="201">
        <v>9135</v>
      </c>
      <c r="J75" s="202" t="s">
        <v>64</v>
      </c>
      <c r="K75" s="201">
        <v>2011</v>
      </c>
      <c r="L75" s="202" t="s">
        <v>64</v>
      </c>
      <c r="M75" s="201">
        <v>53948</v>
      </c>
      <c r="N75" s="202" t="s">
        <v>64</v>
      </c>
      <c r="O75" s="201">
        <v>1113</v>
      </c>
      <c r="P75" s="202" t="s">
        <v>64</v>
      </c>
      <c r="Q75" s="201">
        <v>5199</v>
      </c>
      <c r="R75" s="202" t="s">
        <v>64</v>
      </c>
      <c r="S75" s="201">
        <v>35902</v>
      </c>
      <c r="T75" s="202" t="s">
        <v>64</v>
      </c>
      <c r="U75" s="201">
        <v>10630</v>
      </c>
      <c r="V75" s="202" t="s">
        <v>64</v>
      </c>
      <c r="W75" s="201">
        <v>6823</v>
      </c>
      <c r="X75" s="202" t="s">
        <v>64</v>
      </c>
      <c r="Y75" s="201">
        <v>8641</v>
      </c>
      <c r="Z75" s="202" t="s">
        <v>64</v>
      </c>
      <c r="AA75" s="201">
        <v>9808</v>
      </c>
      <c r="AB75" s="202" t="s">
        <v>64</v>
      </c>
      <c r="AC75" s="201">
        <v>772</v>
      </c>
      <c r="AD75" s="202" t="s">
        <v>64</v>
      </c>
      <c r="AE75" s="201">
        <v>863</v>
      </c>
      <c r="AF75" s="202" t="s">
        <v>64</v>
      </c>
      <c r="AG75" s="201">
        <v>1265</v>
      </c>
      <c r="AH75" s="202" t="s">
        <v>64</v>
      </c>
      <c r="AI75" s="201">
        <v>907</v>
      </c>
      <c r="AJ75" s="202" t="s">
        <v>64</v>
      </c>
      <c r="AK75" s="201">
        <v>943</v>
      </c>
      <c r="AL75" s="202" t="s">
        <v>64</v>
      </c>
      <c r="AM75" s="201">
        <v>231</v>
      </c>
      <c r="AN75" s="202" t="s">
        <v>64</v>
      </c>
      <c r="AO75" s="201">
        <v>209</v>
      </c>
      <c r="AP75" s="202" t="s">
        <v>64</v>
      </c>
      <c r="AQ75" s="201">
        <v>225</v>
      </c>
      <c r="AR75" s="202" t="s">
        <v>64</v>
      </c>
      <c r="AS75" s="203">
        <v>121181</v>
      </c>
      <c r="AT75" s="204" t="s">
        <v>64</v>
      </c>
      <c r="AU75" s="203">
        <v>129774</v>
      </c>
      <c r="AV75" s="204" t="s">
        <v>64</v>
      </c>
    </row>
    <row r="76" spans="2:48" collapsed="1">
      <c r="B76" s="212">
        <v>2006</v>
      </c>
      <c r="C76" s="213">
        <v>204195</v>
      </c>
      <c r="D76" s="214" t="s">
        <v>64</v>
      </c>
      <c r="E76" s="213">
        <v>66264</v>
      </c>
      <c r="F76" s="214" t="s">
        <v>64</v>
      </c>
      <c r="G76" s="213">
        <v>42710</v>
      </c>
      <c r="H76" s="214" t="s">
        <v>64</v>
      </c>
      <c r="I76" s="213">
        <v>102971</v>
      </c>
      <c r="J76" s="214" t="s">
        <v>64</v>
      </c>
      <c r="K76" s="213">
        <v>27701</v>
      </c>
      <c r="L76" s="214" t="s">
        <v>64</v>
      </c>
      <c r="M76" s="213">
        <v>735282</v>
      </c>
      <c r="N76" s="214" t="s">
        <v>64</v>
      </c>
      <c r="O76" s="213">
        <v>33629</v>
      </c>
      <c r="P76" s="214" t="s">
        <v>64</v>
      </c>
      <c r="Q76" s="213">
        <v>43164</v>
      </c>
      <c r="R76" s="214" t="s">
        <v>64</v>
      </c>
      <c r="S76" s="213">
        <v>190403</v>
      </c>
      <c r="T76" s="214" t="s">
        <v>64</v>
      </c>
      <c r="U76" s="213">
        <v>59916</v>
      </c>
      <c r="V76" s="214" t="s">
        <v>64</v>
      </c>
      <c r="W76" s="213">
        <v>36779</v>
      </c>
      <c r="X76" s="214" t="s">
        <v>64</v>
      </c>
      <c r="Y76" s="213">
        <v>45626</v>
      </c>
      <c r="Z76" s="214" t="s">
        <v>64</v>
      </c>
      <c r="AA76" s="213">
        <v>48082</v>
      </c>
      <c r="AB76" s="214" t="s">
        <v>64</v>
      </c>
      <c r="AC76" s="213">
        <v>9822</v>
      </c>
      <c r="AD76" s="214" t="s">
        <v>64</v>
      </c>
      <c r="AE76" s="213">
        <v>9792</v>
      </c>
      <c r="AF76" s="214" t="s">
        <v>64</v>
      </c>
      <c r="AG76" s="213">
        <v>15931</v>
      </c>
      <c r="AH76" s="214" t="s">
        <v>64</v>
      </c>
      <c r="AI76" s="213">
        <v>13667</v>
      </c>
      <c r="AJ76" s="214" t="s">
        <v>64</v>
      </c>
      <c r="AK76" s="213">
        <v>23836</v>
      </c>
      <c r="AL76" s="214" t="s">
        <v>64</v>
      </c>
      <c r="AM76" s="213">
        <v>2804</v>
      </c>
      <c r="AN76" s="214" t="s">
        <v>64</v>
      </c>
      <c r="AO76" s="213">
        <v>3337</v>
      </c>
      <c r="AP76" s="214" t="s">
        <v>64</v>
      </c>
      <c r="AQ76" s="213">
        <v>6995</v>
      </c>
      <c r="AR76" s="214" t="s">
        <v>64</v>
      </c>
      <c r="AS76" s="203">
        <v>1328308</v>
      </c>
      <c r="AT76" s="215" t="s">
        <v>64</v>
      </c>
      <c r="AU76" s="203">
        <v>1532503</v>
      </c>
      <c r="AV76" s="215" t="s">
        <v>64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Width="3" orientation="landscape" r:id="rId1"/>
  <headerFooter>
    <oddHeader>&amp;L&amp;G&amp;RTurismo en Cifras (acumulado abril 2011)</oddHeader>
    <oddFooter>&amp;CTurismo de Tenerife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2" t="s">
        <v>224</v>
      </c>
      <c r="C5" s="162"/>
      <c r="D5" s="162"/>
      <c r="E5" s="162"/>
      <c r="F5" s="162"/>
    </row>
    <row r="6" spans="2:11" ht="30" customHeight="1">
      <c r="B6" s="216" t="s">
        <v>200</v>
      </c>
      <c r="C6" s="46" t="str">
        <f>actualizaciones!A3</f>
        <v>acumulado abril 2010</v>
      </c>
      <c r="D6" s="46" t="str">
        <f>actualizaciones!A2</f>
        <v xml:space="preserve">acumulado abril 2011 </v>
      </c>
      <c r="E6" s="124" t="s">
        <v>75</v>
      </c>
      <c r="F6" s="123" t="s">
        <v>225</v>
      </c>
    </row>
    <row r="7" spans="2:11" ht="15" customHeight="1">
      <c r="B7" s="110" t="s">
        <v>207</v>
      </c>
      <c r="C7" s="53">
        <v>186107</v>
      </c>
      <c r="D7" s="53">
        <v>185879</v>
      </c>
      <c r="E7" s="55">
        <f t="shared" ref="E7:E29" si="0">(D7-C7)/C7</f>
        <v>-1.2251016888134246E-3</v>
      </c>
      <c r="F7" s="54">
        <f t="shared" ref="F7:F29" si="1">D7/$D$29</f>
        <v>0.36325989794741809</v>
      </c>
      <c r="H7" s="217"/>
      <c r="I7" s="217"/>
    </row>
    <row r="8" spans="2:11" ht="15" customHeight="1">
      <c r="B8" s="110" t="s">
        <v>226</v>
      </c>
      <c r="C8" s="53">
        <v>104692</v>
      </c>
      <c r="D8" s="53">
        <v>131651</v>
      </c>
      <c r="E8" s="55">
        <f t="shared" si="0"/>
        <v>0.25750773698085816</v>
      </c>
      <c r="F8" s="54">
        <f t="shared" si="1"/>
        <v>0.25728311872064913</v>
      </c>
      <c r="H8" s="217"/>
      <c r="I8" s="217"/>
    </row>
    <row r="9" spans="2:11" ht="15" customHeight="1">
      <c r="B9" s="110" t="s">
        <v>211</v>
      </c>
      <c r="C9" s="53">
        <v>32217</v>
      </c>
      <c r="D9" s="53">
        <v>39975</v>
      </c>
      <c r="E9" s="55">
        <f t="shared" si="0"/>
        <v>0.24080454418474717</v>
      </c>
      <c r="F9" s="54">
        <f t="shared" si="1"/>
        <v>7.8122404469832735E-2</v>
      </c>
      <c r="H9" s="217"/>
      <c r="I9" s="217"/>
    </row>
    <row r="10" spans="2:11" ht="15" customHeight="1">
      <c r="B10" s="110" t="s">
        <v>214</v>
      </c>
      <c r="C10" s="53">
        <v>26139</v>
      </c>
      <c r="D10" s="53">
        <v>34695</v>
      </c>
      <c r="E10" s="55">
        <f t="shared" si="0"/>
        <v>0.32732698266957422</v>
      </c>
      <c r="F10" s="54">
        <f t="shared" si="1"/>
        <v>6.7803797950740374E-2</v>
      </c>
      <c r="H10" s="217"/>
      <c r="I10" s="217"/>
    </row>
    <row r="11" spans="2:11" ht="15" customHeight="1">
      <c r="B11" s="110" t="s">
        <v>212</v>
      </c>
      <c r="C11" s="53">
        <v>26173</v>
      </c>
      <c r="D11" s="53">
        <v>31357</v>
      </c>
      <c r="E11" s="55">
        <f t="shared" si="0"/>
        <v>0.19806670996828793</v>
      </c>
      <c r="F11" s="54">
        <f t="shared" si="1"/>
        <v>6.1280406177874794E-2</v>
      </c>
      <c r="H11" s="217"/>
      <c r="I11" s="217"/>
      <c r="J11" s="217"/>
    </row>
    <row r="12" spans="2:11" ht="15" customHeight="1">
      <c r="B12" s="110" t="s">
        <v>213</v>
      </c>
      <c r="C12" s="53">
        <v>20163</v>
      </c>
      <c r="D12" s="53">
        <v>25624</v>
      </c>
      <c r="E12" s="55">
        <f t="shared" si="0"/>
        <v>0.27084263254476021</v>
      </c>
      <c r="F12" s="54">
        <f t="shared" si="1"/>
        <v>5.0076510122201226E-2</v>
      </c>
      <c r="G12" s="110"/>
      <c r="H12" s="53"/>
      <c r="I12" s="53"/>
      <c r="J12" s="217"/>
      <c r="K12" s="54"/>
    </row>
    <row r="13" spans="2:11" ht="15" customHeight="1">
      <c r="B13" s="110" t="s">
        <v>201</v>
      </c>
      <c r="C13" s="53">
        <v>56944</v>
      </c>
      <c r="D13" s="53">
        <v>42498</v>
      </c>
      <c r="E13" s="55">
        <f t="shared" si="0"/>
        <v>-0.25368783366114078</v>
      </c>
      <c r="F13" s="54">
        <f t="shared" si="1"/>
        <v>8.30530567894672E-2</v>
      </c>
      <c r="G13" s="110"/>
      <c r="H13" s="53"/>
      <c r="I13" s="53"/>
      <c r="J13" s="217"/>
      <c r="K13" s="54"/>
    </row>
    <row r="14" spans="2:11" ht="15" customHeight="1">
      <c r="B14" s="110" t="s">
        <v>205</v>
      </c>
      <c r="C14" s="53">
        <v>28746</v>
      </c>
      <c r="D14" s="53">
        <v>29835</v>
      </c>
      <c r="E14" s="55">
        <f t="shared" si="0"/>
        <v>3.788353162179086E-2</v>
      </c>
      <c r="F14" s="54">
        <f t="shared" si="1"/>
        <v>5.8305989677484918E-2</v>
      </c>
      <c r="H14" s="217"/>
      <c r="I14" s="217"/>
      <c r="J14" s="217"/>
    </row>
    <row r="15" spans="2:11" ht="15" customHeight="1">
      <c r="B15" s="110" t="s">
        <v>203</v>
      </c>
      <c r="C15" s="53">
        <v>20372</v>
      </c>
      <c r="D15" s="53">
        <v>25477</v>
      </c>
      <c r="E15" s="55">
        <f t="shared" si="0"/>
        <v>0.25058904378558805</v>
      </c>
      <c r="F15" s="54">
        <f t="shared" si="1"/>
        <v>4.9789230736158312E-2</v>
      </c>
      <c r="H15" s="217"/>
      <c r="I15" s="217"/>
      <c r="J15" s="217"/>
    </row>
    <row r="16" spans="2:11" ht="15" customHeight="1">
      <c r="B16" s="110" t="s">
        <v>204</v>
      </c>
      <c r="C16" s="53">
        <v>15339</v>
      </c>
      <c r="D16" s="53">
        <v>18617</v>
      </c>
      <c r="E16" s="55">
        <f t="shared" si="0"/>
        <v>0.21370363126670577</v>
      </c>
      <c r="F16" s="54">
        <f t="shared" si="1"/>
        <v>3.6382859387489079E-2</v>
      </c>
      <c r="H16" s="217"/>
      <c r="I16" s="217"/>
      <c r="J16" s="217"/>
    </row>
    <row r="17" spans="2:11" ht="15" customHeight="1">
      <c r="B17" s="110" t="s">
        <v>209</v>
      </c>
      <c r="C17" s="53">
        <v>10366</v>
      </c>
      <c r="D17" s="53">
        <v>15855</v>
      </c>
      <c r="E17" s="55">
        <f t="shared" si="0"/>
        <v>0.52951958325294235</v>
      </c>
      <c r="F17" s="54">
        <f t="shared" si="1"/>
        <v>3.0985133780342664E-2</v>
      </c>
      <c r="H17" s="217"/>
      <c r="I17" s="217"/>
    </row>
    <row r="18" spans="2:11" ht="15" customHeight="1">
      <c r="B18" s="110" t="s">
        <v>206</v>
      </c>
      <c r="C18" s="53">
        <v>10471</v>
      </c>
      <c r="D18" s="53">
        <v>15855</v>
      </c>
      <c r="E18" s="55">
        <f t="shared" si="0"/>
        <v>0.51418202654951772</v>
      </c>
      <c r="F18" s="54">
        <f t="shared" si="1"/>
        <v>3.0985133780342664E-2</v>
      </c>
      <c r="H18" s="217"/>
      <c r="I18" s="217"/>
    </row>
    <row r="19" spans="2:11" ht="15" customHeight="1">
      <c r="B19" s="110" t="s">
        <v>208</v>
      </c>
      <c r="C19" s="53">
        <v>12664</v>
      </c>
      <c r="D19" s="53">
        <v>13055</v>
      </c>
      <c r="E19" s="55">
        <f t="shared" si="0"/>
        <v>3.0874921036007582E-2</v>
      </c>
      <c r="F19" s="54">
        <f t="shared" si="1"/>
        <v>2.5513145474763386E-2</v>
      </c>
      <c r="H19" s="217"/>
      <c r="I19" s="217"/>
    </row>
    <row r="20" spans="2:11" ht="15" customHeight="1">
      <c r="B20" s="110" t="s">
        <v>217</v>
      </c>
      <c r="C20" s="53">
        <v>4426</v>
      </c>
      <c r="D20" s="53">
        <v>7576</v>
      </c>
      <c r="E20" s="55">
        <f t="shared" si="0"/>
        <v>0.71170356981473115</v>
      </c>
      <c r="F20" s="54">
        <f t="shared" si="1"/>
        <v>1.4805636929667361E-2</v>
      </c>
      <c r="H20" s="217"/>
      <c r="I20" s="217"/>
      <c r="J20" s="217"/>
    </row>
    <row r="21" spans="2:11" ht="15" customHeight="1">
      <c r="B21" s="110" t="s">
        <v>218</v>
      </c>
      <c r="C21" s="53">
        <v>5439</v>
      </c>
      <c r="D21" s="53">
        <v>6068</v>
      </c>
      <c r="E21" s="55">
        <f t="shared" si="0"/>
        <v>0.11564625850340136</v>
      </c>
      <c r="F21" s="54">
        <f t="shared" si="1"/>
        <v>1.1858580370805378E-2</v>
      </c>
      <c r="H21" s="217"/>
      <c r="I21" s="217"/>
      <c r="J21" s="217"/>
    </row>
    <row r="22" spans="2:11" ht="15" customHeight="1">
      <c r="B22" s="110" t="s">
        <v>215</v>
      </c>
      <c r="C22" s="53">
        <v>2888</v>
      </c>
      <c r="D22" s="53">
        <v>4381</v>
      </c>
      <c r="E22" s="55">
        <f t="shared" si="0"/>
        <v>0.51696675900277012</v>
      </c>
      <c r="F22" s="54">
        <f t="shared" si="1"/>
        <v>8.5617074166938634E-3</v>
      </c>
      <c r="G22" s="110"/>
      <c r="H22" s="53"/>
      <c r="I22" s="53"/>
      <c r="J22" s="217"/>
      <c r="K22" s="54"/>
    </row>
    <row r="23" spans="2:11" ht="15" customHeight="1">
      <c r="B23" s="110" t="s">
        <v>216</v>
      </c>
      <c r="C23" s="53">
        <v>3153</v>
      </c>
      <c r="D23" s="53">
        <v>4004</v>
      </c>
      <c r="E23" s="55">
        <f t="shared" si="0"/>
        <v>0.26990168093878847</v>
      </c>
      <c r="F23" s="54">
        <f t="shared" si="1"/>
        <v>7.8249432769783682E-3</v>
      </c>
      <c r="H23" s="217"/>
      <c r="I23" s="217"/>
      <c r="J23" s="217"/>
    </row>
    <row r="24" spans="2:11" ht="15" customHeight="1">
      <c r="B24" s="110" t="s">
        <v>219</v>
      </c>
      <c r="C24" s="53">
        <v>5594</v>
      </c>
      <c r="D24" s="53">
        <v>5937</v>
      </c>
      <c r="E24" s="55">
        <f t="shared" si="0"/>
        <v>6.1315695387915627E-2</v>
      </c>
      <c r="F24" s="54">
        <f t="shared" si="1"/>
        <v>1.1602569489365777E-2</v>
      </c>
      <c r="H24" s="217"/>
      <c r="I24" s="217"/>
    </row>
    <row r="25" spans="2:11" ht="15" customHeight="1">
      <c r="B25" s="110" t="s">
        <v>222</v>
      </c>
      <c r="C25" s="53">
        <v>3551</v>
      </c>
      <c r="D25" s="53">
        <v>2778</v>
      </c>
      <c r="E25" s="55">
        <f t="shared" si="0"/>
        <v>-0.21768515911010983</v>
      </c>
      <c r="F25" s="54">
        <f t="shared" si="1"/>
        <v>5.428994111749727E-3</v>
      </c>
      <c r="H25" s="217"/>
      <c r="I25" s="217"/>
    </row>
    <row r="26" spans="2:11" ht="15" customHeight="1">
      <c r="B26" s="110" t="s">
        <v>221</v>
      </c>
      <c r="C26" s="53">
        <v>1007</v>
      </c>
      <c r="D26" s="53">
        <v>1287</v>
      </c>
      <c r="E26" s="55">
        <f t="shared" si="0"/>
        <v>0.27805362462760674</v>
      </c>
      <c r="F26" s="54">
        <f t="shared" si="1"/>
        <v>2.515160339028761E-3</v>
      </c>
      <c r="H26" s="217"/>
      <c r="I26" s="217"/>
    </row>
    <row r="27" spans="2:11" ht="15" customHeight="1">
      <c r="B27" s="110" t="s">
        <v>220</v>
      </c>
      <c r="C27" s="53">
        <v>997</v>
      </c>
      <c r="D27" s="53">
        <v>944</v>
      </c>
      <c r="E27" s="55">
        <f t="shared" si="0"/>
        <v>-5.3159478435305919E-2</v>
      </c>
      <c r="F27" s="54">
        <f t="shared" si="1"/>
        <v>1.8448417715952996E-3</v>
      </c>
      <c r="H27" s="217"/>
      <c r="I27" s="217"/>
    </row>
    <row r="28" spans="2:11" ht="15" customHeight="1">
      <c r="B28" s="110" t="s">
        <v>223</v>
      </c>
      <c r="C28" s="218">
        <f>C29-C7</f>
        <v>286649</v>
      </c>
      <c r="D28" s="218">
        <f>D29-D7</f>
        <v>325818</v>
      </c>
      <c r="E28" s="55">
        <f t="shared" si="0"/>
        <v>0.13664446762416754</v>
      </c>
      <c r="F28" s="219">
        <f t="shared" si="1"/>
        <v>0.63674010205258191</v>
      </c>
      <c r="H28" s="217"/>
      <c r="I28" s="217"/>
    </row>
    <row r="29" spans="2:11" ht="15" customHeight="1">
      <c r="B29" s="108" t="s">
        <v>83</v>
      </c>
      <c r="C29" s="220">
        <v>472756</v>
      </c>
      <c r="D29" s="220">
        <v>511697</v>
      </c>
      <c r="E29" s="221">
        <f t="shared" si="0"/>
        <v>8.2370186734806117E-2</v>
      </c>
      <c r="F29" s="221">
        <f t="shared" si="1"/>
        <v>1</v>
      </c>
      <c r="H29" s="217"/>
      <c r="I29" s="217"/>
    </row>
    <row r="30" spans="2:11" ht="15" customHeight="1">
      <c r="B30" s="222" t="s">
        <v>79</v>
      </c>
      <c r="C30" s="222"/>
      <c r="D30" s="222"/>
      <c r="E30" s="222"/>
      <c r="F30" s="222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3"/>
      <c r="C39" s="223"/>
      <c r="D39" s="223"/>
      <c r="E39" s="223"/>
      <c r="F39" s="223"/>
      <c r="G39" s="223"/>
    </row>
    <row r="40" spans="2:7">
      <c r="B40" s="223"/>
      <c r="C40" s="223"/>
      <c r="D40" s="223"/>
      <c r="E40" s="223"/>
      <c r="F40" s="223"/>
      <c r="G40" s="223"/>
    </row>
    <row r="41" spans="2:7">
      <c r="B41" s="223"/>
      <c r="C41" s="223"/>
      <c r="D41" s="223"/>
      <c r="E41" s="223"/>
      <c r="F41" s="223"/>
      <c r="G41" s="223"/>
    </row>
    <row r="42" spans="2:7">
      <c r="B42" s="224"/>
      <c r="C42" s="225"/>
      <c r="D42" s="223"/>
      <c r="E42" s="224"/>
      <c r="F42" s="225"/>
      <c r="G42" s="223"/>
    </row>
    <row r="43" spans="2:7">
      <c r="B43" s="224"/>
      <c r="C43" s="225"/>
      <c r="D43" s="223"/>
      <c r="E43" s="224"/>
      <c r="F43" s="225"/>
      <c r="G43" s="223"/>
    </row>
    <row r="44" spans="2:7">
      <c r="B44" s="226"/>
      <c r="C44" s="225"/>
      <c r="D44" s="223"/>
      <c r="E44" s="226"/>
      <c r="F44" s="225"/>
      <c r="G44" s="223"/>
    </row>
    <row r="45" spans="2:7">
      <c r="B45" s="226"/>
      <c r="C45" s="225"/>
      <c r="D45" s="223"/>
      <c r="E45" s="224"/>
      <c r="F45" s="225"/>
      <c r="G45" s="223"/>
    </row>
    <row r="46" spans="2:7">
      <c r="B46" s="226"/>
      <c r="C46" s="225"/>
      <c r="D46" s="223"/>
      <c r="E46" s="224"/>
      <c r="F46" s="225"/>
      <c r="G46" s="223"/>
    </row>
    <row r="47" spans="2:7">
      <c r="B47" s="224"/>
      <c r="C47" s="225"/>
      <c r="D47" s="223"/>
      <c r="E47" s="227"/>
      <c r="F47" s="225"/>
      <c r="G47" s="223"/>
    </row>
    <row r="48" spans="2:7">
      <c r="B48" s="224"/>
      <c r="C48" s="225"/>
      <c r="D48" s="223"/>
      <c r="E48" s="227"/>
      <c r="F48" s="225"/>
      <c r="G48" s="223"/>
    </row>
    <row r="49" spans="2:7">
      <c r="B49" s="227"/>
      <c r="C49" s="225"/>
      <c r="D49" s="223"/>
      <c r="E49" s="223"/>
      <c r="F49" s="223"/>
      <c r="G49" s="223"/>
    </row>
    <row r="50" spans="2:7">
      <c r="B50" s="227"/>
      <c r="C50" s="225"/>
      <c r="D50" s="223"/>
      <c r="E50" s="223"/>
      <c r="F50" s="223"/>
      <c r="G50" s="223"/>
    </row>
    <row r="51" spans="2:7">
      <c r="B51" s="227"/>
      <c r="C51" s="225"/>
      <c r="D51" s="223"/>
      <c r="E51" s="223"/>
      <c r="F51" s="223"/>
      <c r="G51" s="223"/>
    </row>
    <row r="52" spans="2:7">
      <c r="B52" s="223"/>
      <c r="C52" s="223"/>
      <c r="D52" s="223"/>
      <c r="E52" s="223"/>
      <c r="F52" s="223"/>
      <c r="G52" s="223"/>
    </row>
    <row r="56" spans="2:7" ht="23.25" customHeight="1"/>
  </sheetData>
  <mergeCells count="2">
    <mergeCell ref="B5:F5"/>
    <mergeCell ref="B30:F30"/>
  </mergeCells>
  <conditionalFormatting sqref="B7:B28">
    <cfRule type="containsText" dxfId="342" priority="154" operator="containsText" text="SUIZA">
      <formula>NOT(ISERROR(SEARCH("SUIZA",B7)))</formula>
    </cfRule>
    <cfRule type="containsText" dxfId="341" priority="155" operator="containsText" text="AUSTRIA">
      <formula>NOT(ISERROR(SEARCH("AUSTRIA",B7)))</formula>
    </cfRule>
    <cfRule type="containsText" dxfId="340" priority="156" operator="containsText" text="IRLANDA">
      <formula>NOT(ISERROR(SEARCH("IRLANDA",B7)))</formula>
    </cfRule>
    <cfRule type="containsText" dxfId="339" priority="157" operator="containsText" text="PAÍSES DEL ESTE">
      <formula>NOT(ISERROR(SEARCH("PAÍSES DEL ESTE",B7)))</formula>
    </cfRule>
    <cfRule type="containsText" dxfId="338" priority="158" operator="containsText" text="RUSIA">
      <formula>NOT(ISERROR(SEARCH("RUSIA",B7)))</formula>
    </cfRule>
    <cfRule type="containsText" dxfId="337" priority="159" operator="containsText" text="HOLANDA">
      <formula>NOT(ISERROR(SEARCH("HOLANDA",B7)))</formula>
    </cfRule>
    <cfRule type="containsText" dxfId="336" priority="160" operator="containsText" text="FRANCIA">
      <formula>NOT(ISERROR(SEARCH("FRANCIA",B7)))</formula>
    </cfRule>
    <cfRule type="containsText" dxfId="335" priority="161" operator="containsText" text="ITALIA">
      <formula>NOT(ISERROR(SEARCH("ITALIA",B7)))</formula>
    </cfRule>
    <cfRule type="containsText" dxfId="334" priority="162" operator="containsText" text="BÉLGICA">
      <formula>NOT(ISERROR(SEARCH("BÉLGICA",B7)))</formula>
    </cfRule>
    <cfRule type="containsText" dxfId="333" priority="163" operator="containsText" text="ESPAÑA">
      <formula>NOT(ISERROR(SEARCH("ESPAÑA",B7)))</formula>
    </cfRule>
    <cfRule type="containsText" dxfId="332" priority="164" operator="containsText" text="ALEMANIA">
      <formula>NOT(ISERROR(SEARCH("ALEMANIA",B7)))</formula>
    </cfRule>
    <cfRule type="containsText" dxfId="331" priority="165" operator="containsText" text="PAÍSES NÓRDICOS">
      <formula>NOT(ISERROR(SEARCH("PAÍSES NÓRDICOS",B7)))</formula>
    </cfRule>
    <cfRule type="containsText" dxfId="330" priority="166" operator="containsText" text="REINO UNIDO">
      <formula>NOT(ISERROR(SEARCH("REINO UNIDO",B7)))</formula>
    </cfRule>
    <cfRule type="containsText" dxfId="329" priority="167" operator="containsText" text="DINAMARCA">
      <formula>NOT(ISERROR(SEARCH("DINAMARCA",B7)))</formula>
    </cfRule>
    <cfRule type="containsText" dxfId="328" priority="168" operator="containsText" text="NORUEGA">
      <formula>NOT(ISERROR(SEARCH("NORUEGA",B7)))</formula>
    </cfRule>
    <cfRule type="containsText" dxfId="327" priority="169" operator="containsText" text="FINLANDIA">
      <formula>NOT(ISERROR(SEARCH("FINLANDIA",B7)))</formula>
    </cfRule>
    <cfRule type="containsText" dxfId="326" priority="170" operator="containsText" text="SUECIA">
      <formula>NOT(ISERROR(SEARCH("SUECIA",B7)))</formula>
    </cfRule>
  </conditionalFormatting>
  <conditionalFormatting sqref="G12:G13">
    <cfRule type="containsText" dxfId="325" priority="137" operator="containsText" text="SUIZA">
      <formula>NOT(ISERROR(SEARCH("SUIZA",G12)))</formula>
    </cfRule>
    <cfRule type="containsText" dxfId="324" priority="138" operator="containsText" text="AUSTRIA">
      <formula>NOT(ISERROR(SEARCH("AUSTRIA",G12)))</formula>
    </cfRule>
    <cfRule type="containsText" dxfId="323" priority="139" operator="containsText" text="IRLANDA">
      <formula>NOT(ISERROR(SEARCH("IRLANDA",G12)))</formula>
    </cfRule>
    <cfRule type="containsText" dxfId="322" priority="140" operator="containsText" text="PAÍSES DEL ESTE">
      <formula>NOT(ISERROR(SEARCH("PAÍSES DEL ESTE",G12)))</formula>
    </cfRule>
    <cfRule type="containsText" dxfId="321" priority="141" operator="containsText" text="RUSIA">
      <formula>NOT(ISERROR(SEARCH("RUSIA",G12)))</formula>
    </cfRule>
    <cfRule type="containsText" dxfId="320" priority="142" operator="containsText" text="HOLANDA">
      <formula>NOT(ISERROR(SEARCH("HOLANDA",G12)))</formula>
    </cfRule>
    <cfRule type="containsText" dxfId="319" priority="143" operator="containsText" text="FRANCIA">
      <formula>NOT(ISERROR(SEARCH("FRANCIA",G12)))</formula>
    </cfRule>
    <cfRule type="containsText" dxfId="318" priority="144" operator="containsText" text="ITALIA">
      <formula>NOT(ISERROR(SEARCH("ITALIA",G12)))</formula>
    </cfRule>
    <cfRule type="containsText" dxfId="317" priority="145" operator="containsText" text="BÉLGICA">
      <formula>NOT(ISERROR(SEARCH("BÉLGICA",G12)))</formula>
    </cfRule>
    <cfRule type="containsText" dxfId="316" priority="146" operator="containsText" text="ESPAÑA">
      <formula>NOT(ISERROR(SEARCH("ESPAÑA",G12)))</formula>
    </cfRule>
    <cfRule type="containsText" dxfId="315" priority="147" operator="containsText" text="ALEMANIA">
      <formula>NOT(ISERROR(SEARCH("ALEMANIA",G12)))</formula>
    </cfRule>
    <cfRule type="containsText" dxfId="314" priority="148" operator="containsText" text="PAÍSES NÓRDICOS">
      <formula>NOT(ISERROR(SEARCH("PAÍSES NÓRDICOS",G12)))</formula>
    </cfRule>
    <cfRule type="containsText" dxfId="313" priority="149" operator="containsText" text="REINO UNIDO">
      <formula>NOT(ISERROR(SEARCH("REINO UNIDO",G12)))</formula>
    </cfRule>
    <cfRule type="containsText" dxfId="312" priority="150" operator="containsText" text="DINAMARCA">
      <formula>NOT(ISERROR(SEARCH("DINAMARCA",G12)))</formula>
    </cfRule>
    <cfRule type="containsText" dxfId="311" priority="151" operator="containsText" text="NORUEGA">
      <formula>NOT(ISERROR(SEARCH("NORUEGA",G12)))</formula>
    </cfRule>
    <cfRule type="containsText" dxfId="310" priority="152" operator="containsText" text="FINLANDIA">
      <formula>NOT(ISERROR(SEARCH("FINLANDIA",G12)))</formula>
    </cfRule>
    <cfRule type="containsText" dxfId="309" priority="153" operator="containsText" text="SUECIA">
      <formula>NOT(ISERROR(SEARCH("SUECIA",G12)))</formula>
    </cfRule>
  </conditionalFormatting>
  <conditionalFormatting sqref="B13:B14">
    <cfRule type="containsText" dxfId="308" priority="120" operator="containsText" text="SUIZA">
      <formula>NOT(ISERROR(SEARCH("SUIZA",B13)))</formula>
    </cfRule>
    <cfRule type="containsText" dxfId="307" priority="121" operator="containsText" text="AUSTRIA">
      <formula>NOT(ISERROR(SEARCH("AUSTRIA",B13)))</formula>
    </cfRule>
    <cfRule type="containsText" dxfId="306" priority="122" operator="containsText" text="IRLANDA">
      <formula>NOT(ISERROR(SEARCH("IRLANDA",B13)))</formula>
    </cfRule>
    <cfRule type="containsText" dxfId="305" priority="123" operator="containsText" text="PAÍSES DEL ESTE">
      <formula>NOT(ISERROR(SEARCH("PAÍSES DEL ESTE",B13)))</formula>
    </cfRule>
    <cfRule type="containsText" dxfId="304" priority="124" operator="containsText" text="RUSIA">
      <formula>NOT(ISERROR(SEARCH("RUSIA",B13)))</formula>
    </cfRule>
    <cfRule type="containsText" dxfId="303" priority="125" operator="containsText" text="HOLANDA">
      <formula>NOT(ISERROR(SEARCH("HOLANDA",B13)))</formula>
    </cfRule>
    <cfRule type="containsText" dxfId="302" priority="126" operator="containsText" text="FRANCIA">
      <formula>NOT(ISERROR(SEARCH("FRANCIA",B13)))</formula>
    </cfRule>
    <cfRule type="containsText" dxfId="301" priority="127" operator="containsText" text="ITALIA">
      <formula>NOT(ISERROR(SEARCH("ITALIA",B13)))</formula>
    </cfRule>
    <cfRule type="containsText" dxfId="300" priority="128" operator="containsText" text="BÉLGICA">
      <formula>NOT(ISERROR(SEARCH("BÉLGICA",B13)))</formula>
    </cfRule>
    <cfRule type="containsText" dxfId="299" priority="129" operator="containsText" text="ESPAÑA">
      <formula>NOT(ISERROR(SEARCH("ESPAÑA",B13)))</formula>
    </cfRule>
    <cfRule type="containsText" dxfId="298" priority="130" operator="containsText" text="ALEMANIA">
      <formula>NOT(ISERROR(SEARCH("ALEMANIA",B13)))</formula>
    </cfRule>
    <cfRule type="containsText" dxfId="297" priority="131" operator="containsText" text="PAÍSES NÓRDICOS">
      <formula>NOT(ISERROR(SEARCH("PAÍSES NÓRDICOS",B13)))</formula>
    </cfRule>
    <cfRule type="containsText" dxfId="296" priority="132" operator="containsText" text="REINO UNIDO">
      <formula>NOT(ISERROR(SEARCH("REINO UNIDO",B13)))</formula>
    </cfRule>
    <cfRule type="containsText" dxfId="295" priority="133" operator="containsText" text="DINAMARCA">
      <formula>NOT(ISERROR(SEARCH("DINAMARCA",B13)))</formula>
    </cfRule>
    <cfRule type="containsText" dxfId="294" priority="134" operator="containsText" text="NORUEGA">
      <formula>NOT(ISERROR(SEARCH("NORUEGA",B13)))</formula>
    </cfRule>
    <cfRule type="containsText" dxfId="293" priority="135" operator="containsText" text="FINLANDIA">
      <formula>NOT(ISERROR(SEARCH("FINLANDIA",B13)))</formula>
    </cfRule>
    <cfRule type="containsText" dxfId="292" priority="136" operator="containsText" text="SUECIA">
      <formula>NOT(ISERROR(SEARCH("SUECIA",B13)))</formula>
    </cfRule>
  </conditionalFormatting>
  <conditionalFormatting sqref="G22">
    <cfRule type="containsText" dxfId="291" priority="103" operator="containsText" text="SUIZA">
      <formula>NOT(ISERROR(SEARCH("SUIZA",G22)))</formula>
    </cfRule>
    <cfRule type="containsText" dxfId="290" priority="104" operator="containsText" text="AUSTRIA">
      <formula>NOT(ISERROR(SEARCH("AUSTRIA",G22)))</formula>
    </cfRule>
    <cfRule type="containsText" dxfId="289" priority="105" operator="containsText" text="IRLANDA">
      <formula>NOT(ISERROR(SEARCH("IRLANDA",G22)))</formula>
    </cfRule>
    <cfRule type="containsText" dxfId="288" priority="106" operator="containsText" text="PAÍSES DEL ESTE">
      <formula>NOT(ISERROR(SEARCH("PAÍSES DEL ESTE",G22)))</formula>
    </cfRule>
    <cfRule type="containsText" dxfId="287" priority="107" operator="containsText" text="RUSIA">
      <formula>NOT(ISERROR(SEARCH("RUSIA",G22)))</formula>
    </cfRule>
    <cfRule type="containsText" dxfId="286" priority="108" operator="containsText" text="HOLANDA">
      <formula>NOT(ISERROR(SEARCH("HOLANDA",G22)))</formula>
    </cfRule>
    <cfRule type="containsText" dxfId="285" priority="109" operator="containsText" text="FRANCIA">
      <formula>NOT(ISERROR(SEARCH("FRANCIA",G22)))</formula>
    </cfRule>
    <cfRule type="containsText" dxfId="284" priority="110" operator="containsText" text="ITALIA">
      <formula>NOT(ISERROR(SEARCH("ITALIA",G22)))</formula>
    </cfRule>
    <cfRule type="containsText" dxfId="283" priority="111" operator="containsText" text="BÉLGICA">
      <formula>NOT(ISERROR(SEARCH("BÉLGICA",G22)))</formula>
    </cfRule>
    <cfRule type="containsText" dxfId="282" priority="112" operator="containsText" text="ESPAÑA">
      <formula>NOT(ISERROR(SEARCH("ESPAÑA",G22)))</formula>
    </cfRule>
    <cfRule type="containsText" dxfId="281" priority="113" operator="containsText" text="ALEMANIA">
      <formula>NOT(ISERROR(SEARCH("ALEMANIA",G22)))</formula>
    </cfRule>
    <cfRule type="containsText" dxfId="280" priority="114" operator="containsText" text="PAÍSES NÓRDICOS">
      <formula>NOT(ISERROR(SEARCH("PAÍSES NÓRDICOS",G22)))</formula>
    </cfRule>
    <cfRule type="containsText" dxfId="279" priority="115" operator="containsText" text="REINO UNIDO">
      <formula>NOT(ISERROR(SEARCH("REINO UNIDO",G22)))</formula>
    </cfRule>
    <cfRule type="containsText" dxfId="278" priority="116" operator="containsText" text="DINAMARCA">
      <formula>NOT(ISERROR(SEARCH("DINAMARCA",G22)))</formula>
    </cfRule>
    <cfRule type="containsText" dxfId="277" priority="117" operator="containsText" text="NORUEGA">
      <formula>NOT(ISERROR(SEARCH("NORUEGA",G22)))</formula>
    </cfRule>
    <cfRule type="containsText" dxfId="276" priority="118" operator="containsText" text="FINLANDIA">
      <formula>NOT(ISERROR(SEARCH("FINLANDIA",G22)))</formula>
    </cfRule>
    <cfRule type="containsText" dxfId="275" priority="119" operator="containsText" text="SUECIA">
      <formula>NOT(ISERROR(SEARCH("SUECIA",G22)))</formula>
    </cfRule>
  </conditionalFormatting>
  <conditionalFormatting sqref="B24">
    <cfRule type="containsText" dxfId="274" priority="86" operator="containsText" text="SUIZA">
      <formula>NOT(ISERROR(SEARCH("SUIZA",B24)))</formula>
    </cfRule>
    <cfRule type="containsText" dxfId="273" priority="87" operator="containsText" text="AUSTRIA">
      <formula>NOT(ISERROR(SEARCH("AUSTRIA",B24)))</formula>
    </cfRule>
    <cfRule type="containsText" dxfId="272" priority="88" operator="containsText" text="IRLANDA">
      <formula>NOT(ISERROR(SEARCH("IRLANDA",B24)))</formula>
    </cfRule>
    <cfRule type="containsText" dxfId="271" priority="89" operator="containsText" text="PAÍSES DEL ESTE">
      <formula>NOT(ISERROR(SEARCH("PAÍSES DEL ESTE",B24)))</formula>
    </cfRule>
    <cfRule type="containsText" dxfId="270" priority="90" operator="containsText" text="RUSIA">
      <formula>NOT(ISERROR(SEARCH("RUSIA",B24)))</formula>
    </cfRule>
    <cfRule type="containsText" dxfId="269" priority="91" operator="containsText" text="HOLANDA">
      <formula>NOT(ISERROR(SEARCH("HOLANDA",B24)))</formula>
    </cfRule>
    <cfRule type="containsText" dxfId="268" priority="92" operator="containsText" text="FRANCIA">
      <formula>NOT(ISERROR(SEARCH("FRANCIA",B24)))</formula>
    </cfRule>
    <cfRule type="containsText" dxfId="267" priority="93" operator="containsText" text="ITALIA">
      <formula>NOT(ISERROR(SEARCH("ITALIA",B24)))</formula>
    </cfRule>
    <cfRule type="containsText" dxfId="266" priority="94" operator="containsText" text="BÉLGICA">
      <formula>NOT(ISERROR(SEARCH("BÉLGICA",B24)))</formula>
    </cfRule>
    <cfRule type="containsText" dxfId="265" priority="95" operator="containsText" text="ESPAÑA">
      <formula>NOT(ISERROR(SEARCH("ESPAÑA",B24)))</formula>
    </cfRule>
    <cfRule type="containsText" dxfId="264" priority="96" operator="containsText" text="ALEMANIA">
      <formula>NOT(ISERROR(SEARCH("ALEMANIA",B24)))</formula>
    </cfRule>
    <cfRule type="containsText" dxfId="263" priority="97" operator="containsText" text="PAÍSES NÓRDICOS">
      <formula>NOT(ISERROR(SEARCH("PAÍSES NÓRDICOS",B24)))</formula>
    </cfRule>
    <cfRule type="containsText" dxfId="262" priority="98" operator="containsText" text="REINO UNIDO">
      <formula>NOT(ISERROR(SEARCH("REINO UNIDO",B24)))</formula>
    </cfRule>
    <cfRule type="containsText" dxfId="261" priority="99" operator="containsText" text="DINAMARCA">
      <formula>NOT(ISERROR(SEARCH("DINAMARCA",B24)))</formula>
    </cfRule>
    <cfRule type="containsText" dxfId="260" priority="100" operator="containsText" text="NORUEGA">
      <formula>NOT(ISERROR(SEARCH("NORUEGA",B24)))</formula>
    </cfRule>
    <cfRule type="containsText" dxfId="259" priority="101" operator="containsText" text="FINLANDIA">
      <formula>NOT(ISERROR(SEARCH("FINLANDIA",B24)))</formula>
    </cfRule>
    <cfRule type="containsText" dxfId="258" priority="102" operator="containsText" text="SUECIA">
      <formula>NOT(ISERROR(SEARCH("SUECIA",B24)))</formula>
    </cfRule>
  </conditionalFormatting>
  <conditionalFormatting sqref="G12">
    <cfRule type="containsText" dxfId="257" priority="69" operator="containsText" text="SUIZA">
      <formula>NOT(ISERROR(SEARCH("SUIZA",G12)))</formula>
    </cfRule>
    <cfRule type="containsText" dxfId="256" priority="70" operator="containsText" text="AUSTRIA">
      <formula>NOT(ISERROR(SEARCH("AUSTRIA",G12)))</formula>
    </cfRule>
    <cfRule type="containsText" dxfId="255" priority="71" operator="containsText" text="IRLANDA">
      <formula>NOT(ISERROR(SEARCH("IRLANDA",G12)))</formula>
    </cfRule>
    <cfRule type="containsText" dxfId="254" priority="72" operator="containsText" text="PAÍSES DEL ESTE">
      <formula>NOT(ISERROR(SEARCH("PAÍSES DEL ESTE",G12)))</formula>
    </cfRule>
    <cfRule type="containsText" dxfId="253" priority="73" operator="containsText" text="RUSIA">
      <formula>NOT(ISERROR(SEARCH("RUSIA",G12)))</formula>
    </cfRule>
    <cfRule type="containsText" dxfId="252" priority="74" operator="containsText" text="HOLANDA">
      <formula>NOT(ISERROR(SEARCH("HOLANDA",G12)))</formula>
    </cfRule>
    <cfRule type="containsText" dxfId="251" priority="75" operator="containsText" text="FRANCIA">
      <formula>NOT(ISERROR(SEARCH("FRANCIA",G12)))</formula>
    </cfRule>
    <cfRule type="containsText" dxfId="250" priority="76" operator="containsText" text="ITALIA">
      <formula>NOT(ISERROR(SEARCH("ITALIA",G12)))</formula>
    </cfRule>
    <cfRule type="containsText" dxfId="249" priority="77" operator="containsText" text="BÉLGICA">
      <formula>NOT(ISERROR(SEARCH("BÉLGICA",G12)))</formula>
    </cfRule>
    <cfRule type="containsText" dxfId="248" priority="78" operator="containsText" text="ESPAÑA">
      <formula>NOT(ISERROR(SEARCH("ESPAÑA",G12)))</formula>
    </cfRule>
    <cfRule type="containsText" dxfId="247" priority="79" operator="containsText" text="ALEMANIA">
      <formula>NOT(ISERROR(SEARCH("ALEMANIA",G12)))</formula>
    </cfRule>
    <cfRule type="containsText" dxfId="246" priority="80" operator="containsText" text="PAÍSES NÓRDICOS">
      <formula>NOT(ISERROR(SEARCH("PAÍSES NÓRDICOS",G12)))</formula>
    </cfRule>
    <cfRule type="containsText" dxfId="245" priority="81" operator="containsText" text="REINO UNIDO">
      <formula>NOT(ISERROR(SEARCH("REINO UNIDO",G12)))</formula>
    </cfRule>
    <cfRule type="containsText" dxfId="244" priority="82" operator="containsText" text="DINAMARCA">
      <formula>NOT(ISERROR(SEARCH("DINAMARCA",G12)))</formula>
    </cfRule>
    <cfRule type="containsText" dxfId="243" priority="83" operator="containsText" text="NORUEGA">
      <formula>NOT(ISERROR(SEARCH("NORUEGA",G12)))</formula>
    </cfRule>
    <cfRule type="containsText" dxfId="242" priority="84" operator="containsText" text="FINLANDIA">
      <formula>NOT(ISERROR(SEARCH("FINLANDIA",G12)))</formula>
    </cfRule>
    <cfRule type="containsText" dxfId="241" priority="85" operator="containsText" text="SUECIA">
      <formula>NOT(ISERROR(SEARCH("SUECIA",G12)))</formula>
    </cfRule>
  </conditionalFormatting>
  <conditionalFormatting sqref="G12">
    <cfRule type="containsText" dxfId="240" priority="52" operator="containsText" text="SUIZA">
      <formula>NOT(ISERROR(SEARCH("SUIZA",G12)))</formula>
    </cfRule>
    <cfRule type="containsText" dxfId="239" priority="53" operator="containsText" text="AUSTRIA">
      <formula>NOT(ISERROR(SEARCH("AUSTRIA",G12)))</formula>
    </cfRule>
    <cfRule type="containsText" dxfId="238" priority="54" operator="containsText" text="IRLANDA">
      <formula>NOT(ISERROR(SEARCH("IRLANDA",G12)))</formula>
    </cfRule>
    <cfRule type="containsText" dxfId="237" priority="55" operator="containsText" text="PAÍSES DEL ESTE">
      <formula>NOT(ISERROR(SEARCH("PAÍSES DEL ESTE",G12)))</formula>
    </cfRule>
    <cfRule type="containsText" dxfId="236" priority="56" operator="containsText" text="RUSIA">
      <formula>NOT(ISERROR(SEARCH("RUSIA",G12)))</formula>
    </cfRule>
    <cfRule type="containsText" dxfId="235" priority="57" operator="containsText" text="HOLANDA">
      <formula>NOT(ISERROR(SEARCH("HOLANDA",G12)))</formula>
    </cfRule>
    <cfRule type="containsText" dxfId="234" priority="58" operator="containsText" text="FRANCIA">
      <formula>NOT(ISERROR(SEARCH("FRANCIA",G12)))</formula>
    </cfRule>
    <cfRule type="containsText" dxfId="233" priority="59" operator="containsText" text="ITALIA">
      <formula>NOT(ISERROR(SEARCH("ITALIA",G12)))</formula>
    </cfRule>
    <cfRule type="containsText" dxfId="232" priority="60" operator="containsText" text="BÉLGICA">
      <formula>NOT(ISERROR(SEARCH("BÉLGICA",G12)))</formula>
    </cfRule>
    <cfRule type="containsText" dxfId="231" priority="61" operator="containsText" text="ESPAÑA">
      <formula>NOT(ISERROR(SEARCH("ESPAÑA",G12)))</formula>
    </cfRule>
    <cfRule type="containsText" dxfId="230" priority="62" operator="containsText" text="ALEMANIA">
      <formula>NOT(ISERROR(SEARCH("ALEMANIA",G12)))</formula>
    </cfRule>
    <cfRule type="containsText" dxfId="229" priority="63" operator="containsText" text="PAÍSES NÓRDICOS">
      <formula>NOT(ISERROR(SEARCH("PAÍSES NÓRDICOS",G12)))</formula>
    </cfRule>
    <cfRule type="containsText" dxfId="228" priority="64" operator="containsText" text="REINO UNIDO">
      <formula>NOT(ISERROR(SEARCH("REINO UNIDO",G12)))</formula>
    </cfRule>
    <cfRule type="containsText" dxfId="227" priority="65" operator="containsText" text="DINAMARCA">
      <formula>NOT(ISERROR(SEARCH("DINAMARCA",G12)))</formula>
    </cfRule>
    <cfRule type="containsText" dxfId="226" priority="66" operator="containsText" text="NORUEGA">
      <formula>NOT(ISERROR(SEARCH("NORUEGA",G12)))</formula>
    </cfRule>
    <cfRule type="containsText" dxfId="225" priority="67" operator="containsText" text="FINLANDIA">
      <formula>NOT(ISERROR(SEARCH("FINLANDIA",G12)))</formula>
    </cfRule>
    <cfRule type="containsText" dxfId="224" priority="68" operator="containsText" text="SUECIA">
      <formula>NOT(ISERROR(SEARCH("SUECIA",G12)))</formula>
    </cfRule>
  </conditionalFormatting>
  <conditionalFormatting sqref="B12">
    <cfRule type="containsText" dxfId="223" priority="35" operator="containsText" text="SUIZA">
      <formula>NOT(ISERROR(SEARCH("SUIZA",B12)))</formula>
    </cfRule>
    <cfRule type="containsText" dxfId="222" priority="36" operator="containsText" text="AUSTRIA">
      <formula>NOT(ISERROR(SEARCH("AUSTRIA",B12)))</formula>
    </cfRule>
    <cfRule type="containsText" dxfId="221" priority="37" operator="containsText" text="IRLANDA">
      <formula>NOT(ISERROR(SEARCH("IRLANDA",B12)))</formula>
    </cfRule>
    <cfRule type="containsText" dxfId="220" priority="38" operator="containsText" text="PAÍSES DEL ESTE">
      <formula>NOT(ISERROR(SEARCH("PAÍSES DEL ESTE",B12)))</formula>
    </cfRule>
    <cfRule type="containsText" dxfId="219" priority="39" operator="containsText" text="RUSIA">
      <formula>NOT(ISERROR(SEARCH("RUSIA",B12)))</formula>
    </cfRule>
    <cfRule type="containsText" dxfId="218" priority="40" operator="containsText" text="HOLANDA">
      <formula>NOT(ISERROR(SEARCH("HOLANDA",B12)))</formula>
    </cfRule>
    <cfRule type="containsText" dxfId="217" priority="41" operator="containsText" text="FRANCIA">
      <formula>NOT(ISERROR(SEARCH("FRANCIA",B12)))</formula>
    </cfRule>
    <cfRule type="containsText" dxfId="216" priority="42" operator="containsText" text="ITALIA">
      <formula>NOT(ISERROR(SEARCH("ITALIA",B12)))</formula>
    </cfRule>
    <cfRule type="containsText" dxfId="215" priority="43" operator="containsText" text="BÉLGICA">
      <formula>NOT(ISERROR(SEARCH("BÉLGICA",B12)))</formula>
    </cfRule>
    <cfRule type="containsText" dxfId="214" priority="44" operator="containsText" text="ESPAÑA">
      <formula>NOT(ISERROR(SEARCH("ESPAÑA",B12)))</formula>
    </cfRule>
    <cfRule type="containsText" dxfId="213" priority="45" operator="containsText" text="ALEMANIA">
      <formula>NOT(ISERROR(SEARCH("ALEMANIA",B12)))</formula>
    </cfRule>
    <cfRule type="containsText" dxfId="212" priority="46" operator="containsText" text="PAÍSES NÓRDICOS">
      <formula>NOT(ISERROR(SEARCH("PAÍSES NÓRDICOS",B12)))</formula>
    </cfRule>
    <cfRule type="containsText" dxfId="211" priority="47" operator="containsText" text="REINO UNIDO">
      <formula>NOT(ISERROR(SEARCH("REINO UNIDO",B12)))</formula>
    </cfRule>
    <cfRule type="containsText" dxfId="210" priority="48" operator="containsText" text="DINAMARCA">
      <formula>NOT(ISERROR(SEARCH("DINAMARCA",B12)))</formula>
    </cfRule>
    <cfRule type="containsText" dxfId="209" priority="49" operator="containsText" text="NORUEGA">
      <formula>NOT(ISERROR(SEARCH("NORUEGA",B12)))</formula>
    </cfRule>
    <cfRule type="containsText" dxfId="208" priority="50" operator="containsText" text="FINLANDIA">
      <formula>NOT(ISERROR(SEARCH("FINLANDIA",B12)))</formula>
    </cfRule>
    <cfRule type="containsText" dxfId="207" priority="51" operator="containsText" text="SUECIA">
      <formula>NOT(ISERROR(SEARCH("SUECIA",B12)))</formula>
    </cfRule>
  </conditionalFormatting>
  <conditionalFormatting sqref="B12">
    <cfRule type="containsText" dxfId="206" priority="18" operator="containsText" text="SUIZA">
      <formula>NOT(ISERROR(SEARCH("SUIZA",B12)))</formula>
    </cfRule>
    <cfRule type="containsText" dxfId="205" priority="19" operator="containsText" text="AUSTRIA">
      <formula>NOT(ISERROR(SEARCH("AUSTRIA",B12)))</formula>
    </cfRule>
    <cfRule type="containsText" dxfId="204" priority="20" operator="containsText" text="IRLANDA">
      <formula>NOT(ISERROR(SEARCH("IRLANDA",B12)))</formula>
    </cfRule>
    <cfRule type="containsText" dxfId="203" priority="21" operator="containsText" text="PAÍSES DEL ESTE">
      <formula>NOT(ISERROR(SEARCH("PAÍSES DEL ESTE",B12)))</formula>
    </cfRule>
    <cfRule type="containsText" dxfId="202" priority="22" operator="containsText" text="RUSIA">
      <formula>NOT(ISERROR(SEARCH("RUSIA",B12)))</formula>
    </cfRule>
    <cfRule type="containsText" dxfId="201" priority="23" operator="containsText" text="HOLANDA">
      <formula>NOT(ISERROR(SEARCH("HOLANDA",B12)))</formula>
    </cfRule>
    <cfRule type="containsText" dxfId="200" priority="24" operator="containsText" text="FRANCIA">
      <formula>NOT(ISERROR(SEARCH("FRANCIA",B12)))</formula>
    </cfRule>
    <cfRule type="containsText" dxfId="199" priority="25" operator="containsText" text="ITALIA">
      <formula>NOT(ISERROR(SEARCH("ITALIA",B12)))</formula>
    </cfRule>
    <cfRule type="containsText" dxfId="198" priority="26" operator="containsText" text="BÉLGICA">
      <formula>NOT(ISERROR(SEARCH("BÉLGICA",B12)))</formula>
    </cfRule>
    <cfRule type="containsText" dxfId="197" priority="27" operator="containsText" text="ESPAÑA">
      <formula>NOT(ISERROR(SEARCH("ESPAÑA",B12)))</formula>
    </cfRule>
    <cfRule type="containsText" dxfId="196" priority="28" operator="containsText" text="ALEMANIA">
      <formula>NOT(ISERROR(SEARCH("ALEMANIA",B12)))</formula>
    </cfRule>
    <cfRule type="containsText" dxfId="195" priority="29" operator="containsText" text="PAÍSES NÓRDICOS">
      <formula>NOT(ISERROR(SEARCH("PAÍSES NÓRDICOS",B12)))</formula>
    </cfRule>
    <cfRule type="containsText" dxfId="194" priority="30" operator="containsText" text="REINO UNIDO">
      <formula>NOT(ISERROR(SEARCH("REINO UNIDO",B12)))</formula>
    </cfRule>
    <cfRule type="containsText" dxfId="193" priority="31" operator="containsText" text="DINAMARCA">
      <formula>NOT(ISERROR(SEARCH("DINAMARCA",B12)))</formula>
    </cfRule>
    <cfRule type="containsText" dxfId="192" priority="32" operator="containsText" text="NORUEGA">
      <formula>NOT(ISERROR(SEARCH("NORUEGA",B12)))</formula>
    </cfRule>
    <cfRule type="containsText" dxfId="191" priority="33" operator="containsText" text="FINLANDIA">
      <formula>NOT(ISERROR(SEARCH("FINLANDIA",B12)))</formula>
    </cfRule>
    <cfRule type="containsText" dxfId="190" priority="34" operator="containsText" text="SUECIA">
      <formula>NOT(ISERROR(SEARCH("SUECIA",B12)))</formula>
    </cfRule>
  </conditionalFormatting>
  <conditionalFormatting sqref="B12">
    <cfRule type="containsText" dxfId="189" priority="1" operator="containsText" text="SUIZA">
      <formula>NOT(ISERROR(SEARCH("SUIZA",B12)))</formula>
    </cfRule>
    <cfRule type="containsText" dxfId="188" priority="2" operator="containsText" text="AUSTRIA">
      <formula>NOT(ISERROR(SEARCH("AUSTRIA",B12)))</formula>
    </cfRule>
    <cfRule type="containsText" dxfId="187" priority="3" operator="containsText" text="IRLANDA">
      <formula>NOT(ISERROR(SEARCH("IRLANDA",B12)))</formula>
    </cfRule>
    <cfRule type="containsText" dxfId="186" priority="4" operator="containsText" text="PAÍSES DEL ESTE">
      <formula>NOT(ISERROR(SEARCH("PAÍSES DEL ESTE",B12)))</formula>
    </cfRule>
    <cfRule type="containsText" dxfId="185" priority="5" operator="containsText" text="RUSIA">
      <formula>NOT(ISERROR(SEARCH("RUSIA",B12)))</formula>
    </cfRule>
    <cfRule type="containsText" dxfId="184" priority="6" operator="containsText" text="HOLANDA">
      <formula>NOT(ISERROR(SEARCH("HOLANDA",B12)))</formula>
    </cfRule>
    <cfRule type="containsText" dxfId="183" priority="7" operator="containsText" text="FRANCIA">
      <formula>NOT(ISERROR(SEARCH("FRANCIA",B12)))</formula>
    </cfRule>
    <cfRule type="containsText" dxfId="182" priority="8" operator="containsText" text="ITALIA">
      <formula>NOT(ISERROR(SEARCH("ITALIA",B12)))</formula>
    </cfRule>
    <cfRule type="containsText" dxfId="181" priority="9" operator="containsText" text="BÉLGICA">
      <formula>NOT(ISERROR(SEARCH("BÉLGICA",B12)))</formula>
    </cfRule>
    <cfRule type="containsText" dxfId="180" priority="10" operator="containsText" text="ESPAÑA">
      <formula>NOT(ISERROR(SEARCH("ESPAÑA",B12)))</formula>
    </cfRule>
    <cfRule type="containsText" dxfId="179" priority="11" operator="containsText" text="ALEMANIA">
      <formula>NOT(ISERROR(SEARCH("ALEMANIA",B12)))</formula>
    </cfRule>
    <cfRule type="containsText" dxfId="178" priority="12" operator="containsText" text="PAÍSES NÓRDICOS">
      <formula>NOT(ISERROR(SEARCH("PAÍSES NÓRDICOS",B12)))</formula>
    </cfRule>
    <cfRule type="containsText" dxfId="177" priority="13" operator="containsText" text="REINO UNIDO">
      <formula>NOT(ISERROR(SEARCH("REINO UNIDO",B12)))</formula>
    </cfRule>
    <cfRule type="containsText" dxfId="176" priority="14" operator="containsText" text="DINAMARCA">
      <formula>NOT(ISERROR(SEARCH("DINAMARCA",B12)))</formula>
    </cfRule>
    <cfRule type="containsText" dxfId="175" priority="15" operator="containsText" text="NORUEGA">
      <formula>NOT(ISERROR(SEARCH("NORUEGA",B12)))</formula>
    </cfRule>
    <cfRule type="containsText" dxfId="174" priority="16" operator="containsText" text="FINLANDIA">
      <formula>NOT(ISERROR(SEARCH("FINLANDIA",B12)))</formula>
    </cfRule>
    <cfRule type="containsText" dxfId="173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227</v>
      </c>
      <c r="C5" s="162"/>
      <c r="D5" s="162"/>
    </row>
    <row r="6" spans="2:5" ht="30" customHeight="1">
      <c r="B6" s="216" t="s">
        <v>200</v>
      </c>
      <c r="C6" s="46" t="str">
        <f>actualizaciones!A3</f>
        <v>acumulado abril 2010</v>
      </c>
      <c r="D6" s="47" t="str">
        <f>actualizaciones!$A$2</f>
        <v xml:space="preserve">acumulado abril 2011 </v>
      </c>
    </row>
    <row r="7" spans="2:5" ht="15" customHeight="1">
      <c r="B7" s="110" t="str">
        <f>'Nacionalidades '!B7</f>
        <v>Reino Unido</v>
      </c>
      <c r="C7" s="228">
        <f>'Nacionalidades '!C7/'Nacionalidades '!$C$29</f>
        <v>0.39366396195923481</v>
      </c>
      <c r="D7" s="228">
        <f>'Nacionalidades '!D7/'Nacionalidades '!$D$29</f>
        <v>0.36325989794741809</v>
      </c>
      <c r="E7" s="229"/>
    </row>
    <row r="8" spans="2:5" ht="15" customHeight="1">
      <c r="B8" s="110" t="str">
        <f>'Nacionalidades '!B8</f>
        <v>Países Nórdicos</v>
      </c>
      <c r="C8" s="228">
        <f>'Nacionalidades '!C8/'Nacionalidades '!$C$29</f>
        <v>0.2214503887840662</v>
      </c>
      <c r="D8" s="228">
        <f>'Nacionalidades '!D8/'Nacionalidades '!$D$29</f>
        <v>0.25728311872064913</v>
      </c>
      <c r="E8" s="229"/>
    </row>
    <row r="9" spans="2:5" ht="15" customHeight="1">
      <c r="B9" s="110" t="str">
        <f>'Nacionalidades '!B9</f>
        <v>Suecia</v>
      </c>
      <c r="C9" s="228">
        <f>'Nacionalidades '!C9/'Nacionalidades '!$C$29</f>
        <v>6.8147204900625272E-2</v>
      </c>
      <c r="D9" s="228">
        <f>'Nacionalidades '!D9/'Nacionalidades '!$D$29</f>
        <v>7.8122404469832735E-2</v>
      </c>
      <c r="E9" s="229"/>
    </row>
    <row r="10" spans="2:5" ht="15" customHeight="1">
      <c r="B10" s="110" t="str">
        <f>'Nacionalidades '!B10</f>
        <v>Finlandia</v>
      </c>
      <c r="C10" s="228">
        <f>'Nacionalidades '!C10/'Nacionalidades '!$C$29</f>
        <v>5.5290678489537941E-2</v>
      </c>
      <c r="D10" s="228">
        <f>'Nacionalidades '!D10/'Nacionalidades '!$D$29</f>
        <v>6.7803797950740374E-2</v>
      </c>
      <c r="E10" s="229"/>
    </row>
    <row r="11" spans="2:5" ht="15" customHeight="1">
      <c r="B11" s="110" t="str">
        <f>'Nacionalidades '!B11</f>
        <v>Noruega</v>
      </c>
      <c r="C11" s="228">
        <f>'Nacionalidades '!C11/'Nacionalidades '!$C$29</f>
        <v>5.536259719601655E-2</v>
      </c>
      <c r="D11" s="228">
        <f>'Nacionalidades '!D11/'Nacionalidades '!$D$29</f>
        <v>6.1280406177874794E-2</v>
      </c>
    </row>
    <row r="12" spans="2:5" ht="15" customHeight="1">
      <c r="B12" s="110" t="str">
        <f>'Nacionalidades '!B12</f>
        <v>Dinamarca</v>
      </c>
      <c r="C12" s="228">
        <f>'Nacionalidades '!C12/'Nacionalidades '!$C$29</f>
        <v>4.2649908197886437E-2</v>
      </c>
      <c r="D12" s="228">
        <f>'Nacionalidades '!D12/'Nacionalidades '!$D$29</f>
        <v>5.0076510122201226E-2</v>
      </c>
    </row>
    <row r="13" spans="2:5" ht="15" customHeight="1">
      <c r="B13" s="110" t="str">
        <f>'Nacionalidades '!B13</f>
        <v>España</v>
      </c>
      <c r="C13" s="228">
        <f>'Nacionalidades '!C13/'Nacionalidades '!$C$29</f>
        <v>0.12045114181522815</v>
      </c>
      <c r="D13" s="228">
        <f>'Nacionalidades '!D13/'Nacionalidades '!$D$29</f>
        <v>8.30530567894672E-2</v>
      </c>
    </row>
    <row r="14" spans="2:5" ht="15" customHeight="1">
      <c r="B14" s="110" t="str">
        <f>'Nacionalidades '!B14</f>
        <v>Alemania</v>
      </c>
      <c r="C14" s="228">
        <f>'Nacionalidades '!C14/'Nacionalidades '!$C$29</f>
        <v>6.080515107158873E-2</v>
      </c>
      <c r="D14" s="228">
        <f>'Nacionalidades '!D14/'Nacionalidades '!$D$29</f>
        <v>5.8305989677484918E-2</v>
      </c>
      <c r="E14" s="229"/>
    </row>
    <row r="15" spans="2:5" ht="15" customHeight="1">
      <c r="B15" s="110" t="str">
        <f>'Nacionalidades '!B15</f>
        <v>Holanda</v>
      </c>
      <c r="C15" s="228">
        <f>'Nacionalidades '!C15/'Nacionalidades '!$C$29</f>
        <v>4.3091996717122577E-2</v>
      </c>
      <c r="D15" s="228">
        <f>'Nacionalidades '!D15/'Nacionalidades '!$D$29</f>
        <v>4.9789230736158312E-2</v>
      </c>
      <c r="E15" s="229"/>
    </row>
    <row r="16" spans="2:5" ht="15" customHeight="1">
      <c r="B16" s="110" t="str">
        <f>'Nacionalidades '!B16</f>
        <v>Bélgica</v>
      </c>
      <c r="C16" s="228">
        <f>'Nacionalidades '!C16/'Nacionalidades '!$C$29</f>
        <v>3.2445912902215941E-2</v>
      </c>
      <c r="D16" s="228">
        <f>'Nacionalidades '!D16/'Nacionalidades '!$D$29</f>
        <v>3.6382859387489079E-2</v>
      </c>
      <c r="E16" s="229"/>
    </row>
    <row r="17" spans="2:11" ht="15" customHeight="1">
      <c r="B17" s="110" t="str">
        <f>'Nacionalidades '!B17</f>
        <v>Italia</v>
      </c>
      <c r="C17" s="228">
        <f>'Nacionalidades '!C17/'Nacionalidades '!$C$29</f>
        <v>2.1926744451683321E-2</v>
      </c>
      <c r="D17" s="228">
        <f>'Nacionalidades '!D17/'Nacionalidades '!$D$29</f>
        <v>3.0985133780342664E-2</v>
      </c>
      <c r="E17" s="229"/>
    </row>
    <row r="18" spans="2:11" ht="15" customHeight="1">
      <c r="B18" s="110" t="str">
        <f>'Nacionalidades '!B18</f>
        <v>Francia</v>
      </c>
      <c r="C18" s="228">
        <f>'Nacionalidades '!C18/'Nacionalidades '!$C$29</f>
        <v>2.2148846339337839E-2</v>
      </c>
      <c r="D18" s="228">
        <f>'Nacionalidades '!D18/'Nacionalidades '!$D$29</f>
        <v>3.0985133780342664E-2</v>
      </c>
      <c r="E18" s="229"/>
    </row>
    <row r="19" spans="2:11" ht="15" customHeight="1">
      <c r="B19" s="110" t="str">
        <f>'Nacionalidades '!B19</f>
        <v>Irlanda</v>
      </c>
      <c r="C19" s="228">
        <f>'Nacionalidades '!C19/'Nacionalidades '!$C$29</f>
        <v>2.6787602907207948E-2</v>
      </c>
      <c r="D19" s="228">
        <f>'Nacionalidades '!D19/'Nacionalidades '!$D$29</f>
        <v>2.5513145474763386E-2</v>
      </c>
      <c r="E19" s="229"/>
    </row>
    <row r="20" spans="2:11" ht="15" customHeight="1">
      <c r="B20" s="110" t="str">
        <f>'Nacionalidades '!B20</f>
        <v>Rusia</v>
      </c>
      <c r="C20" s="228">
        <f>'Nacionalidades '!C20/'Nacionalidades '!$C$29</f>
        <v>9.3621233786562209E-3</v>
      </c>
      <c r="D20" s="228">
        <f>'Nacionalidades '!D20/'Nacionalidades '!$D$29</f>
        <v>1.4805636929667361E-2</v>
      </c>
    </row>
    <row r="21" spans="2:11" ht="15" customHeight="1">
      <c r="B21" s="110" t="str">
        <f>'Nacionalidades '!B21</f>
        <v>Países del Este</v>
      </c>
      <c r="C21" s="228">
        <f>'Nacionalidades '!C21/'Nacionalidades '!$C$29</f>
        <v>1.1504877780504108E-2</v>
      </c>
      <c r="D21" s="228">
        <f>'Nacionalidades '!D21/'Nacionalidades '!$D$29</f>
        <v>1.1858580370805378E-2</v>
      </c>
    </row>
    <row r="22" spans="2:11" ht="15" customHeight="1">
      <c r="B22" s="110" t="str">
        <f>'Nacionalidades '!B22</f>
        <v>Suiza</v>
      </c>
      <c r="C22" s="228">
        <f>'Nacionalidades '!C22/'Nacionalidades '!$C$29</f>
        <v>6.1088595385357354E-3</v>
      </c>
      <c r="D22" s="228">
        <f>'Nacionalidades '!D22/'Nacionalidades '!$D$29</f>
        <v>8.5617074166938634E-3</v>
      </c>
    </row>
    <row r="23" spans="2:11" ht="15" customHeight="1">
      <c r="B23" s="110" t="str">
        <f>'Nacionalidades '!B23</f>
        <v>Austria</v>
      </c>
      <c r="C23" s="228">
        <f>'Nacionalidades '!C23/'Nacionalidades '!$C$29</f>
        <v>6.6694023978542839E-3</v>
      </c>
      <c r="D23" s="228">
        <f>'Nacionalidades '!D23/'Nacionalidades '!$D$29</f>
        <v>7.8249432769783682E-3</v>
      </c>
    </row>
    <row r="24" spans="2:11" ht="15" customHeight="1">
      <c r="B24" s="110" t="str">
        <f>'Nacionalidades '!B24</f>
        <v>Resto de Europa</v>
      </c>
      <c r="C24" s="228">
        <f>'Nacionalidades '!C24/'Nacionalidades '!$C$29</f>
        <v>1.1832742471803636E-2</v>
      </c>
      <c r="D24" s="228">
        <f>'Nacionalidades '!D24/'Nacionalidades '!$D$29</f>
        <v>1.1602569489365777E-2</v>
      </c>
    </row>
    <row r="25" spans="2:11" ht="15" customHeight="1">
      <c r="B25" s="110" t="str">
        <f>'Nacionalidades '!B25</f>
        <v>Resto del Mundo</v>
      </c>
      <c r="C25" s="228">
        <f>'Nacionalidades '!C25/'Nacionalidades '!$C$29</f>
        <v>7.5112743148685584E-3</v>
      </c>
      <c r="D25" s="228">
        <f>'Nacionalidades '!D25/'Nacionalidades '!$D$29</f>
        <v>5.428994111749727E-3</v>
      </c>
    </row>
    <row r="26" spans="2:11" ht="15" customHeight="1">
      <c r="B26" s="110" t="str">
        <f>'Nacionalidades '!B26</f>
        <v>Resto de América</v>
      </c>
      <c r="C26" s="228">
        <f>'Nacionalidades '!C26/'Nacionalidades '!$C$29</f>
        <v>2.1300628654104866E-3</v>
      </c>
      <c r="D26" s="228">
        <f>'Nacionalidades '!D26/'Nacionalidades '!$D$29</f>
        <v>2.515160339028761E-3</v>
      </c>
    </row>
    <row r="27" spans="2:11" ht="15" customHeight="1">
      <c r="B27" s="110" t="str">
        <f>'Nacionalidades '!B27</f>
        <v>Usa</v>
      </c>
      <c r="C27" s="228">
        <f>'Nacionalidades '!C27/'Nacionalidades '!$C$29</f>
        <v>2.1089103046814848E-3</v>
      </c>
      <c r="D27" s="228">
        <f>'Nacionalidades '!D27/'Nacionalidades '!$D$29</f>
        <v>1.8448417715952996E-3</v>
      </c>
    </row>
    <row r="28" spans="2:11" ht="15" customHeight="1">
      <c r="B28" s="230" t="s">
        <v>223</v>
      </c>
      <c r="C28" s="219">
        <f>'Nacionalidades '!C28/'Nacionalidades '!$C$29</f>
        <v>0.60633603804076519</v>
      </c>
      <c r="D28" s="219">
        <f>'Nacionalidades '!D28/'Nacionalidades '!$D$29</f>
        <v>0.63674010205258191</v>
      </c>
    </row>
    <row r="29" spans="2:11" ht="15" customHeight="1">
      <c r="B29" s="108" t="s">
        <v>83</v>
      </c>
      <c r="C29" s="221">
        <f>'Nacionalidades '!C29/'Nacionalidades '!$C$29</f>
        <v>1</v>
      </c>
      <c r="D29" s="221">
        <f>'Nacionalidades '!D29/'Nacionalidades '!$D$29</f>
        <v>1</v>
      </c>
    </row>
    <row r="30" spans="2:11" ht="22.5" customHeight="1">
      <c r="B30" s="222" t="s">
        <v>228</v>
      </c>
      <c r="C30" s="222"/>
      <c r="D30" s="222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229</v>
      </c>
      <c r="C5" s="162"/>
      <c r="D5" s="162"/>
    </row>
    <row r="6" spans="2:5" ht="15" customHeight="1">
      <c r="B6" s="216"/>
      <c r="C6" s="231" t="str">
        <f>actualizaciones!$A$2</f>
        <v xml:space="preserve">acumulado abril 2011 </v>
      </c>
      <c r="D6" s="231" t="str">
        <f>actualizaciones!$A$2</f>
        <v xml:space="preserve">acumulado abril 2011 </v>
      </c>
    </row>
    <row r="7" spans="2:5" ht="15" customHeight="1">
      <c r="B7" s="216" t="s">
        <v>200</v>
      </c>
      <c r="C7" s="46" t="s">
        <v>135</v>
      </c>
      <c r="D7" s="47" t="s">
        <v>230</v>
      </c>
    </row>
    <row r="8" spans="2:5" ht="15" customHeight="1">
      <c r="B8" s="110" t="str">
        <f>'Nacionalidades '!B7</f>
        <v>Reino Unido</v>
      </c>
      <c r="C8" s="228">
        <v>0.29474098690789335</v>
      </c>
      <c r="D8" s="228">
        <f>'Nacionalidades '!D7/'Nacionalidades '!$D$29</f>
        <v>0.36325989794741809</v>
      </c>
      <c r="E8" s="229"/>
    </row>
    <row r="9" spans="2:5" ht="15" customHeight="1">
      <c r="B9" s="110" t="str">
        <f>'Nacionalidades '!B8</f>
        <v>Países Nórdicos</v>
      </c>
      <c r="C9" s="228">
        <v>0.15896840481375676</v>
      </c>
      <c r="D9" s="228">
        <f>'Nacionalidades '!D8/'Nacionalidades '!$D$29</f>
        <v>0.25728311872064913</v>
      </c>
      <c r="E9" s="229"/>
    </row>
    <row r="10" spans="2:5" ht="15" customHeight="1">
      <c r="B10" s="110" t="str">
        <f>'Nacionalidades '!B9</f>
        <v>Suecia</v>
      </c>
      <c r="C10" s="228">
        <v>4.8072903796456887E-2</v>
      </c>
      <c r="D10" s="228">
        <f>'Nacionalidades '!D9/'Nacionalidades '!$D$29</f>
        <v>7.8122404469832735E-2</v>
      </c>
      <c r="E10" s="229"/>
    </row>
    <row r="11" spans="2:5" ht="15" customHeight="1">
      <c r="B11" s="110" t="str">
        <f>'Nacionalidades '!B10</f>
        <v>Finlandia</v>
      </c>
      <c r="C11" s="228">
        <v>4.6429750882776108E-2</v>
      </c>
      <c r="D11" s="228">
        <f>'Nacionalidades '!D10/'Nacionalidades '!$D$29</f>
        <v>6.7803797950740374E-2</v>
      </c>
      <c r="E11" s="229"/>
    </row>
    <row r="12" spans="2:5" ht="15" customHeight="1">
      <c r="B12" s="110" t="str">
        <f>'Nacionalidades '!B11</f>
        <v>Noruega</v>
      </c>
      <c r="C12" s="228">
        <v>3.1235493950472162E-2</v>
      </c>
      <c r="D12" s="228">
        <f>'Nacionalidades '!D11/'Nacionalidades '!$D$29</f>
        <v>6.1280406177874794E-2</v>
      </c>
    </row>
    <row r="13" spans="2:5" ht="15" customHeight="1">
      <c r="B13" s="110" t="str">
        <f>'Nacionalidades '!B12</f>
        <v>Dinamarca</v>
      </c>
      <c r="C13" s="228">
        <v>3.32302561840516E-2</v>
      </c>
      <c r="D13" s="228">
        <f>'Nacionalidades '!D12/'Nacionalidades '!$D$29</f>
        <v>5.0076510122201226E-2</v>
      </c>
    </row>
    <row r="14" spans="2:5" ht="15" customHeight="1">
      <c r="B14" s="110" t="str">
        <f>'Nacionalidades '!B13</f>
        <v>España</v>
      </c>
      <c r="C14" s="228">
        <v>0.19627998494257626</v>
      </c>
      <c r="D14" s="228">
        <f>'Nacionalidades '!D13/'Nacionalidades '!$D$29</f>
        <v>8.30530567894672E-2</v>
      </c>
    </row>
    <row r="15" spans="2:5" ht="15" customHeight="1">
      <c r="B15" s="110" t="str">
        <f>'Nacionalidades '!B14</f>
        <v>Alemania</v>
      </c>
      <c r="C15" s="228">
        <v>0.1261007276985005</v>
      </c>
      <c r="D15" s="228">
        <f>'Nacionalidades '!D14/'Nacionalidades '!$D$29</f>
        <v>5.8305989677484918E-2</v>
      </c>
      <c r="E15" s="229"/>
    </row>
    <row r="16" spans="2:5" ht="15" customHeight="1">
      <c r="B16" s="110" t="str">
        <f>'Nacionalidades '!B15</f>
        <v>Holanda</v>
      </c>
      <c r="C16" s="228">
        <v>3.3220441145565105E-2</v>
      </c>
      <c r="D16" s="228">
        <f>'Nacionalidades '!D15/'Nacionalidades '!$D$29</f>
        <v>4.9789230736158312E-2</v>
      </c>
      <c r="E16" s="229"/>
    </row>
    <row r="17" spans="2:11" ht="15" customHeight="1">
      <c r="B17" s="110" t="str">
        <f>'Nacionalidades '!B16</f>
        <v>Bélgica</v>
      </c>
      <c r="C17" s="228">
        <v>2.9257475017840276E-2</v>
      </c>
      <c r="D17" s="228">
        <f>'Nacionalidades '!D16/'Nacionalidades '!$D$29</f>
        <v>3.6382859387489079E-2</v>
      </c>
      <c r="E17" s="229"/>
    </row>
    <row r="18" spans="2:11" ht="15" customHeight="1">
      <c r="B18" s="110" t="str">
        <f>'Nacionalidades '!B17</f>
        <v>Italia</v>
      </c>
      <c r="C18" s="228">
        <v>2.6069896930548786E-2</v>
      </c>
      <c r="D18" s="228">
        <f>'Nacionalidades '!D17/'Nacionalidades '!$D$29</f>
        <v>3.0985133780342664E-2</v>
      </c>
      <c r="E18" s="229"/>
    </row>
    <row r="19" spans="2:11" ht="15" customHeight="1">
      <c r="B19" s="110" t="str">
        <f>'Nacionalidades '!B18</f>
        <v>Francia</v>
      </c>
      <c r="C19" s="228">
        <v>4.0925246357466014E-2</v>
      </c>
      <c r="D19" s="228">
        <f>'Nacionalidades '!D18/'Nacionalidades '!$D$29</f>
        <v>3.0985133780342664E-2</v>
      </c>
      <c r="E19" s="229"/>
    </row>
    <row r="20" spans="2:11" ht="15" customHeight="1">
      <c r="B20" s="110" t="str">
        <f>'Nacionalidades '!B19</f>
        <v>Irlanda</v>
      </c>
      <c r="C20" s="228">
        <v>1.3432168846375018E-2</v>
      </c>
      <c r="D20" s="228">
        <f>'Nacionalidades '!D19/'Nacionalidades '!$D$29</f>
        <v>2.5513145474763386E-2</v>
      </c>
      <c r="E20" s="229"/>
    </row>
    <row r="21" spans="2:11" ht="15" customHeight="1">
      <c r="B21" s="110" t="str">
        <f>'Nacionalidades '!B20</f>
        <v>Rusia</v>
      </c>
      <c r="C21" s="228">
        <v>1.684491546365087E-2</v>
      </c>
      <c r="D21" s="228">
        <f>'Nacionalidades '!D20/'Nacionalidades '!$D$29</f>
        <v>1.4805636929667361E-2</v>
      </c>
    </row>
    <row r="22" spans="2:11" ht="15" customHeight="1">
      <c r="B22" s="110" t="str">
        <f>'Nacionalidades '!B21</f>
        <v>Países del Este</v>
      </c>
      <c r="C22" s="228">
        <v>1.6980016581641489E-2</v>
      </c>
      <c r="D22" s="228">
        <f>'Nacionalidades '!D21/'Nacionalidades '!$D$29</f>
        <v>1.1858580370805378E-2</v>
      </c>
    </row>
    <row r="23" spans="2:11" ht="15" customHeight="1">
      <c r="B23" s="110" t="str">
        <f>'Nacionalidades '!B22</f>
        <v>Suiza</v>
      </c>
      <c r="C23" s="228">
        <v>7.6534205986480653E-3</v>
      </c>
      <c r="D23" s="228">
        <f>'Nacionalidades '!D22/'Nacionalidades '!$D$29</f>
        <v>8.5617074166938634E-3</v>
      </c>
    </row>
    <row r="24" spans="2:11" ht="15" customHeight="1">
      <c r="B24" s="110" t="str">
        <f>'Nacionalidades '!B23</f>
        <v>Austria</v>
      </c>
      <c r="C24" s="228">
        <v>7.6811336484922943E-3</v>
      </c>
      <c r="D24" s="228">
        <f>'Nacionalidades '!D23/'Nacionalidades '!$D$29</f>
        <v>7.8249432769783682E-3</v>
      </c>
    </row>
    <row r="25" spans="2:11" ht="15" customHeight="1">
      <c r="B25" s="110" t="str">
        <f>'Nacionalidades '!B24</f>
        <v>Resto de Europa</v>
      </c>
      <c r="C25" s="228">
        <v>1.7913022593063887E-2</v>
      </c>
      <c r="D25" s="228">
        <f>'Nacionalidades '!D24/'Nacionalidades '!$D$29</f>
        <v>1.1602569489365777E-2</v>
      </c>
    </row>
    <row r="26" spans="2:11" ht="15" customHeight="1">
      <c r="B26" s="110" t="str">
        <f>'Nacionalidades '!B25</f>
        <v>Resto del Mundo</v>
      </c>
      <c r="C26" s="228">
        <v>8.122810380384704E-3</v>
      </c>
      <c r="D26" s="228">
        <f>'Nacionalidades '!D25/'Nacionalidades '!$D$29</f>
        <v>5.428994111749727E-3</v>
      </c>
    </row>
    <row r="27" spans="2:11" ht="15" customHeight="1">
      <c r="B27" s="110" t="str">
        <f>'Nacionalidades '!B26</f>
        <v>Resto de América</v>
      </c>
      <c r="C27" s="228">
        <v>2.9866584759208237E-3</v>
      </c>
      <c r="D27" s="228">
        <f>'Nacionalidades '!D26/'Nacionalidades '!$D$29</f>
        <v>2.515160339028761E-3</v>
      </c>
    </row>
    <row r="28" spans="2:11" ht="15" customHeight="1">
      <c r="B28" s="110" t="str">
        <f>'Nacionalidades '!B27</f>
        <v>Usa</v>
      </c>
      <c r="C28" s="228">
        <v>2.8226895976757988E-3</v>
      </c>
      <c r="D28" s="228">
        <f>'Nacionalidades '!D27/'Nacionalidades '!$D$29</f>
        <v>1.8448417715952996E-3</v>
      </c>
    </row>
    <row r="29" spans="2:11" ht="15" customHeight="1">
      <c r="B29" s="230" t="s">
        <v>223</v>
      </c>
      <c r="C29" s="232">
        <f>C30-C8</f>
        <v>0.70525901309210659</v>
      </c>
      <c r="D29" s="232">
        <f>'Nacionalidades '!D28/'Nacionalidades '!$D$29</f>
        <v>0.63674010205258191</v>
      </c>
    </row>
    <row r="30" spans="2:11" ht="15" customHeight="1">
      <c r="B30" s="108" t="s">
        <v>83</v>
      </c>
      <c r="C30" s="233">
        <f>'Nacionalidades '!C29/'Nacionalidades '!$C$29</f>
        <v>1</v>
      </c>
      <c r="D30" s="233">
        <f>'Nacionalidades '!D29/'Nacionalidades '!$D$29</f>
        <v>1</v>
      </c>
    </row>
    <row r="31" spans="2:11" ht="22.5" customHeight="1">
      <c r="B31" s="222" t="s">
        <v>228</v>
      </c>
      <c r="C31" s="222"/>
      <c r="D31" s="222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855468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abril 2010</v>
      </c>
      <c r="D6" s="47" t="s">
        <v>74</v>
      </c>
      <c r="E6" s="46" t="str">
        <f>actualizaciones!A2</f>
        <v xml:space="preserve">acumulado abril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472756</v>
      </c>
      <c r="D7" s="51">
        <f>C7/C7</f>
        <v>1</v>
      </c>
      <c r="E7" s="50">
        <v>511697</v>
      </c>
      <c r="F7" s="51">
        <f>E7/E7</f>
        <v>1</v>
      </c>
      <c r="G7" s="51">
        <f>(E7-C7)/C7</f>
        <v>8.2370186734806117E-2</v>
      </c>
    </row>
    <row r="8" spans="2:7" ht="15" customHeight="1">
      <c r="B8" s="52" t="s">
        <v>77</v>
      </c>
      <c r="C8" s="53">
        <v>213191</v>
      </c>
      <c r="D8" s="54">
        <f>C8/C7</f>
        <v>0.45095355743766341</v>
      </c>
      <c r="E8" s="53">
        <v>239362</v>
      </c>
      <c r="F8" s="54">
        <f>E8/E7</f>
        <v>0.46778073742859544</v>
      </c>
      <c r="G8" s="55">
        <f>(E8-C8)/C8</f>
        <v>0.12275846541364316</v>
      </c>
    </row>
    <row r="9" spans="2:7" ht="15" customHeight="1">
      <c r="B9" s="52" t="s">
        <v>78</v>
      </c>
      <c r="C9" s="53">
        <v>259565</v>
      </c>
      <c r="D9" s="54">
        <f>C9/C7</f>
        <v>0.54904644256233659</v>
      </c>
      <c r="E9" s="53">
        <v>272335</v>
      </c>
      <c r="F9" s="54">
        <f>E9/E7</f>
        <v>0.53221926257140462</v>
      </c>
      <c r="G9" s="55">
        <f>(E9-C9)/C9</f>
        <v>4.919769614547416E-2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4" customWidth="1"/>
    <col min="2" max="2" width="16.140625" style="234" customWidth="1"/>
    <col min="3" max="12" width="10.7109375" style="234" customWidth="1"/>
    <col min="13" max="13" width="13" style="234" customWidth="1"/>
    <col min="14" max="16" width="10.7109375" style="234" customWidth="1"/>
    <col min="17" max="263" width="11.42578125" style="234"/>
    <col min="264" max="264" width="15.85546875" style="234" bestFit="1" customWidth="1"/>
    <col min="265" max="265" width="8.7109375" style="234" customWidth="1"/>
    <col min="266" max="266" width="11.28515625" style="234" customWidth="1"/>
    <col min="267" max="271" width="9.7109375" style="234" bestFit="1" customWidth="1"/>
    <col min="272" max="272" width="15.140625" style="234" customWidth="1"/>
    <col min="273" max="519" width="11.42578125" style="234"/>
    <col min="520" max="520" width="15.85546875" style="234" bestFit="1" customWidth="1"/>
    <col min="521" max="521" width="8.7109375" style="234" customWidth="1"/>
    <col min="522" max="522" width="11.28515625" style="234" customWidth="1"/>
    <col min="523" max="527" width="9.7109375" style="234" bestFit="1" customWidth="1"/>
    <col min="528" max="528" width="15.140625" style="234" customWidth="1"/>
    <col min="529" max="775" width="11.42578125" style="234"/>
    <col min="776" max="776" width="15.85546875" style="234" bestFit="1" customWidth="1"/>
    <col min="777" max="777" width="8.7109375" style="234" customWidth="1"/>
    <col min="778" max="778" width="11.28515625" style="234" customWidth="1"/>
    <col min="779" max="783" width="9.7109375" style="234" bestFit="1" customWidth="1"/>
    <col min="784" max="784" width="15.140625" style="234" customWidth="1"/>
    <col min="785" max="1031" width="11.42578125" style="234"/>
    <col min="1032" max="1032" width="15.85546875" style="234" bestFit="1" customWidth="1"/>
    <col min="1033" max="1033" width="8.7109375" style="234" customWidth="1"/>
    <col min="1034" max="1034" width="11.28515625" style="234" customWidth="1"/>
    <col min="1035" max="1039" width="9.7109375" style="234" bestFit="1" customWidth="1"/>
    <col min="1040" max="1040" width="15.140625" style="234" customWidth="1"/>
    <col min="1041" max="1287" width="11.42578125" style="234"/>
    <col min="1288" max="1288" width="15.85546875" style="234" bestFit="1" customWidth="1"/>
    <col min="1289" max="1289" width="8.7109375" style="234" customWidth="1"/>
    <col min="1290" max="1290" width="11.28515625" style="234" customWidth="1"/>
    <col min="1291" max="1295" width="9.7109375" style="234" bestFit="1" customWidth="1"/>
    <col min="1296" max="1296" width="15.140625" style="234" customWidth="1"/>
    <col min="1297" max="1543" width="11.42578125" style="234"/>
    <col min="1544" max="1544" width="15.85546875" style="234" bestFit="1" customWidth="1"/>
    <col min="1545" max="1545" width="8.7109375" style="234" customWidth="1"/>
    <col min="1546" max="1546" width="11.28515625" style="234" customWidth="1"/>
    <col min="1547" max="1551" width="9.7109375" style="234" bestFit="1" customWidth="1"/>
    <col min="1552" max="1552" width="15.140625" style="234" customWidth="1"/>
    <col min="1553" max="1799" width="11.42578125" style="234"/>
    <col min="1800" max="1800" width="15.85546875" style="234" bestFit="1" customWidth="1"/>
    <col min="1801" max="1801" width="8.7109375" style="234" customWidth="1"/>
    <col min="1802" max="1802" width="11.28515625" style="234" customWidth="1"/>
    <col min="1803" max="1807" width="9.7109375" style="234" bestFit="1" customWidth="1"/>
    <col min="1808" max="1808" width="15.140625" style="234" customWidth="1"/>
    <col min="1809" max="2055" width="11.42578125" style="234"/>
    <col min="2056" max="2056" width="15.85546875" style="234" bestFit="1" customWidth="1"/>
    <col min="2057" max="2057" width="8.7109375" style="234" customWidth="1"/>
    <col min="2058" max="2058" width="11.28515625" style="234" customWidth="1"/>
    <col min="2059" max="2063" width="9.7109375" style="234" bestFit="1" customWidth="1"/>
    <col min="2064" max="2064" width="15.140625" style="234" customWidth="1"/>
    <col min="2065" max="2311" width="11.42578125" style="234"/>
    <col min="2312" max="2312" width="15.85546875" style="234" bestFit="1" customWidth="1"/>
    <col min="2313" max="2313" width="8.7109375" style="234" customWidth="1"/>
    <col min="2314" max="2314" width="11.28515625" style="234" customWidth="1"/>
    <col min="2315" max="2319" width="9.7109375" style="234" bestFit="1" customWidth="1"/>
    <col min="2320" max="2320" width="15.140625" style="234" customWidth="1"/>
    <col min="2321" max="2567" width="11.42578125" style="234"/>
    <col min="2568" max="2568" width="15.85546875" style="234" bestFit="1" customWidth="1"/>
    <col min="2569" max="2569" width="8.7109375" style="234" customWidth="1"/>
    <col min="2570" max="2570" width="11.28515625" style="234" customWidth="1"/>
    <col min="2571" max="2575" width="9.7109375" style="234" bestFit="1" customWidth="1"/>
    <col min="2576" max="2576" width="15.140625" style="234" customWidth="1"/>
    <col min="2577" max="2823" width="11.42578125" style="234"/>
    <col min="2824" max="2824" width="15.85546875" style="234" bestFit="1" customWidth="1"/>
    <col min="2825" max="2825" width="8.7109375" style="234" customWidth="1"/>
    <col min="2826" max="2826" width="11.28515625" style="234" customWidth="1"/>
    <col min="2827" max="2831" width="9.7109375" style="234" bestFit="1" customWidth="1"/>
    <col min="2832" max="2832" width="15.140625" style="234" customWidth="1"/>
    <col min="2833" max="3079" width="11.42578125" style="234"/>
    <col min="3080" max="3080" width="15.85546875" style="234" bestFit="1" customWidth="1"/>
    <col min="3081" max="3081" width="8.7109375" style="234" customWidth="1"/>
    <col min="3082" max="3082" width="11.28515625" style="234" customWidth="1"/>
    <col min="3083" max="3087" width="9.7109375" style="234" bestFit="1" customWidth="1"/>
    <col min="3088" max="3088" width="15.140625" style="234" customWidth="1"/>
    <col min="3089" max="3335" width="11.42578125" style="234"/>
    <col min="3336" max="3336" width="15.85546875" style="234" bestFit="1" customWidth="1"/>
    <col min="3337" max="3337" width="8.7109375" style="234" customWidth="1"/>
    <col min="3338" max="3338" width="11.28515625" style="234" customWidth="1"/>
    <col min="3339" max="3343" width="9.7109375" style="234" bestFit="1" customWidth="1"/>
    <col min="3344" max="3344" width="15.140625" style="234" customWidth="1"/>
    <col min="3345" max="3591" width="11.42578125" style="234"/>
    <col min="3592" max="3592" width="15.85546875" style="234" bestFit="1" customWidth="1"/>
    <col min="3593" max="3593" width="8.7109375" style="234" customWidth="1"/>
    <col min="3594" max="3594" width="11.28515625" style="234" customWidth="1"/>
    <col min="3595" max="3599" width="9.7109375" style="234" bestFit="1" customWidth="1"/>
    <col min="3600" max="3600" width="15.140625" style="234" customWidth="1"/>
    <col min="3601" max="3847" width="11.42578125" style="234"/>
    <col min="3848" max="3848" width="15.85546875" style="234" bestFit="1" customWidth="1"/>
    <col min="3849" max="3849" width="8.7109375" style="234" customWidth="1"/>
    <col min="3850" max="3850" width="11.28515625" style="234" customWidth="1"/>
    <col min="3851" max="3855" width="9.7109375" style="234" bestFit="1" customWidth="1"/>
    <col min="3856" max="3856" width="15.140625" style="234" customWidth="1"/>
    <col min="3857" max="4103" width="11.42578125" style="234"/>
    <col min="4104" max="4104" width="15.85546875" style="234" bestFit="1" customWidth="1"/>
    <col min="4105" max="4105" width="8.7109375" style="234" customWidth="1"/>
    <col min="4106" max="4106" width="11.28515625" style="234" customWidth="1"/>
    <col min="4107" max="4111" width="9.7109375" style="234" bestFit="1" customWidth="1"/>
    <col min="4112" max="4112" width="15.140625" style="234" customWidth="1"/>
    <col min="4113" max="4359" width="11.42578125" style="234"/>
    <col min="4360" max="4360" width="15.85546875" style="234" bestFit="1" customWidth="1"/>
    <col min="4361" max="4361" width="8.7109375" style="234" customWidth="1"/>
    <col min="4362" max="4362" width="11.28515625" style="234" customWidth="1"/>
    <col min="4363" max="4367" width="9.7109375" style="234" bestFit="1" customWidth="1"/>
    <col min="4368" max="4368" width="15.140625" style="234" customWidth="1"/>
    <col min="4369" max="4615" width="11.42578125" style="234"/>
    <col min="4616" max="4616" width="15.85546875" style="234" bestFit="1" customWidth="1"/>
    <col min="4617" max="4617" width="8.7109375" style="234" customWidth="1"/>
    <col min="4618" max="4618" width="11.28515625" style="234" customWidth="1"/>
    <col min="4619" max="4623" width="9.7109375" style="234" bestFit="1" customWidth="1"/>
    <col min="4624" max="4624" width="15.140625" style="234" customWidth="1"/>
    <col min="4625" max="4871" width="11.42578125" style="234"/>
    <col min="4872" max="4872" width="15.85546875" style="234" bestFit="1" customWidth="1"/>
    <col min="4873" max="4873" width="8.7109375" style="234" customWidth="1"/>
    <col min="4874" max="4874" width="11.28515625" style="234" customWidth="1"/>
    <col min="4875" max="4879" width="9.7109375" style="234" bestFit="1" customWidth="1"/>
    <col min="4880" max="4880" width="15.140625" style="234" customWidth="1"/>
    <col min="4881" max="5127" width="11.42578125" style="234"/>
    <col min="5128" max="5128" width="15.85546875" style="234" bestFit="1" customWidth="1"/>
    <col min="5129" max="5129" width="8.7109375" style="234" customWidth="1"/>
    <col min="5130" max="5130" width="11.28515625" style="234" customWidth="1"/>
    <col min="5131" max="5135" width="9.7109375" style="234" bestFit="1" customWidth="1"/>
    <col min="5136" max="5136" width="15.140625" style="234" customWidth="1"/>
    <col min="5137" max="5383" width="11.42578125" style="234"/>
    <col min="5384" max="5384" width="15.85546875" style="234" bestFit="1" customWidth="1"/>
    <col min="5385" max="5385" width="8.7109375" style="234" customWidth="1"/>
    <col min="5386" max="5386" width="11.28515625" style="234" customWidth="1"/>
    <col min="5387" max="5391" width="9.7109375" style="234" bestFit="1" customWidth="1"/>
    <col min="5392" max="5392" width="15.140625" style="234" customWidth="1"/>
    <col min="5393" max="5639" width="11.42578125" style="234"/>
    <col min="5640" max="5640" width="15.85546875" style="234" bestFit="1" customWidth="1"/>
    <col min="5641" max="5641" width="8.7109375" style="234" customWidth="1"/>
    <col min="5642" max="5642" width="11.28515625" style="234" customWidth="1"/>
    <col min="5643" max="5647" width="9.7109375" style="234" bestFit="1" customWidth="1"/>
    <col min="5648" max="5648" width="15.140625" style="234" customWidth="1"/>
    <col min="5649" max="5895" width="11.42578125" style="234"/>
    <col min="5896" max="5896" width="15.85546875" style="234" bestFit="1" customWidth="1"/>
    <col min="5897" max="5897" width="8.7109375" style="234" customWidth="1"/>
    <col min="5898" max="5898" width="11.28515625" style="234" customWidth="1"/>
    <col min="5899" max="5903" width="9.7109375" style="234" bestFit="1" customWidth="1"/>
    <col min="5904" max="5904" width="15.140625" style="234" customWidth="1"/>
    <col min="5905" max="6151" width="11.42578125" style="234"/>
    <col min="6152" max="6152" width="15.85546875" style="234" bestFit="1" customWidth="1"/>
    <col min="6153" max="6153" width="8.7109375" style="234" customWidth="1"/>
    <col min="6154" max="6154" width="11.28515625" style="234" customWidth="1"/>
    <col min="6155" max="6159" width="9.7109375" style="234" bestFit="1" customWidth="1"/>
    <col min="6160" max="6160" width="15.140625" style="234" customWidth="1"/>
    <col min="6161" max="6407" width="11.42578125" style="234"/>
    <col min="6408" max="6408" width="15.85546875" style="234" bestFit="1" customWidth="1"/>
    <col min="6409" max="6409" width="8.7109375" style="234" customWidth="1"/>
    <col min="6410" max="6410" width="11.28515625" style="234" customWidth="1"/>
    <col min="6411" max="6415" width="9.7109375" style="234" bestFit="1" customWidth="1"/>
    <col min="6416" max="6416" width="15.140625" style="234" customWidth="1"/>
    <col min="6417" max="6663" width="11.42578125" style="234"/>
    <col min="6664" max="6664" width="15.85546875" style="234" bestFit="1" customWidth="1"/>
    <col min="6665" max="6665" width="8.7109375" style="234" customWidth="1"/>
    <col min="6666" max="6666" width="11.28515625" style="234" customWidth="1"/>
    <col min="6667" max="6671" width="9.7109375" style="234" bestFit="1" customWidth="1"/>
    <col min="6672" max="6672" width="15.140625" style="234" customWidth="1"/>
    <col min="6673" max="6919" width="11.42578125" style="234"/>
    <col min="6920" max="6920" width="15.85546875" style="234" bestFit="1" customWidth="1"/>
    <col min="6921" max="6921" width="8.7109375" style="234" customWidth="1"/>
    <col min="6922" max="6922" width="11.28515625" style="234" customWidth="1"/>
    <col min="6923" max="6927" width="9.7109375" style="234" bestFit="1" customWidth="1"/>
    <col min="6928" max="6928" width="15.140625" style="234" customWidth="1"/>
    <col min="6929" max="7175" width="11.42578125" style="234"/>
    <col min="7176" max="7176" width="15.85546875" style="234" bestFit="1" customWidth="1"/>
    <col min="7177" max="7177" width="8.7109375" style="234" customWidth="1"/>
    <col min="7178" max="7178" width="11.28515625" style="234" customWidth="1"/>
    <col min="7179" max="7183" width="9.7109375" style="234" bestFit="1" customWidth="1"/>
    <col min="7184" max="7184" width="15.140625" style="234" customWidth="1"/>
    <col min="7185" max="7431" width="11.42578125" style="234"/>
    <col min="7432" max="7432" width="15.85546875" style="234" bestFit="1" customWidth="1"/>
    <col min="7433" max="7433" width="8.7109375" style="234" customWidth="1"/>
    <col min="7434" max="7434" width="11.28515625" style="234" customWidth="1"/>
    <col min="7435" max="7439" width="9.7109375" style="234" bestFit="1" customWidth="1"/>
    <col min="7440" max="7440" width="15.140625" style="234" customWidth="1"/>
    <col min="7441" max="7687" width="11.42578125" style="234"/>
    <col min="7688" max="7688" width="15.85546875" style="234" bestFit="1" customWidth="1"/>
    <col min="7689" max="7689" width="8.7109375" style="234" customWidth="1"/>
    <col min="7690" max="7690" width="11.28515625" style="234" customWidth="1"/>
    <col min="7691" max="7695" width="9.7109375" style="234" bestFit="1" customWidth="1"/>
    <col min="7696" max="7696" width="15.140625" style="234" customWidth="1"/>
    <col min="7697" max="7943" width="11.42578125" style="234"/>
    <col min="7944" max="7944" width="15.85546875" style="234" bestFit="1" customWidth="1"/>
    <col min="7945" max="7945" width="8.7109375" style="234" customWidth="1"/>
    <col min="7946" max="7946" width="11.28515625" style="234" customWidth="1"/>
    <col min="7947" max="7951" width="9.7109375" style="234" bestFit="1" customWidth="1"/>
    <col min="7952" max="7952" width="15.140625" style="234" customWidth="1"/>
    <col min="7953" max="8199" width="11.42578125" style="234"/>
    <col min="8200" max="8200" width="15.85546875" style="234" bestFit="1" customWidth="1"/>
    <col min="8201" max="8201" width="8.7109375" style="234" customWidth="1"/>
    <col min="8202" max="8202" width="11.28515625" style="234" customWidth="1"/>
    <col min="8203" max="8207" width="9.7109375" style="234" bestFit="1" customWidth="1"/>
    <col min="8208" max="8208" width="15.140625" style="234" customWidth="1"/>
    <col min="8209" max="8455" width="11.42578125" style="234"/>
    <col min="8456" max="8456" width="15.85546875" style="234" bestFit="1" customWidth="1"/>
    <col min="8457" max="8457" width="8.7109375" style="234" customWidth="1"/>
    <col min="8458" max="8458" width="11.28515625" style="234" customWidth="1"/>
    <col min="8459" max="8463" width="9.7109375" style="234" bestFit="1" customWidth="1"/>
    <col min="8464" max="8464" width="15.140625" style="234" customWidth="1"/>
    <col min="8465" max="8711" width="11.42578125" style="234"/>
    <col min="8712" max="8712" width="15.85546875" style="234" bestFit="1" customWidth="1"/>
    <col min="8713" max="8713" width="8.7109375" style="234" customWidth="1"/>
    <col min="8714" max="8714" width="11.28515625" style="234" customWidth="1"/>
    <col min="8715" max="8719" width="9.7109375" style="234" bestFit="1" customWidth="1"/>
    <col min="8720" max="8720" width="15.140625" style="234" customWidth="1"/>
    <col min="8721" max="8967" width="11.42578125" style="234"/>
    <col min="8968" max="8968" width="15.85546875" style="234" bestFit="1" customWidth="1"/>
    <col min="8969" max="8969" width="8.7109375" style="234" customWidth="1"/>
    <col min="8970" max="8970" width="11.28515625" style="234" customWidth="1"/>
    <col min="8971" max="8975" width="9.7109375" style="234" bestFit="1" customWidth="1"/>
    <col min="8976" max="8976" width="15.140625" style="234" customWidth="1"/>
    <col min="8977" max="9223" width="11.42578125" style="234"/>
    <col min="9224" max="9224" width="15.85546875" style="234" bestFit="1" customWidth="1"/>
    <col min="9225" max="9225" width="8.7109375" style="234" customWidth="1"/>
    <col min="9226" max="9226" width="11.28515625" style="234" customWidth="1"/>
    <col min="9227" max="9231" width="9.7109375" style="234" bestFit="1" customWidth="1"/>
    <col min="9232" max="9232" width="15.140625" style="234" customWidth="1"/>
    <col min="9233" max="9479" width="11.42578125" style="234"/>
    <col min="9480" max="9480" width="15.85546875" style="234" bestFit="1" customWidth="1"/>
    <col min="9481" max="9481" width="8.7109375" style="234" customWidth="1"/>
    <col min="9482" max="9482" width="11.28515625" style="234" customWidth="1"/>
    <col min="9483" max="9487" width="9.7109375" style="234" bestFit="1" customWidth="1"/>
    <col min="9488" max="9488" width="15.140625" style="234" customWidth="1"/>
    <col min="9489" max="9735" width="11.42578125" style="234"/>
    <col min="9736" max="9736" width="15.85546875" style="234" bestFit="1" customWidth="1"/>
    <col min="9737" max="9737" width="8.7109375" style="234" customWidth="1"/>
    <col min="9738" max="9738" width="11.28515625" style="234" customWidth="1"/>
    <col min="9739" max="9743" width="9.7109375" style="234" bestFit="1" customWidth="1"/>
    <col min="9744" max="9744" width="15.140625" style="234" customWidth="1"/>
    <col min="9745" max="9991" width="11.42578125" style="234"/>
    <col min="9992" max="9992" width="15.85546875" style="234" bestFit="1" customWidth="1"/>
    <col min="9993" max="9993" width="8.7109375" style="234" customWidth="1"/>
    <col min="9994" max="9994" width="11.28515625" style="234" customWidth="1"/>
    <col min="9995" max="9999" width="9.7109375" style="234" bestFit="1" customWidth="1"/>
    <col min="10000" max="10000" width="15.140625" style="234" customWidth="1"/>
    <col min="10001" max="10247" width="11.42578125" style="234"/>
    <col min="10248" max="10248" width="15.85546875" style="234" bestFit="1" customWidth="1"/>
    <col min="10249" max="10249" width="8.7109375" style="234" customWidth="1"/>
    <col min="10250" max="10250" width="11.28515625" style="234" customWidth="1"/>
    <col min="10251" max="10255" width="9.7109375" style="234" bestFit="1" customWidth="1"/>
    <col min="10256" max="10256" width="15.140625" style="234" customWidth="1"/>
    <col min="10257" max="10503" width="11.42578125" style="234"/>
    <col min="10504" max="10504" width="15.85546875" style="234" bestFit="1" customWidth="1"/>
    <col min="10505" max="10505" width="8.7109375" style="234" customWidth="1"/>
    <col min="10506" max="10506" width="11.28515625" style="234" customWidth="1"/>
    <col min="10507" max="10511" width="9.7109375" style="234" bestFit="1" customWidth="1"/>
    <col min="10512" max="10512" width="15.140625" style="234" customWidth="1"/>
    <col min="10513" max="10759" width="11.42578125" style="234"/>
    <col min="10760" max="10760" width="15.85546875" style="234" bestFit="1" customWidth="1"/>
    <col min="10761" max="10761" width="8.7109375" style="234" customWidth="1"/>
    <col min="10762" max="10762" width="11.28515625" style="234" customWidth="1"/>
    <col min="10763" max="10767" width="9.7109375" style="234" bestFit="1" customWidth="1"/>
    <col min="10768" max="10768" width="15.140625" style="234" customWidth="1"/>
    <col min="10769" max="11015" width="11.42578125" style="234"/>
    <col min="11016" max="11016" width="15.85546875" style="234" bestFit="1" customWidth="1"/>
    <col min="11017" max="11017" width="8.7109375" style="234" customWidth="1"/>
    <col min="11018" max="11018" width="11.28515625" style="234" customWidth="1"/>
    <col min="11019" max="11023" width="9.7109375" style="234" bestFit="1" customWidth="1"/>
    <col min="11024" max="11024" width="15.140625" style="234" customWidth="1"/>
    <col min="11025" max="11271" width="11.42578125" style="234"/>
    <col min="11272" max="11272" width="15.85546875" style="234" bestFit="1" customWidth="1"/>
    <col min="11273" max="11273" width="8.7109375" style="234" customWidth="1"/>
    <col min="11274" max="11274" width="11.28515625" style="234" customWidth="1"/>
    <col min="11275" max="11279" width="9.7109375" style="234" bestFit="1" customWidth="1"/>
    <col min="11280" max="11280" width="15.140625" style="234" customWidth="1"/>
    <col min="11281" max="11527" width="11.42578125" style="234"/>
    <col min="11528" max="11528" width="15.85546875" style="234" bestFit="1" customWidth="1"/>
    <col min="11529" max="11529" width="8.7109375" style="234" customWidth="1"/>
    <col min="11530" max="11530" width="11.28515625" style="234" customWidth="1"/>
    <col min="11531" max="11535" width="9.7109375" style="234" bestFit="1" customWidth="1"/>
    <col min="11536" max="11536" width="15.140625" style="234" customWidth="1"/>
    <col min="11537" max="11783" width="11.42578125" style="234"/>
    <col min="11784" max="11784" width="15.85546875" style="234" bestFit="1" customWidth="1"/>
    <col min="11785" max="11785" width="8.7109375" style="234" customWidth="1"/>
    <col min="11786" max="11786" width="11.28515625" style="234" customWidth="1"/>
    <col min="11787" max="11791" width="9.7109375" style="234" bestFit="1" customWidth="1"/>
    <col min="11792" max="11792" width="15.140625" style="234" customWidth="1"/>
    <col min="11793" max="12039" width="11.42578125" style="234"/>
    <col min="12040" max="12040" width="15.85546875" style="234" bestFit="1" customWidth="1"/>
    <col min="12041" max="12041" width="8.7109375" style="234" customWidth="1"/>
    <col min="12042" max="12042" width="11.28515625" style="234" customWidth="1"/>
    <col min="12043" max="12047" width="9.7109375" style="234" bestFit="1" customWidth="1"/>
    <col min="12048" max="12048" width="15.140625" style="234" customWidth="1"/>
    <col min="12049" max="12295" width="11.42578125" style="234"/>
    <col min="12296" max="12296" width="15.85546875" style="234" bestFit="1" customWidth="1"/>
    <col min="12297" max="12297" width="8.7109375" style="234" customWidth="1"/>
    <col min="12298" max="12298" width="11.28515625" style="234" customWidth="1"/>
    <col min="12299" max="12303" width="9.7109375" style="234" bestFit="1" customWidth="1"/>
    <col min="12304" max="12304" width="15.140625" style="234" customWidth="1"/>
    <col min="12305" max="12551" width="11.42578125" style="234"/>
    <col min="12552" max="12552" width="15.85546875" style="234" bestFit="1" customWidth="1"/>
    <col min="12553" max="12553" width="8.7109375" style="234" customWidth="1"/>
    <col min="12554" max="12554" width="11.28515625" style="234" customWidth="1"/>
    <col min="12555" max="12559" width="9.7109375" style="234" bestFit="1" customWidth="1"/>
    <col min="12560" max="12560" width="15.140625" style="234" customWidth="1"/>
    <col min="12561" max="12807" width="11.42578125" style="234"/>
    <col min="12808" max="12808" width="15.85546875" style="234" bestFit="1" customWidth="1"/>
    <col min="12809" max="12809" width="8.7109375" style="234" customWidth="1"/>
    <col min="12810" max="12810" width="11.28515625" style="234" customWidth="1"/>
    <col min="12811" max="12815" width="9.7109375" style="234" bestFit="1" customWidth="1"/>
    <col min="12816" max="12816" width="15.140625" style="234" customWidth="1"/>
    <col min="12817" max="13063" width="11.42578125" style="234"/>
    <col min="13064" max="13064" width="15.85546875" style="234" bestFit="1" customWidth="1"/>
    <col min="13065" max="13065" width="8.7109375" style="234" customWidth="1"/>
    <col min="13066" max="13066" width="11.28515625" style="234" customWidth="1"/>
    <col min="13067" max="13071" width="9.7109375" style="234" bestFit="1" customWidth="1"/>
    <col min="13072" max="13072" width="15.140625" style="234" customWidth="1"/>
    <col min="13073" max="13319" width="11.42578125" style="234"/>
    <col min="13320" max="13320" width="15.85546875" style="234" bestFit="1" customWidth="1"/>
    <col min="13321" max="13321" width="8.7109375" style="234" customWidth="1"/>
    <col min="13322" max="13322" width="11.28515625" style="234" customWidth="1"/>
    <col min="13323" max="13327" width="9.7109375" style="234" bestFit="1" customWidth="1"/>
    <col min="13328" max="13328" width="15.140625" style="234" customWidth="1"/>
    <col min="13329" max="13575" width="11.42578125" style="234"/>
    <col min="13576" max="13576" width="15.85546875" style="234" bestFit="1" customWidth="1"/>
    <col min="13577" max="13577" width="8.7109375" style="234" customWidth="1"/>
    <col min="13578" max="13578" width="11.28515625" style="234" customWidth="1"/>
    <col min="13579" max="13583" width="9.7109375" style="234" bestFit="1" customWidth="1"/>
    <col min="13584" max="13584" width="15.140625" style="234" customWidth="1"/>
    <col min="13585" max="13831" width="11.42578125" style="234"/>
    <col min="13832" max="13832" width="15.85546875" style="234" bestFit="1" customWidth="1"/>
    <col min="13833" max="13833" width="8.7109375" style="234" customWidth="1"/>
    <col min="13834" max="13834" width="11.28515625" style="234" customWidth="1"/>
    <col min="13835" max="13839" width="9.7109375" style="234" bestFit="1" customWidth="1"/>
    <col min="13840" max="13840" width="15.140625" style="234" customWidth="1"/>
    <col min="13841" max="14087" width="11.42578125" style="234"/>
    <col min="14088" max="14088" width="15.85546875" style="234" bestFit="1" customWidth="1"/>
    <col min="14089" max="14089" width="8.7109375" style="234" customWidth="1"/>
    <col min="14090" max="14090" width="11.28515625" style="234" customWidth="1"/>
    <col min="14091" max="14095" width="9.7109375" style="234" bestFit="1" customWidth="1"/>
    <col min="14096" max="14096" width="15.140625" style="234" customWidth="1"/>
    <col min="14097" max="14343" width="11.42578125" style="234"/>
    <col min="14344" max="14344" width="15.85546875" style="234" bestFit="1" customWidth="1"/>
    <col min="14345" max="14345" width="8.7109375" style="234" customWidth="1"/>
    <col min="14346" max="14346" width="11.28515625" style="234" customWidth="1"/>
    <col min="14347" max="14351" width="9.7109375" style="234" bestFit="1" customWidth="1"/>
    <col min="14352" max="14352" width="15.140625" style="234" customWidth="1"/>
    <col min="14353" max="14599" width="11.42578125" style="234"/>
    <col min="14600" max="14600" width="15.85546875" style="234" bestFit="1" customWidth="1"/>
    <col min="14601" max="14601" width="8.7109375" style="234" customWidth="1"/>
    <col min="14602" max="14602" width="11.28515625" style="234" customWidth="1"/>
    <col min="14603" max="14607" width="9.7109375" style="234" bestFit="1" customWidth="1"/>
    <col min="14608" max="14608" width="15.140625" style="234" customWidth="1"/>
    <col min="14609" max="14855" width="11.42578125" style="234"/>
    <col min="14856" max="14856" width="15.85546875" style="234" bestFit="1" customWidth="1"/>
    <col min="14857" max="14857" width="8.7109375" style="234" customWidth="1"/>
    <col min="14858" max="14858" width="11.28515625" style="234" customWidth="1"/>
    <col min="14859" max="14863" width="9.7109375" style="234" bestFit="1" customWidth="1"/>
    <col min="14864" max="14864" width="15.140625" style="234" customWidth="1"/>
    <col min="14865" max="15111" width="11.42578125" style="234"/>
    <col min="15112" max="15112" width="15.85546875" style="234" bestFit="1" customWidth="1"/>
    <col min="15113" max="15113" width="8.7109375" style="234" customWidth="1"/>
    <col min="15114" max="15114" width="11.28515625" style="234" customWidth="1"/>
    <col min="15115" max="15119" width="9.7109375" style="234" bestFit="1" customWidth="1"/>
    <col min="15120" max="15120" width="15.140625" style="234" customWidth="1"/>
    <col min="15121" max="15367" width="11.42578125" style="234"/>
    <col min="15368" max="15368" width="15.85546875" style="234" bestFit="1" customWidth="1"/>
    <col min="15369" max="15369" width="8.7109375" style="234" customWidth="1"/>
    <col min="15370" max="15370" width="11.28515625" style="234" customWidth="1"/>
    <col min="15371" max="15375" width="9.7109375" style="234" bestFit="1" customWidth="1"/>
    <col min="15376" max="15376" width="15.140625" style="234" customWidth="1"/>
    <col min="15377" max="15623" width="11.42578125" style="234"/>
    <col min="15624" max="15624" width="15.85546875" style="234" bestFit="1" customWidth="1"/>
    <col min="15625" max="15625" width="8.7109375" style="234" customWidth="1"/>
    <col min="15626" max="15626" width="11.28515625" style="234" customWidth="1"/>
    <col min="15627" max="15631" width="9.7109375" style="234" bestFit="1" customWidth="1"/>
    <col min="15632" max="15632" width="15.140625" style="234" customWidth="1"/>
    <col min="15633" max="15879" width="11.42578125" style="234"/>
    <col min="15880" max="15880" width="15.85546875" style="234" bestFit="1" customWidth="1"/>
    <col min="15881" max="15881" width="8.7109375" style="234" customWidth="1"/>
    <col min="15882" max="15882" width="11.28515625" style="234" customWidth="1"/>
    <col min="15883" max="15887" width="9.7109375" style="234" bestFit="1" customWidth="1"/>
    <col min="15888" max="15888" width="15.140625" style="234" customWidth="1"/>
    <col min="15889" max="16135" width="11.42578125" style="234"/>
    <col min="16136" max="16136" width="15.85546875" style="234" bestFit="1" customWidth="1"/>
    <col min="16137" max="16137" width="8.7109375" style="234" customWidth="1"/>
    <col min="16138" max="16138" width="11.28515625" style="234" customWidth="1"/>
    <col min="16139" max="16143" width="9.7109375" style="234" bestFit="1" customWidth="1"/>
    <col min="16144" max="16144" width="15.140625" style="234" customWidth="1"/>
    <col min="16145" max="16384" width="11.42578125" style="234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5" t="s">
        <v>231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</row>
    <row r="6" spans="2:16" ht="15" customHeight="1">
      <c r="B6" s="162" t="str">
        <f>actualizaciones!A2</f>
        <v xml:space="preserve">acumulado abril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</row>
    <row r="7" spans="2:16" ht="15" customHeight="1">
      <c r="B7" s="236" t="s">
        <v>200</v>
      </c>
      <c r="C7" s="237" t="s">
        <v>83</v>
      </c>
      <c r="D7" s="237" t="s">
        <v>85</v>
      </c>
      <c r="E7" s="238" t="s">
        <v>232</v>
      </c>
      <c r="F7" s="238"/>
      <c r="G7" s="238"/>
      <c r="H7" s="238"/>
      <c r="I7" s="238"/>
      <c r="J7" s="238"/>
      <c r="K7" s="238"/>
      <c r="L7" s="238"/>
      <c r="M7" s="238"/>
      <c r="N7" s="238"/>
      <c r="O7" s="237" t="s">
        <v>103</v>
      </c>
      <c r="P7" s="237" t="s">
        <v>85</v>
      </c>
    </row>
    <row r="8" spans="2:16" ht="15" customHeight="1">
      <c r="B8" s="236"/>
      <c r="C8" s="237"/>
      <c r="D8" s="237"/>
      <c r="E8" s="123" t="s">
        <v>81</v>
      </c>
      <c r="F8" s="123" t="s">
        <v>233</v>
      </c>
      <c r="G8" s="124" t="s">
        <v>234</v>
      </c>
      <c r="H8" s="124" t="s">
        <v>233</v>
      </c>
      <c r="I8" s="123" t="s">
        <v>235</v>
      </c>
      <c r="J8" s="123" t="s">
        <v>233</v>
      </c>
      <c r="K8" s="124" t="s">
        <v>236</v>
      </c>
      <c r="L8" s="124" t="s">
        <v>233</v>
      </c>
      <c r="M8" s="123" t="s">
        <v>237</v>
      </c>
      <c r="N8" s="123" t="s">
        <v>233</v>
      </c>
      <c r="O8" s="237"/>
      <c r="P8" s="237"/>
    </row>
    <row r="9" spans="2:16" ht="15" customHeight="1">
      <c r="B9" s="110" t="str">
        <f>'Nacionalidades '!B7</f>
        <v>Reino Unido</v>
      </c>
      <c r="C9" s="239">
        <v>185879</v>
      </c>
      <c r="D9" s="240">
        <v>-1.2251016888134014E-3</v>
      </c>
      <c r="E9" s="241">
        <v>86142</v>
      </c>
      <c r="F9" s="242">
        <v>9.3644465886296047E-2</v>
      </c>
      <c r="G9" s="239">
        <v>8036</v>
      </c>
      <c r="H9" s="240">
        <v>0.15476361546199158</v>
      </c>
      <c r="I9" s="241">
        <v>49914</v>
      </c>
      <c r="J9" s="242">
        <v>0.1333787465940055</v>
      </c>
      <c r="K9" s="239">
        <v>27224</v>
      </c>
      <c r="L9" s="240">
        <v>1.2232757018033169E-2</v>
      </c>
      <c r="M9" s="241">
        <v>968</v>
      </c>
      <c r="N9" s="242">
        <v>0.11009174311926606</v>
      </c>
      <c r="O9" s="239">
        <v>99737</v>
      </c>
      <c r="P9" s="240">
        <v>-7.0839660521142878E-2</v>
      </c>
    </row>
    <row r="10" spans="2:16" ht="15" customHeight="1">
      <c r="B10" s="110" t="str">
        <f>'Nacionalidades '!B8</f>
        <v>Países Nórdicos</v>
      </c>
      <c r="C10" s="239">
        <v>131651</v>
      </c>
      <c r="D10" s="240">
        <v>0.25750773698085805</v>
      </c>
      <c r="E10" s="241">
        <v>37525</v>
      </c>
      <c r="F10" s="242">
        <v>0.61266062142765043</v>
      </c>
      <c r="G10" s="239">
        <v>2587</v>
      </c>
      <c r="H10" s="240">
        <v>1.0132295719844358</v>
      </c>
      <c r="I10" s="241">
        <v>16413</v>
      </c>
      <c r="J10" s="242">
        <v>0.2851773549447969</v>
      </c>
      <c r="K10" s="239">
        <v>18312</v>
      </c>
      <c r="L10" s="240">
        <v>1.0191862388355939</v>
      </c>
      <c r="M10" s="241">
        <v>213</v>
      </c>
      <c r="N10" s="242">
        <v>0.47916666666666674</v>
      </c>
      <c r="O10" s="239">
        <v>94126</v>
      </c>
      <c r="P10" s="240">
        <v>0.15601242892057532</v>
      </c>
    </row>
    <row r="11" spans="2:16" ht="15" customHeight="1">
      <c r="B11" s="110" t="str">
        <f>'Nacionalidades '!B9</f>
        <v>Suecia</v>
      </c>
      <c r="C11" s="239">
        <v>39975</v>
      </c>
      <c r="D11" s="240">
        <v>0.24080454418474728</v>
      </c>
      <c r="E11" s="241">
        <v>12978</v>
      </c>
      <c r="F11" s="242">
        <v>0.3822558312919373</v>
      </c>
      <c r="G11" s="239">
        <v>960</v>
      </c>
      <c r="H11" s="240">
        <v>3.0506329113924053</v>
      </c>
      <c r="I11" s="241">
        <v>7138</v>
      </c>
      <c r="J11" s="242">
        <v>9.0603514132926E-2</v>
      </c>
      <c r="K11" s="239">
        <v>4816</v>
      </c>
      <c r="L11" s="240">
        <v>0.8886274509803922</v>
      </c>
      <c r="M11" s="241">
        <v>64</v>
      </c>
      <c r="N11" s="242">
        <v>0.12280701754385959</v>
      </c>
      <c r="O11" s="239">
        <v>26997</v>
      </c>
      <c r="P11" s="240">
        <v>0.18262659891361488</v>
      </c>
    </row>
    <row r="12" spans="2:16" ht="15" customHeight="1">
      <c r="B12" s="110" t="str">
        <f>'Nacionalidades '!B10</f>
        <v>Finlandia</v>
      </c>
      <c r="C12" s="239">
        <v>34695</v>
      </c>
      <c r="D12" s="240">
        <v>0.32732698266957416</v>
      </c>
      <c r="E12" s="241">
        <v>9486</v>
      </c>
      <c r="F12" s="242">
        <v>0.53669204600680387</v>
      </c>
      <c r="G12" s="239">
        <v>500</v>
      </c>
      <c r="H12" s="240">
        <v>0.62866449511400657</v>
      </c>
      <c r="I12" s="241">
        <v>3968</v>
      </c>
      <c r="J12" s="242">
        <v>0.63023829087921124</v>
      </c>
      <c r="K12" s="239">
        <v>4998</v>
      </c>
      <c r="L12" s="240">
        <v>0.46741045214327648</v>
      </c>
      <c r="M12" s="241">
        <v>20</v>
      </c>
      <c r="N12" s="242">
        <v>-0.23076923076923073</v>
      </c>
      <c r="O12" s="239">
        <v>25209</v>
      </c>
      <c r="P12" s="240">
        <v>0.26259641390363608</v>
      </c>
    </row>
    <row r="13" spans="2:16" ht="15" customHeight="1">
      <c r="B13" s="110" t="str">
        <f>'Nacionalidades '!B11</f>
        <v>Noruega</v>
      </c>
      <c r="C13" s="239">
        <v>31357</v>
      </c>
      <c r="D13" s="240">
        <v>0.19806670996828801</v>
      </c>
      <c r="E13" s="241">
        <v>8489</v>
      </c>
      <c r="F13" s="242">
        <v>0.93151308304891933</v>
      </c>
      <c r="G13" s="239">
        <v>705</v>
      </c>
      <c r="H13" s="240">
        <v>0.40159045725646125</v>
      </c>
      <c r="I13" s="241">
        <v>3075</v>
      </c>
      <c r="J13" s="242">
        <v>0.54989919354838701</v>
      </c>
      <c r="K13" s="239">
        <v>4641</v>
      </c>
      <c r="L13" s="240">
        <v>1.4594594594594597</v>
      </c>
      <c r="M13" s="241">
        <v>68</v>
      </c>
      <c r="N13" s="242">
        <v>2.2380952380952381</v>
      </c>
      <c r="O13" s="239">
        <v>22868</v>
      </c>
      <c r="P13" s="240">
        <v>5.0050509688676748E-2</v>
      </c>
    </row>
    <row r="14" spans="2:16" ht="15" customHeight="1">
      <c r="B14" s="110" t="str">
        <f>'Nacionalidades '!B12</f>
        <v>Dinamarca</v>
      </c>
      <c r="C14" s="239">
        <v>25624</v>
      </c>
      <c r="D14" s="240">
        <v>0.27084263254476015</v>
      </c>
      <c r="E14" s="241">
        <v>6572</v>
      </c>
      <c r="F14" s="242">
        <v>0.98429951690821249</v>
      </c>
      <c r="G14" s="239">
        <v>422</v>
      </c>
      <c r="H14" s="240">
        <v>0.77310924369747891</v>
      </c>
      <c r="I14" s="241">
        <v>2232</v>
      </c>
      <c r="J14" s="242">
        <v>0.23451327433628322</v>
      </c>
      <c r="K14" s="239">
        <v>3857</v>
      </c>
      <c r="L14" s="240">
        <v>2.1460032626427408</v>
      </c>
      <c r="M14" s="241">
        <v>61</v>
      </c>
      <c r="N14" s="242">
        <v>0.52499999999999991</v>
      </c>
      <c r="O14" s="239">
        <v>19052</v>
      </c>
      <c r="P14" s="240">
        <v>0.13061539374517839</v>
      </c>
    </row>
    <row r="15" spans="2:16" ht="15" customHeight="1">
      <c r="B15" s="110" t="str">
        <f>'Nacionalidades '!B13</f>
        <v>España</v>
      </c>
      <c r="C15" s="239">
        <v>42498</v>
      </c>
      <c r="D15" s="240">
        <v>-0.25368783366114078</v>
      </c>
      <c r="E15" s="241">
        <v>25670</v>
      </c>
      <c r="F15" s="242">
        <v>-0.24246001298471342</v>
      </c>
      <c r="G15" s="239">
        <v>6783</v>
      </c>
      <c r="H15" s="240">
        <v>2.7727272727272823E-2</v>
      </c>
      <c r="I15" s="241">
        <v>13722</v>
      </c>
      <c r="J15" s="242">
        <v>-0.27504226542688082</v>
      </c>
      <c r="K15" s="239">
        <v>4371</v>
      </c>
      <c r="L15" s="240">
        <v>-0.41898178917984852</v>
      </c>
      <c r="M15" s="241">
        <v>794</v>
      </c>
      <c r="N15" s="242">
        <v>-4.9101796407185594E-2</v>
      </c>
      <c r="O15" s="239">
        <v>16828</v>
      </c>
      <c r="P15" s="240">
        <v>-0.27018822100789319</v>
      </c>
    </row>
    <row r="16" spans="2:16" ht="15" customHeight="1">
      <c r="B16" s="110" t="str">
        <f>'Nacionalidades '!B14</f>
        <v>Alemania</v>
      </c>
      <c r="C16" s="239">
        <v>29835</v>
      </c>
      <c r="D16" s="240">
        <v>3.7883531621790922E-2</v>
      </c>
      <c r="E16" s="241">
        <v>20583</v>
      </c>
      <c r="F16" s="242">
        <v>3.9650469744418659E-2</v>
      </c>
      <c r="G16" s="239">
        <v>2545</v>
      </c>
      <c r="H16" s="240">
        <v>0.31660631143300577</v>
      </c>
      <c r="I16" s="241">
        <v>10163</v>
      </c>
      <c r="J16" s="242">
        <v>-0.10030099150141647</v>
      </c>
      <c r="K16" s="239">
        <v>6899</v>
      </c>
      <c r="L16" s="240">
        <v>0.14734741393647099</v>
      </c>
      <c r="M16" s="241">
        <v>976</v>
      </c>
      <c r="N16" s="242">
        <v>0.75539568345323738</v>
      </c>
      <c r="O16" s="239">
        <v>9252</v>
      </c>
      <c r="P16" s="240">
        <v>3.3974072418417434E-2</v>
      </c>
    </row>
    <row r="17" spans="2:18" ht="15" customHeight="1">
      <c r="B17" s="110" t="str">
        <f>'Nacionalidades '!B15</f>
        <v>Holanda</v>
      </c>
      <c r="C17" s="239">
        <v>25477</v>
      </c>
      <c r="D17" s="240">
        <v>0.25058904378558799</v>
      </c>
      <c r="E17" s="241">
        <v>9753</v>
      </c>
      <c r="F17" s="242">
        <v>0.28871564482029588</v>
      </c>
      <c r="G17" s="239">
        <v>661</v>
      </c>
      <c r="H17" s="240">
        <v>1.085173501577287</v>
      </c>
      <c r="I17" s="241">
        <v>6435</v>
      </c>
      <c r="J17" s="242">
        <v>0.28034222045364099</v>
      </c>
      <c r="K17" s="239">
        <v>2524</v>
      </c>
      <c r="L17" s="240">
        <v>0.17943925233644853</v>
      </c>
      <c r="M17" s="241">
        <v>133</v>
      </c>
      <c r="N17" s="242">
        <v>0.56470588235294117</v>
      </c>
      <c r="O17" s="239">
        <v>15724</v>
      </c>
      <c r="P17" s="240">
        <v>0.2280537332083723</v>
      </c>
    </row>
    <row r="18" spans="2:18" ht="15" customHeight="1">
      <c r="B18" s="110" t="str">
        <f>'Nacionalidades '!B16</f>
        <v>Bélgica</v>
      </c>
      <c r="C18" s="239">
        <v>18617</v>
      </c>
      <c r="D18" s="240">
        <v>0.21370363126670577</v>
      </c>
      <c r="E18" s="241">
        <v>14742</v>
      </c>
      <c r="F18" s="242">
        <v>0.2765846899896085</v>
      </c>
      <c r="G18" s="239">
        <v>1164</v>
      </c>
      <c r="H18" s="240">
        <v>-3.1613976705490821E-2</v>
      </c>
      <c r="I18" s="241">
        <v>11922</v>
      </c>
      <c r="J18" s="242">
        <v>0.44264278799612788</v>
      </c>
      <c r="K18" s="239">
        <v>1509</v>
      </c>
      <c r="L18" s="240">
        <v>-0.24170854271356779</v>
      </c>
      <c r="M18" s="241">
        <v>147</v>
      </c>
      <c r="N18" s="242">
        <v>0.59782608695652173</v>
      </c>
      <c r="O18" s="239">
        <v>3875</v>
      </c>
      <c r="P18" s="240">
        <v>2.2157742020574966E-2</v>
      </c>
    </row>
    <row r="19" spans="2:18" ht="15" customHeight="1">
      <c r="B19" s="110" t="str">
        <f>'Nacionalidades '!B17</f>
        <v>Italia</v>
      </c>
      <c r="C19" s="239">
        <v>15855</v>
      </c>
      <c r="D19" s="240">
        <v>0.52951958325294224</v>
      </c>
      <c r="E19" s="241">
        <v>12107</v>
      </c>
      <c r="F19" s="242">
        <v>0.3981984062824806</v>
      </c>
      <c r="G19" s="239">
        <v>1636</v>
      </c>
      <c r="H19" s="240">
        <v>4.9390635022450224E-2</v>
      </c>
      <c r="I19" s="241">
        <v>7037</v>
      </c>
      <c r="J19" s="242">
        <v>0.53178058336961254</v>
      </c>
      <c r="K19" s="239">
        <v>3193</v>
      </c>
      <c r="L19" s="240">
        <v>0.35010570824524323</v>
      </c>
      <c r="M19" s="241">
        <v>241</v>
      </c>
      <c r="N19" s="242">
        <v>0.70921985815602828</v>
      </c>
      <c r="O19" s="239">
        <v>3748</v>
      </c>
      <c r="P19" s="240">
        <v>1.1956649091974225</v>
      </c>
    </row>
    <row r="20" spans="2:18" ht="15" customHeight="1">
      <c r="B20" s="110" t="str">
        <f>'Nacionalidades '!B18</f>
        <v>Francia</v>
      </c>
      <c r="C20" s="239">
        <v>15855</v>
      </c>
      <c r="D20" s="240">
        <v>0.51418202654951761</v>
      </c>
      <c r="E20" s="241">
        <v>7740</v>
      </c>
      <c r="F20" s="242">
        <v>0.37234042553191493</v>
      </c>
      <c r="G20" s="239">
        <v>674</v>
      </c>
      <c r="H20" s="240">
        <v>0.40124740124740121</v>
      </c>
      <c r="I20" s="241">
        <v>3314</v>
      </c>
      <c r="J20" s="242">
        <v>0.30729783037475356</v>
      </c>
      <c r="K20" s="239">
        <v>815</v>
      </c>
      <c r="L20" s="240">
        <v>0.29984051036682624</v>
      </c>
      <c r="M20" s="241">
        <v>2937</v>
      </c>
      <c r="N20" s="242">
        <v>0.47070605908863294</v>
      </c>
      <c r="O20" s="239">
        <v>8115</v>
      </c>
      <c r="P20" s="240">
        <v>0.67977644380045543</v>
      </c>
    </row>
    <row r="21" spans="2:18" ht="15" customHeight="1">
      <c r="B21" s="110" t="str">
        <f>'Nacionalidades '!B19</f>
        <v>Irlanda</v>
      </c>
      <c r="C21" s="239">
        <v>13055</v>
      </c>
      <c r="D21" s="240">
        <v>3.087492103600753E-2</v>
      </c>
      <c r="E21" s="241">
        <v>6369</v>
      </c>
      <c r="F21" s="242">
        <v>-0.10434538039656871</v>
      </c>
      <c r="G21" s="239">
        <v>1009</v>
      </c>
      <c r="H21" s="240">
        <v>0.26282853566958697</v>
      </c>
      <c r="I21" s="241">
        <v>3274</v>
      </c>
      <c r="J21" s="242">
        <v>-0.11345789331167078</v>
      </c>
      <c r="K21" s="239">
        <v>1874</v>
      </c>
      <c r="L21" s="240">
        <v>-0.24738955823293174</v>
      </c>
      <c r="M21" s="241">
        <v>212</v>
      </c>
      <c r="N21" s="242">
        <v>0.64341085271317833</v>
      </c>
      <c r="O21" s="239">
        <v>6686</v>
      </c>
      <c r="P21" s="240">
        <v>0.2040338555735639</v>
      </c>
    </row>
    <row r="22" spans="2:18" ht="15" customHeight="1">
      <c r="B22" s="110" t="str">
        <f>'Nacionalidades '!B20</f>
        <v>Rusia</v>
      </c>
      <c r="C22" s="239">
        <v>7576</v>
      </c>
      <c r="D22" s="240">
        <v>0.71170356981473115</v>
      </c>
      <c r="E22" s="241">
        <v>4174</v>
      </c>
      <c r="F22" s="242">
        <v>0.45995103182931096</v>
      </c>
      <c r="G22" s="239">
        <v>1351</v>
      </c>
      <c r="H22" s="240">
        <v>0.37857142857142856</v>
      </c>
      <c r="I22" s="241">
        <v>2137</v>
      </c>
      <c r="J22" s="242">
        <v>0.44197031039136303</v>
      </c>
      <c r="K22" s="239">
        <v>661</v>
      </c>
      <c r="L22" s="240">
        <v>0.74406332453825863</v>
      </c>
      <c r="M22" s="241">
        <v>25</v>
      </c>
      <c r="N22" s="242">
        <v>0.38888888888888884</v>
      </c>
      <c r="O22" s="239">
        <v>3402</v>
      </c>
      <c r="P22" s="240">
        <v>1.1710274409700063</v>
      </c>
    </row>
    <row r="23" spans="2:18" ht="15" customHeight="1">
      <c r="B23" s="110" t="str">
        <f>'Nacionalidades '!B21</f>
        <v>Países del Este</v>
      </c>
      <c r="C23" s="239">
        <v>6068</v>
      </c>
      <c r="D23" s="240">
        <v>0.11564625850340127</v>
      </c>
      <c r="E23" s="241">
        <v>3931</v>
      </c>
      <c r="F23" s="242">
        <v>0.15177263404629349</v>
      </c>
      <c r="G23" s="239">
        <v>949</v>
      </c>
      <c r="H23" s="240">
        <v>1.8932926829268291</v>
      </c>
      <c r="I23" s="241">
        <v>1448</v>
      </c>
      <c r="J23" s="242">
        <v>0.11128165771297005</v>
      </c>
      <c r="K23" s="239">
        <v>1100</v>
      </c>
      <c r="L23" s="240">
        <v>-0.15057915057915061</v>
      </c>
      <c r="M23" s="241">
        <v>434</v>
      </c>
      <c r="N23" s="242">
        <v>-0.10882956878850103</v>
      </c>
      <c r="O23" s="239">
        <v>2137</v>
      </c>
      <c r="P23" s="240">
        <v>5.4787759131293079E-2</v>
      </c>
    </row>
    <row r="24" spans="2:18" ht="15" customHeight="1">
      <c r="B24" s="110" t="str">
        <f>'Nacionalidades '!B22</f>
        <v>Suiza</v>
      </c>
      <c r="C24" s="239">
        <v>4381</v>
      </c>
      <c r="D24" s="240">
        <v>0.51696675900277</v>
      </c>
      <c r="E24" s="241">
        <v>2268</v>
      </c>
      <c r="F24" s="242">
        <v>0.34360189573459721</v>
      </c>
      <c r="G24" s="239">
        <v>494</v>
      </c>
      <c r="H24" s="240">
        <v>0.72125435540069693</v>
      </c>
      <c r="I24" s="241">
        <v>1284</v>
      </c>
      <c r="J24" s="242">
        <v>0.10309278350515472</v>
      </c>
      <c r="K24" s="239">
        <v>442</v>
      </c>
      <c r="L24" s="240">
        <v>1.3636363636363638</v>
      </c>
      <c r="M24" s="241">
        <v>48</v>
      </c>
      <c r="N24" s="242">
        <v>-4.0000000000000036E-2</v>
      </c>
      <c r="O24" s="239">
        <v>2113</v>
      </c>
      <c r="P24" s="240">
        <v>0.76083333333333325</v>
      </c>
    </row>
    <row r="25" spans="2:18" ht="15" customHeight="1">
      <c r="B25" s="110" t="str">
        <f>'Nacionalidades '!B23</f>
        <v>Austria</v>
      </c>
      <c r="C25" s="239">
        <v>4004</v>
      </c>
      <c r="D25" s="240">
        <v>0.26990168093878841</v>
      </c>
      <c r="E25" s="241">
        <v>2261</v>
      </c>
      <c r="F25" s="242">
        <v>0.30092059838895291</v>
      </c>
      <c r="G25" s="239">
        <v>289</v>
      </c>
      <c r="H25" s="240">
        <v>0.31963470319634713</v>
      </c>
      <c r="I25" s="241">
        <v>1597</v>
      </c>
      <c r="J25" s="242">
        <v>0.19804951237809454</v>
      </c>
      <c r="K25" s="239">
        <v>333</v>
      </c>
      <c r="L25" s="240">
        <v>1.3450704225352115</v>
      </c>
      <c r="M25" s="241">
        <v>42</v>
      </c>
      <c r="N25" s="242">
        <v>-4.5454545454545414E-2</v>
      </c>
      <c r="O25" s="239">
        <v>1743</v>
      </c>
      <c r="P25" s="240">
        <v>0.23180212014134272</v>
      </c>
    </row>
    <row r="26" spans="2:18" ht="15" customHeight="1">
      <c r="B26" s="110" t="str">
        <f>'Nacionalidades '!B24</f>
        <v>Resto de Europa</v>
      </c>
      <c r="C26" s="239">
        <v>5937</v>
      </c>
      <c r="D26" s="240">
        <v>6.1315695387915703E-2</v>
      </c>
      <c r="E26" s="241">
        <v>3103</v>
      </c>
      <c r="F26" s="242">
        <v>-0.12616164460715296</v>
      </c>
      <c r="G26" s="239">
        <v>374</v>
      </c>
      <c r="H26" s="240">
        <v>-0.28076923076923077</v>
      </c>
      <c r="I26" s="241">
        <v>1564</v>
      </c>
      <c r="J26" s="242">
        <v>-0.16318887105403956</v>
      </c>
      <c r="K26" s="239">
        <v>1112</v>
      </c>
      <c r="L26" s="240">
        <v>1.6453382084095081E-2</v>
      </c>
      <c r="M26" s="241">
        <v>53</v>
      </c>
      <c r="N26" s="242">
        <v>-0.22058823529411764</v>
      </c>
      <c r="O26" s="239">
        <v>2834</v>
      </c>
      <c r="P26" s="240">
        <v>0.38717572197748407</v>
      </c>
    </row>
    <row r="27" spans="2:18" ht="15" customHeight="1">
      <c r="B27" s="110" t="str">
        <f>'Nacionalidades '!B25</f>
        <v>Resto del Mundo</v>
      </c>
      <c r="C27" s="239">
        <v>2778</v>
      </c>
      <c r="D27" s="240">
        <v>-0.21768515911010988</v>
      </c>
      <c r="E27" s="241">
        <v>1722</v>
      </c>
      <c r="F27" s="242">
        <v>-0.37222019686474661</v>
      </c>
      <c r="G27" s="239">
        <v>1018</v>
      </c>
      <c r="H27" s="240">
        <v>1.693121693121693</v>
      </c>
      <c r="I27" s="241">
        <v>570</v>
      </c>
      <c r="J27" s="242">
        <v>-0.68262806236080176</v>
      </c>
      <c r="K27" s="239">
        <v>73</v>
      </c>
      <c r="L27" s="240">
        <v>-0.85192697768762682</v>
      </c>
      <c r="M27" s="241">
        <v>61</v>
      </c>
      <c r="N27" s="242">
        <v>-0.19736842105263153</v>
      </c>
      <c r="O27" s="239">
        <v>1056</v>
      </c>
      <c r="P27" s="240">
        <v>0.30693069306930698</v>
      </c>
    </row>
    <row r="28" spans="2:18" ht="15" customHeight="1">
      <c r="B28" s="110" t="str">
        <f>'Nacionalidades '!B26</f>
        <v>Resto de América</v>
      </c>
      <c r="C28" s="239">
        <v>1287</v>
      </c>
      <c r="D28" s="240">
        <v>0.27805362462760685</v>
      </c>
      <c r="E28" s="241">
        <v>841</v>
      </c>
      <c r="F28" s="242">
        <v>0.82826086956521738</v>
      </c>
      <c r="G28" s="239">
        <v>383</v>
      </c>
      <c r="H28" s="240">
        <v>7.704545454545455</v>
      </c>
      <c r="I28" s="241">
        <v>229</v>
      </c>
      <c r="J28" s="242">
        <v>0.31609195402298851</v>
      </c>
      <c r="K28" s="239">
        <v>141</v>
      </c>
      <c r="L28" s="240">
        <v>0.11904761904761907</v>
      </c>
      <c r="M28" s="241">
        <v>88</v>
      </c>
      <c r="N28" s="242">
        <v>-0.24137931034482762</v>
      </c>
      <c r="O28" s="239">
        <v>446</v>
      </c>
      <c r="P28" s="240">
        <v>-0.18464351005484458</v>
      </c>
      <c r="Q28" s="243"/>
      <c r="R28" s="243"/>
    </row>
    <row r="29" spans="2:18" ht="15" customHeight="1">
      <c r="B29" s="110" t="str">
        <f>'Nacionalidades '!B27</f>
        <v>Usa</v>
      </c>
      <c r="C29" s="239">
        <v>944</v>
      </c>
      <c r="D29" s="240">
        <v>-5.3159478435305885E-2</v>
      </c>
      <c r="E29" s="241">
        <v>431</v>
      </c>
      <c r="F29" s="242">
        <v>-0.12753036437246967</v>
      </c>
      <c r="G29" s="239">
        <v>132</v>
      </c>
      <c r="H29" s="240">
        <v>0.29411764705882359</v>
      </c>
      <c r="I29" s="241">
        <v>210</v>
      </c>
      <c r="J29" s="242">
        <v>-0.27083333333333337</v>
      </c>
      <c r="K29" s="239">
        <v>65</v>
      </c>
      <c r="L29" s="240">
        <v>-0.32291666666666663</v>
      </c>
      <c r="M29" s="241">
        <v>24</v>
      </c>
      <c r="N29" s="242">
        <v>2</v>
      </c>
      <c r="O29" s="239">
        <v>513</v>
      </c>
      <c r="P29" s="240">
        <v>1.9880715705765439E-2</v>
      </c>
    </row>
    <row r="30" spans="2:18" ht="15" customHeight="1">
      <c r="B30" s="244" t="str">
        <f>'Nacionalidades '!B28</f>
        <v>Turismo extranjero</v>
      </c>
      <c r="C30" s="245">
        <f>C31-C9</f>
        <v>325818</v>
      </c>
      <c r="D30" s="246">
        <v>0.12839215799447823</v>
      </c>
      <c r="E30" s="245">
        <f>E31-E9</f>
        <v>153220</v>
      </c>
      <c r="F30" s="246">
        <v>0.19177937034661618</v>
      </c>
      <c r="G30" s="239">
        <f>G31-G9</f>
        <v>22049</v>
      </c>
      <c r="H30" s="240">
        <v>0.33973437589834998</v>
      </c>
      <c r="I30" s="245">
        <f>I31-I9</f>
        <v>81319</v>
      </c>
      <c r="J30" s="246">
        <v>0.15628566930373511</v>
      </c>
      <c r="K30" s="239">
        <f>K31-K9</f>
        <v>43424</v>
      </c>
      <c r="L30" s="240">
        <v>0.19631414595404406</v>
      </c>
      <c r="M30" s="245">
        <f>M31-M9</f>
        <v>6428</v>
      </c>
      <c r="N30" s="246">
        <v>0.35203768175302064</v>
      </c>
      <c r="O30" s="239">
        <f>O31-O9</f>
        <v>172598</v>
      </c>
      <c r="P30" s="240">
        <v>8.0335888578350723E-2</v>
      </c>
    </row>
    <row r="31" spans="2:18" ht="15" customHeight="1">
      <c r="B31" s="247" t="str">
        <f>'Nacionalidades '!B29</f>
        <v>Total</v>
      </c>
      <c r="C31" s="248">
        <v>511697</v>
      </c>
      <c r="D31" s="249">
        <v>8.2370186734806117E-2</v>
      </c>
      <c r="E31" s="248">
        <v>239362</v>
      </c>
      <c r="F31" s="249">
        <v>0.1227584654136431</v>
      </c>
      <c r="G31" s="248">
        <v>30085</v>
      </c>
      <c r="H31" s="249">
        <v>0.25390738965531612</v>
      </c>
      <c r="I31" s="248">
        <v>131233</v>
      </c>
      <c r="J31" s="249">
        <v>8.8564650452901628E-2</v>
      </c>
      <c r="K31" s="248">
        <v>70648</v>
      </c>
      <c r="L31" s="249">
        <v>0.12275125548280474</v>
      </c>
      <c r="M31" s="248">
        <v>7396</v>
      </c>
      <c r="N31" s="249">
        <v>0.29345925148653373</v>
      </c>
      <c r="O31" s="248">
        <v>272335</v>
      </c>
      <c r="P31" s="249">
        <v>4.919769614547409E-2</v>
      </c>
    </row>
    <row r="32" spans="2:18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50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1" t="s">
        <v>238</v>
      </c>
      <c r="C5" s="252"/>
      <c r="D5" s="252"/>
      <c r="E5" s="252"/>
      <c r="F5" s="252"/>
      <c r="G5" s="252"/>
      <c r="H5" s="252"/>
      <c r="I5" s="252"/>
    </row>
    <row r="6" spans="2:9" ht="18" customHeight="1">
      <c r="B6" s="252" t="str">
        <f>actualizaciones!A2</f>
        <v xml:space="preserve">acumulado abril 2011 </v>
      </c>
      <c r="C6" s="252"/>
      <c r="D6" s="252"/>
      <c r="E6" s="252"/>
      <c r="F6" s="252"/>
      <c r="G6" s="252"/>
      <c r="H6" s="252"/>
      <c r="I6" s="252"/>
    </row>
    <row r="7" spans="2:9" ht="15" customHeight="1">
      <c r="B7" s="236" t="s">
        <v>200</v>
      </c>
      <c r="C7" s="237" t="s">
        <v>83</v>
      </c>
      <c r="D7" s="237" t="s">
        <v>232</v>
      </c>
      <c r="E7" s="237"/>
      <c r="F7" s="237"/>
      <c r="G7" s="237"/>
      <c r="H7" s="237"/>
      <c r="I7" s="237" t="s">
        <v>142</v>
      </c>
    </row>
    <row r="8" spans="2:9" ht="15" customHeight="1">
      <c r="B8" s="236"/>
      <c r="C8" s="237"/>
      <c r="D8" s="123" t="s">
        <v>81</v>
      </c>
      <c r="E8" s="123" t="s">
        <v>234</v>
      </c>
      <c r="F8" s="123" t="s">
        <v>235</v>
      </c>
      <c r="G8" s="123" t="s">
        <v>236</v>
      </c>
      <c r="H8" s="123" t="s">
        <v>239</v>
      </c>
      <c r="I8" s="237"/>
    </row>
    <row r="9" spans="2:9">
      <c r="B9" s="110" t="str">
        <f>'Nacionalidad-Alojamiento(datos)'!B9</f>
        <v>Reino Unido</v>
      </c>
      <c r="C9" s="240">
        <f>'Nacionalidad-Alojamiento(datos)'!D9</f>
        <v>-1.2251016888134014E-3</v>
      </c>
      <c r="D9" s="242">
        <f>'Nacionalidad-Alojamiento(datos)'!F9</f>
        <v>9.3644465886296047E-2</v>
      </c>
      <c r="E9" s="242">
        <f>'Nacionalidad-Alojamiento(datos)'!H9</f>
        <v>0.15476361546199158</v>
      </c>
      <c r="F9" s="242">
        <f>'Nacionalidad-Alojamiento(datos)'!J9</f>
        <v>0.1333787465940055</v>
      </c>
      <c r="G9" s="242">
        <f>'Nacionalidad-Alojamiento(datos)'!L9</f>
        <v>1.2232757018033169E-2</v>
      </c>
      <c r="H9" s="242">
        <f>'Nacionalidad-Alojamiento(datos)'!N9</f>
        <v>0.11009174311926606</v>
      </c>
      <c r="I9" s="240">
        <f>'Nacionalidad-Alojamiento(datos)'!P9</f>
        <v>-7.0839660521142878E-2</v>
      </c>
    </row>
    <row r="10" spans="2:9">
      <c r="B10" s="110" t="str">
        <f>'Nacionalidad-Alojamiento(datos)'!B10</f>
        <v>Países Nórdicos</v>
      </c>
      <c r="C10" s="240">
        <f>'Nacionalidad-Alojamiento(datos)'!D10</f>
        <v>0.25750773698085805</v>
      </c>
      <c r="D10" s="242">
        <f>'Nacionalidad-Alojamiento(datos)'!F10</f>
        <v>0.61266062142765043</v>
      </c>
      <c r="E10" s="242">
        <f>'Nacionalidad-Alojamiento(datos)'!H10</f>
        <v>1.0132295719844358</v>
      </c>
      <c r="F10" s="242">
        <f>'Nacionalidad-Alojamiento(datos)'!J10</f>
        <v>0.2851773549447969</v>
      </c>
      <c r="G10" s="242">
        <f>'Nacionalidad-Alojamiento(datos)'!L10</f>
        <v>1.0191862388355939</v>
      </c>
      <c r="H10" s="242">
        <f>'Nacionalidad-Alojamiento(datos)'!N10</f>
        <v>0.47916666666666674</v>
      </c>
      <c r="I10" s="240">
        <f>'Nacionalidad-Alojamiento(datos)'!P10</f>
        <v>0.15601242892057532</v>
      </c>
    </row>
    <row r="11" spans="2:9">
      <c r="B11" s="110" t="str">
        <f>'Nacionalidad-Alojamiento(datos)'!B11</f>
        <v>Suecia</v>
      </c>
      <c r="C11" s="240">
        <f>'Nacionalidad-Alojamiento(datos)'!D11</f>
        <v>0.24080454418474728</v>
      </c>
      <c r="D11" s="242">
        <f>'Nacionalidad-Alojamiento(datos)'!F11</f>
        <v>0.3822558312919373</v>
      </c>
      <c r="E11" s="242">
        <f>'Nacionalidad-Alojamiento(datos)'!H11</f>
        <v>3.0506329113924053</v>
      </c>
      <c r="F11" s="242">
        <f>'Nacionalidad-Alojamiento(datos)'!J11</f>
        <v>9.0603514132926E-2</v>
      </c>
      <c r="G11" s="242">
        <f>'Nacionalidad-Alojamiento(datos)'!L11</f>
        <v>0.8886274509803922</v>
      </c>
      <c r="H11" s="242">
        <f>'Nacionalidad-Alojamiento(datos)'!N11</f>
        <v>0.12280701754385959</v>
      </c>
      <c r="I11" s="240">
        <f>'Nacionalidad-Alojamiento(datos)'!P11</f>
        <v>0.18262659891361488</v>
      </c>
    </row>
    <row r="12" spans="2:9">
      <c r="B12" s="110" t="str">
        <f>'Nacionalidad-Alojamiento(datos)'!B12</f>
        <v>Finlandia</v>
      </c>
      <c r="C12" s="240">
        <f>'Nacionalidad-Alojamiento(datos)'!D12</f>
        <v>0.32732698266957416</v>
      </c>
      <c r="D12" s="242">
        <f>'Nacionalidad-Alojamiento(datos)'!F12</f>
        <v>0.53669204600680387</v>
      </c>
      <c r="E12" s="242">
        <f>'Nacionalidad-Alojamiento(datos)'!H12</f>
        <v>0.62866449511400657</v>
      </c>
      <c r="F12" s="242">
        <f>'Nacionalidad-Alojamiento(datos)'!J12</f>
        <v>0.63023829087921124</v>
      </c>
      <c r="G12" s="242">
        <f>'Nacionalidad-Alojamiento(datos)'!L12</f>
        <v>0.46741045214327648</v>
      </c>
      <c r="H12" s="242">
        <f>'Nacionalidad-Alojamiento(datos)'!N12</f>
        <v>-0.23076923076923073</v>
      </c>
      <c r="I12" s="240">
        <f>'Nacionalidad-Alojamiento(datos)'!P12</f>
        <v>0.26259641390363608</v>
      </c>
    </row>
    <row r="13" spans="2:9">
      <c r="B13" s="110" t="str">
        <f>'Nacionalidad-Alojamiento(datos)'!B13</f>
        <v>Noruega</v>
      </c>
      <c r="C13" s="240">
        <f>'Nacionalidad-Alojamiento(datos)'!D13</f>
        <v>0.19806670996828801</v>
      </c>
      <c r="D13" s="242">
        <f>'Nacionalidad-Alojamiento(datos)'!F13</f>
        <v>0.93151308304891933</v>
      </c>
      <c r="E13" s="242">
        <f>'Nacionalidad-Alojamiento(datos)'!H13</f>
        <v>0.40159045725646125</v>
      </c>
      <c r="F13" s="242">
        <f>'Nacionalidad-Alojamiento(datos)'!J13</f>
        <v>0.54989919354838701</v>
      </c>
      <c r="G13" s="242">
        <f>'Nacionalidad-Alojamiento(datos)'!L13</f>
        <v>1.4594594594594597</v>
      </c>
      <c r="H13" s="242">
        <f>'Nacionalidad-Alojamiento(datos)'!N13</f>
        <v>2.2380952380952381</v>
      </c>
      <c r="I13" s="240">
        <f>'Nacionalidad-Alojamiento(datos)'!P13</f>
        <v>5.0050509688676748E-2</v>
      </c>
    </row>
    <row r="14" spans="2:9">
      <c r="B14" s="110" t="str">
        <f>'Nacionalidad-Alojamiento(datos)'!B14</f>
        <v>Dinamarca</v>
      </c>
      <c r="C14" s="240">
        <f>'Nacionalidad-Alojamiento(datos)'!D14</f>
        <v>0.27084263254476015</v>
      </c>
      <c r="D14" s="242">
        <f>'Nacionalidad-Alojamiento(datos)'!F14</f>
        <v>0.98429951690821249</v>
      </c>
      <c r="E14" s="242">
        <f>'Nacionalidad-Alojamiento(datos)'!H14</f>
        <v>0.77310924369747891</v>
      </c>
      <c r="F14" s="242">
        <f>'Nacionalidad-Alojamiento(datos)'!J14</f>
        <v>0.23451327433628322</v>
      </c>
      <c r="G14" s="242">
        <f>'Nacionalidad-Alojamiento(datos)'!L14</f>
        <v>2.1460032626427408</v>
      </c>
      <c r="H14" s="242">
        <f>'Nacionalidad-Alojamiento(datos)'!N14</f>
        <v>0.52499999999999991</v>
      </c>
      <c r="I14" s="240">
        <f>'Nacionalidad-Alojamiento(datos)'!P14</f>
        <v>0.13061539374517839</v>
      </c>
    </row>
    <row r="15" spans="2:9">
      <c r="B15" s="110" t="str">
        <f>'Nacionalidad-Alojamiento(datos)'!B15</f>
        <v>España</v>
      </c>
      <c r="C15" s="240">
        <f>'Nacionalidad-Alojamiento(datos)'!D15</f>
        <v>-0.25368783366114078</v>
      </c>
      <c r="D15" s="242">
        <f>'Nacionalidad-Alojamiento(datos)'!F15</f>
        <v>-0.24246001298471342</v>
      </c>
      <c r="E15" s="242">
        <f>'Nacionalidad-Alojamiento(datos)'!H15</f>
        <v>2.7727272727272823E-2</v>
      </c>
      <c r="F15" s="242">
        <f>'Nacionalidad-Alojamiento(datos)'!J15</f>
        <v>-0.27504226542688082</v>
      </c>
      <c r="G15" s="242">
        <f>'Nacionalidad-Alojamiento(datos)'!L15</f>
        <v>-0.41898178917984852</v>
      </c>
      <c r="H15" s="242">
        <f>'Nacionalidad-Alojamiento(datos)'!N15</f>
        <v>-4.9101796407185594E-2</v>
      </c>
      <c r="I15" s="240">
        <f>'Nacionalidad-Alojamiento(datos)'!P15</f>
        <v>-0.27018822100789319</v>
      </c>
    </row>
    <row r="16" spans="2:9">
      <c r="B16" s="110" t="str">
        <f>'Nacionalidad-Alojamiento(datos)'!B16</f>
        <v>Alemania</v>
      </c>
      <c r="C16" s="240">
        <f>'Nacionalidad-Alojamiento(datos)'!D16</f>
        <v>3.7883531621790922E-2</v>
      </c>
      <c r="D16" s="242">
        <f>'Nacionalidad-Alojamiento(datos)'!F16</f>
        <v>3.9650469744418659E-2</v>
      </c>
      <c r="E16" s="242">
        <f>'Nacionalidad-Alojamiento(datos)'!H16</f>
        <v>0.31660631143300577</v>
      </c>
      <c r="F16" s="242">
        <f>'Nacionalidad-Alojamiento(datos)'!J16</f>
        <v>-0.10030099150141647</v>
      </c>
      <c r="G16" s="242">
        <f>'Nacionalidad-Alojamiento(datos)'!L16</f>
        <v>0.14734741393647099</v>
      </c>
      <c r="H16" s="242">
        <f>'Nacionalidad-Alojamiento(datos)'!N16</f>
        <v>0.75539568345323738</v>
      </c>
      <c r="I16" s="240">
        <f>'Nacionalidad-Alojamiento(datos)'!P16</f>
        <v>3.3974072418417434E-2</v>
      </c>
    </row>
    <row r="17" spans="2:9">
      <c r="B17" s="110" t="str">
        <f>'Nacionalidad-Alojamiento(datos)'!B17</f>
        <v>Holanda</v>
      </c>
      <c r="C17" s="240">
        <f>'Nacionalidad-Alojamiento(datos)'!D17</f>
        <v>0.25058904378558799</v>
      </c>
      <c r="D17" s="242">
        <f>'Nacionalidad-Alojamiento(datos)'!F17</f>
        <v>0.28871564482029588</v>
      </c>
      <c r="E17" s="242">
        <f>'Nacionalidad-Alojamiento(datos)'!H17</f>
        <v>1.085173501577287</v>
      </c>
      <c r="F17" s="242">
        <f>'Nacionalidad-Alojamiento(datos)'!J17</f>
        <v>0.28034222045364099</v>
      </c>
      <c r="G17" s="242">
        <f>'Nacionalidad-Alojamiento(datos)'!L17</f>
        <v>0.17943925233644853</v>
      </c>
      <c r="H17" s="242">
        <f>'Nacionalidad-Alojamiento(datos)'!N17</f>
        <v>0.56470588235294117</v>
      </c>
      <c r="I17" s="240">
        <f>'Nacionalidad-Alojamiento(datos)'!P17</f>
        <v>0.2280537332083723</v>
      </c>
    </row>
    <row r="18" spans="2:9">
      <c r="B18" s="110" t="str">
        <f>'Nacionalidad-Alojamiento(datos)'!B18</f>
        <v>Bélgica</v>
      </c>
      <c r="C18" s="240">
        <f>'Nacionalidad-Alojamiento(datos)'!D18</f>
        <v>0.21370363126670577</v>
      </c>
      <c r="D18" s="242">
        <f>'Nacionalidad-Alojamiento(datos)'!F18</f>
        <v>0.2765846899896085</v>
      </c>
      <c r="E18" s="242">
        <f>'Nacionalidad-Alojamiento(datos)'!H18</f>
        <v>-3.1613976705490821E-2</v>
      </c>
      <c r="F18" s="242">
        <f>'Nacionalidad-Alojamiento(datos)'!J18</f>
        <v>0.44264278799612788</v>
      </c>
      <c r="G18" s="242">
        <f>'Nacionalidad-Alojamiento(datos)'!L18</f>
        <v>-0.24170854271356779</v>
      </c>
      <c r="H18" s="242">
        <f>'Nacionalidad-Alojamiento(datos)'!N18</f>
        <v>0.59782608695652173</v>
      </c>
      <c r="I18" s="240">
        <f>'Nacionalidad-Alojamiento(datos)'!P18</f>
        <v>2.2157742020574966E-2</v>
      </c>
    </row>
    <row r="19" spans="2:9">
      <c r="B19" s="110" t="str">
        <f>'Nacionalidad-Alojamiento(datos)'!B19</f>
        <v>Italia</v>
      </c>
      <c r="C19" s="240">
        <f>'Nacionalidad-Alojamiento(datos)'!D19</f>
        <v>0.52951958325294224</v>
      </c>
      <c r="D19" s="242">
        <f>'Nacionalidad-Alojamiento(datos)'!F19</f>
        <v>0.3981984062824806</v>
      </c>
      <c r="E19" s="242">
        <f>'Nacionalidad-Alojamiento(datos)'!H19</f>
        <v>4.9390635022450224E-2</v>
      </c>
      <c r="F19" s="242">
        <f>'Nacionalidad-Alojamiento(datos)'!J19</f>
        <v>0.53178058336961254</v>
      </c>
      <c r="G19" s="242">
        <f>'Nacionalidad-Alojamiento(datos)'!L19</f>
        <v>0.35010570824524323</v>
      </c>
      <c r="H19" s="242">
        <f>'Nacionalidad-Alojamiento(datos)'!N19</f>
        <v>0.70921985815602828</v>
      </c>
      <c r="I19" s="240">
        <f>'Nacionalidad-Alojamiento(datos)'!P19</f>
        <v>1.1956649091974225</v>
      </c>
    </row>
    <row r="20" spans="2:9">
      <c r="B20" s="110" t="str">
        <f>'Nacionalidad-Alojamiento(datos)'!B20</f>
        <v>Francia</v>
      </c>
      <c r="C20" s="240">
        <f>'Nacionalidad-Alojamiento(datos)'!D20</f>
        <v>0.51418202654951761</v>
      </c>
      <c r="D20" s="242">
        <f>'Nacionalidad-Alojamiento(datos)'!F20</f>
        <v>0.37234042553191493</v>
      </c>
      <c r="E20" s="242">
        <f>'Nacionalidad-Alojamiento(datos)'!H20</f>
        <v>0.40124740124740121</v>
      </c>
      <c r="F20" s="242">
        <f>'Nacionalidad-Alojamiento(datos)'!J20</f>
        <v>0.30729783037475356</v>
      </c>
      <c r="G20" s="242">
        <f>'Nacionalidad-Alojamiento(datos)'!L20</f>
        <v>0.29984051036682624</v>
      </c>
      <c r="H20" s="242">
        <f>'Nacionalidad-Alojamiento(datos)'!N20</f>
        <v>0.47070605908863294</v>
      </c>
      <c r="I20" s="240">
        <f>'Nacionalidad-Alojamiento(datos)'!P20</f>
        <v>0.67977644380045543</v>
      </c>
    </row>
    <row r="21" spans="2:9">
      <c r="B21" s="110" t="str">
        <f>'Nacionalidad-Alojamiento(datos)'!B21</f>
        <v>Irlanda</v>
      </c>
      <c r="C21" s="240">
        <f>'Nacionalidad-Alojamiento(datos)'!D21</f>
        <v>3.087492103600753E-2</v>
      </c>
      <c r="D21" s="242">
        <f>'Nacionalidad-Alojamiento(datos)'!F21</f>
        <v>-0.10434538039656871</v>
      </c>
      <c r="E21" s="242">
        <f>'Nacionalidad-Alojamiento(datos)'!H21</f>
        <v>0.26282853566958697</v>
      </c>
      <c r="F21" s="242">
        <f>'Nacionalidad-Alojamiento(datos)'!J21</f>
        <v>-0.11345789331167078</v>
      </c>
      <c r="G21" s="242">
        <f>'Nacionalidad-Alojamiento(datos)'!L21</f>
        <v>-0.24738955823293174</v>
      </c>
      <c r="H21" s="242">
        <f>'Nacionalidad-Alojamiento(datos)'!N21</f>
        <v>0.64341085271317833</v>
      </c>
      <c r="I21" s="240">
        <f>'Nacionalidad-Alojamiento(datos)'!P21</f>
        <v>0.2040338555735639</v>
      </c>
    </row>
    <row r="22" spans="2:9">
      <c r="B22" s="110" t="str">
        <f>'Nacionalidad-Alojamiento(datos)'!B22</f>
        <v>Rusia</v>
      </c>
      <c r="C22" s="240">
        <f>'Nacionalidad-Alojamiento(datos)'!D22</f>
        <v>0.71170356981473115</v>
      </c>
      <c r="D22" s="242">
        <f>'Nacionalidad-Alojamiento(datos)'!F22</f>
        <v>0.45995103182931096</v>
      </c>
      <c r="E22" s="242">
        <f>'Nacionalidad-Alojamiento(datos)'!H22</f>
        <v>0.37857142857142856</v>
      </c>
      <c r="F22" s="242">
        <f>'Nacionalidad-Alojamiento(datos)'!J22</f>
        <v>0.44197031039136303</v>
      </c>
      <c r="G22" s="242">
        <f>'Nacionalidad-Alojamiento(datos)'!L22</f>
        <v>0.74406332453825863</v>
      </c>
      <c r="H22" s="242">
        <f>'Nacionalidad-Alojamiento(datos)'!N22</f>
        <v>0.38888888888888884</v>
      </c>
      <c r="I22" s="240">
        <f>'Nacionalidad-Alojamiento(datos)'!P22</f>
        <v>1.1710274409700063</v>
      </c>
    </row>
    <row r="23" spans="2:9">
      <c r="B23" s="110" t="str">
        <f>'Nacionalidad-Alojamiento(datos)'!B23</f>
        <v>Países del Este</v>
      </c>
      <c r="C23" s="240">
        <f>'Nacionalidad-Alojamiento(datos)'!D23</f>
        <v>0.11564625850340127</v>
      </c>
      <c r="D23" s="242">
        <f>'Nacionalidad-Alojamiento(datos)'!F23</f>
        <v>0.15177263404629349</v>
      </c>
      <c r="E23" s="242">
        <f>'Nacionalidad-Alojamiento(datos)'!H23</f>
        <v>1.8932926829268291</v>
      </c>
      <c r="F23" s="242">
        <f>'Nacionalidad-Alojamiento(datos)'!J23</f>
        <v>0.11128165771297005</v>
      </c>
      <c r="G23" s="242">
        <f>'Nacionalidad-Alojamiento(datos)'!L23</f>
        <v>-0.15057915057915061</v>
      </c>
      <c r="H23" s="242">
        <f>'Nacionalidad-Alojamiento(datos)'!N23</f>
        <v>-0.10882956878850103</v>
      </c>
      <c r="I23" s="240">
        <f>'Nacionalidad-Alojamiento(datos)'!P23</f>
        <v>5.4787759131293079E-2</v>
      </c>
    </row>
    <row r="24" spans="2:9">
      <c r="B24" s="110" t="str">
        <f>'Nacionalidad-Alojamiento(datos)'!B24</f>
        <v>Suiza</v>
      </c>
      <c r="C24" s="240">
        <f>'Nacionalidad-Alojamiento(datos)'!D24</f>
        <v>0.51696675900277</v>
      </c>
      <c r="D24" s="242">
        <f>'Nacionalidad-Alojamiento(datos)'!F24</f>
        <v>0.34360189573459721</v>
      </c>
      <c r="E24" s="242">
        <f>'Nacionalidad-Alojamiento(datos)'!H24</f>
        <v>0.72125435540069693</v>
      </c>
      <c r="F24" s="242">
        <f>'Nacionalidad-Alojamiento(datos)'!J24</f>
        <v>0.10309278350515472</v>
      </c>
      <c r="G24" s="242">
        <f>'Nacionalidad-Alojamiento(datos)'!L24</f>
        <v>1.3636363636363638</v>
      </c>
      <c r="H24" s="242">
        <f>'Nacionalidad-Alojamiento(datos)'!N24</f>
        <v>-4.0000000000000036E-2</v>
      </c>
      <c r="I24" s="240">
        <f>'Nacionalidad-Alojamiento(datos)'!P24</f>
        <v>0.76083333333333325</v>
      </c>
    </row>
    <row r="25" spans="2:9">
      <c r="B25" s="110" t="str">
        <f>'Nacionalidad-Alojamiento(datos)'!B25</f>
        <v>Austria</v>
      </c>
      <c r="C25" s="240">
        <f>'Nacionalidad-Alojamiento(datos)'!D25</f>
        <v>0.26990168093878841</v>
      </c>
      <c r="D25" s="242">
        <f>'Nacionalidad-Alojamiento(datos)'!F25</f>
        <v>0.30092059838895291</v>
      </c>
      <c r="E25" s="242">
        <f>'Nacionalidad-Alojamiento(datos)'!H25</f>
        <v>0.31963470319634713</v>
      </c>
      <c r="F25" s="242">
        <f>'Nacionalidad-Alojamiento(datos)'!J25</f>
        <v>0.19804951237809454</v>
      </c>
      <c r="G25" s="242">
        <f>'Nacionalidad-Alojamiento(datos)'!L25</f>
        <v>1.3450704225352115</v>
      </c>
      <c r="H25" s="242">
        <f>'Nacionalidad-Alojamiento(datos)'!N25</f>
        <v>-4.5454545454545414E-2</v>
      </c>
      <c r="I25" s="240">
        <f>'Nacionalidad-Alojamiento(datos)'!P25</f>
        <v>0.23180212014134272</v>
      </c>
    </row>
    <row r="26" spans="2:9">
      <c r="B26" s="110" t="str">
        <f>'Nacionalidad-Alojamiento(datos)'!B26</f>
        <v>Resto de Europa</v>
      </c>
      <c r="C26" s="240">
        <f>'Nacionalidad-Alojamiento(datos)'!D26</f>
        <v>6.1315695387915703E-2</v>
      </c>
      <c r="D26" s="242">
        <f>'Nacionalidad-Alojamiento(datos)'!F26</f>
        <v>-0.12616164460715296</v>
      </c>
      <c r="E26" s="242">
        <f>'Nacionalidad-Alojamiento(datos)'!H26</f>
        <v>-0.28076923076923077</v>
      </c>
      <c r="F26" s="242">
        <f>'Nacionalidad-Alojamiento(datos)'!J26</f>
        <v>-0.16318887105403956</v>
      </c>
      <c r="G26" s="242">
        <f>'Nacionalidad-Alojamiento(datos)'!L26</f>
        <v>1.6453382084095081E-2</v>
      </c>
      <c r="H26" s="242">
        <f>'Nacionalidad-Alojamiento(datos)'!N26</f>
        <v>-0.22058823529411764</v>
      </c>
      <c r="I26" s="240">
        <f>'Nacionalidad-Alojamiento(datos)'!P26</f>
        <v>0.38717572197748407</v>
      </c>
    </row>
    <row r="27" spans="2:9">
      <c r="B27" s="110" t="str">
        <f>'Nacionalidad-Alojamiento(datos)'!B27</f>
        <v>Resto del Mundo</v>
      </c>
      <c r="C27" s="240">
        <f>'Nacionalidad-Alojamiento(datos)'!D27</f>
        <v>-0.21768515911010988</v>
      </c>
      <c r="D27" s="242">
        <f>'Nacionalidad-Alojamiento(datos)'!F27</f>
        <v>-0.37222019686474661</v>
      </c>
      <c r="E27" s="242">
        <f>'Nacionalidad-Alojamiento(datos)'!H27</f>
        <v>1.693121693121693</v>
      </c>
      <c r="F27" s="242">
        <f>'Nacionalidad-Alojamiento(datos)'!J27</f>
        <v>-0.68262806236080176</v>
      </c>
      <c r="G27" s="242">
        <f>'Nacionalidad-Alojamiento(datos)'!L27</f>
        <v>-0.85192697768762682</v>
      </c>
      <c r="H27" s="242">
        <f>'Nacionalidad-Alojamiento(datos)'!N27</f>
        <v>-0.19736842105263153</v>
      </c>
      <c r="I27" s="240">
        <f>'Nacionalidad-Alojamiento(datos)'!P27</f>
        <v>0.30693069306930698</v>
      </c>
    </row>
    <row r="28" spans="2:9">
      <c r="B28" s="110" t="str">
        <f>'Nacionalidad-Alojamiento(datos)'!B28</f>
        <v>Resto de América</v>
      </c>
      <c r="C28" s="240">
        <f>'Nacionalidad-Alojamiento(datos)'!D28</f>
        <v>0.27805362462760685</v>
      </c>
      <c r="D28" s="242">
        <f>'Nacionalidad-Alojamiento(datos)'!F28</f>
        <v>0.82826086956521738</v>
      </c>
      <c r="E28" s="242">
        <f>'Nacionalidad-Alojamiento(datos)'!H28</f>
        <v>7.704545454545455</v>
      </c>
      <c r="F28" s="242">
        <f>'Nacionalidad-Alojamiento(datos)'!J28</f>
        <v>0.31609195402298851</v>
      </c>
      <c r="G28" s="242">
        <f>'Nacionalidad-Alojamiento(datos)'!L28</f>
        <v>0.11904761904761907</v>
      </c>
      <c r="H28" s="242">
        <f>'Nacionalidad-Alojamiento(datos)'!N28</f>
        <v>-0.24137931034482762</v>
      </c>
      <c r="I28" s="240">
        <f>'Nacionalidad-Alojamiento(datos)'!P28</f>
        <v>-0.18464351005484458</v>
      </c>
    </row>
    <row r="29" spans="2:9">
      <c r="B29" s="110" t="str">
        <f>'Nacionalidad-Alojamiento(datos)'!B29</f>
        <v>Usa</v>
      </c>
      <c r="C29" s="240">
        <f>'Nacionalidad-Alojamiento(datos)'!D29</f>
        <v>-5.3159478435305885E-2</v>
      </c>
      <c r="D29" s="242">
        <f>'Nacionalidad-Alojamiento(datos)'!F29</f>
        <v>-0.12753036437246967</v>
      </c>
      <c r="E29" s="242">
        <f>'Nacionalidad-Alojamiento(datos)'!H29</f>
        <v>0.29411764705882359</v>
      </c>
      <c r="F29" s="242">
        <f>'Nacionalidad-Alojamiento(datos)'!J29</f>
        <v>-0.27083333333333337</v>
      </c>
      <c r="G29" s="242">
        <f>'Nacionalidad-Alojamiento(datos)'!L29</f>
        <v>-0.32291666666666663</v>
      </c>
      <c r="H29" s="242">
        <f>'Nacionalidad-Alojamiento(datos)'!N29</f>
        <v>2</v>
      </c>
      <c r="I29" s="240">
        <f>'Nacionalidad-Alojamiento(datos)'!P29</f>
        <v>1.9880715705765439E-2</v>
      </c>
    </row>
    <row r="30" spans="2:9">
      <c r="B30" s="244" t="str">
        <f>'Nacionalidad-Alojamiento(datos)'!B30</f>
        <v>Turismo extranjero</v>
      </c>
      <c r="C30" s="246">
        <f>'Nacionalidad-Alojamiento(datos)'!D30</f>
        <v>0.12839215799447823</v>
      </c>
      <c r="D30" s="246">
        <f>'Nacionalidad-Alojamiento(datos)'!F30</f>
        <v>0.19177937034661618</v>
      </c>
      <c r="E30" s="246">
        <f>'Nacionalidad-Alojamiento(datos)'!H30</f>
        <v>0.33973437589834998</v>
      </c>
      <c r="F30" s="246">
        <f>'Nacionalidad-Alojamiento(datos)'!J30</f>
        <v>0.15628566930373511</v>
      </c>
      <c r="G30" s="246">
        <f>'Nacionalidad-Alojamiento(datos)'!L30</f>
        <v>0.19631414595404406</v>
      </c>
      <c r="H30" s="246">
        <f>'Nacionalidad-Alojamiento(datos)'!N30</f>
        <v>0.35203768175302064</v>
      </c>
      <c r="I30" s="240">
        <f>'Nacionalidad-Alojamiento(datos)'!P30</f>
        <v>8.0335888578350723E-2</v>
      </c>
    </row>
    <row r="31" spans="2:9">
      <c r="B31" s="247" t="s">
        <v>83</v>
      </c>
      <c r="C31" s="249">
        <f>'Nacionalidad-Alojamiento(datos)'!D31</f>
        <v>8.2370186734806117E-2</v>
      </c>
      <c r="D31" s="249">
        <f>'Nacionalidad-Alojamiento(datos)'!F31</f>
        <v>0.1227584654136431</v>
      </c>
      <c r="E31" s="249">
        <f>'Nacionalidad-Alojamiento(datos)'!H31</f>
        <v>0.25390738965531612</v>
      </c>
      <c r="F31" s="249">
        <f>'Nacionalidad-Alojamiento(datos)'!J31</f>
        <v>8.8564650452901628E-2</v>
      </c>
      <c r="G31" s="249">
        <f>'Nacionalidad-Alojamiento(datos)'!L31</f>
        <v>0.12275125548280474</v>
      </c>
      <c r="H31" s="249">
        <f>'Nacionalidad-Alojamiento(datos)'!N31</f>
        <v>0.29345925148653373</v>
      </c>
      <c r="I31" s="249">
        <f>'Nacionalidad-Alojamiento(datos)'!P31</f>
        <v>4.919769614547409E-2</v>
      </c>
    </row>
    <row r="32" spans="2:9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5" t="s">
        <v>240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 xml:space="preserve">acumulado abril 2011 </v>
      </c>
      <c r="C6" s="162"/>
      <c r="D6" s="162"/>
      <c r="E6" s="162"/>
      <c r="F6" s="162"/>
      <c r="G6" s="162"/>
      <c r="H6" s="162"/>
      <c r="I6" s="162"/>
    </row>
    <row r="7" spans="2:9" ht="15" customHeight="1">
      <c r="B7" s="236" t="s">
        <v>200</v>
      </c>
      <c r="C7" s="237" t="s">
        <v>83</v>
      </c>
      <c r="D7" s="237" t="s">
        <v>232</v>
      </c>
      <c r="E7" s="237"/>
      <c r="F7" s="237"/>
      <c r="G7" s="237"/>
      <c r="H7" s="237"/>
      <c r="I7" s="237" t="s">
        <v>142</v>
      </c>
    </row>
    <row r="8" spans="2:9" ht="15" customHeight="1">
      <c r="B8" s="236"/>
      <c r="C8" s="237"/>
      <c r="D8" s="123" t="s">
        <v>81</v>
      </c>
      <c r="E8" s="123" t="s">
        <v>234</v>
      </c>
      <c r="F8" s="123" t="s">
        <v>235</v>
      </c>
      <c r="G8" s="123" t="s">
        <v>236</v>
      </c>
      <c r="H8" s="123" t="s">
        <v>239</v>
      </c>
      <c r="I8" s="237"/>
    </row>
    <row r="9" spans="2:9" ht="15" customHeight="1">
      <c r="B9" s="110" t="str">
        <f>'Nacionalidad-Alojamiento(datos)'!B9</f>
        <v>Reino Unido</v>
      </c>
      <c r="C9" s="240">
        <f>'Nacionalidad-Alojamiento(datos)'!C9/'Nacionalidad-Alojamiento(datos)'!C9</f>
        <v>1</v>
      </c>
      <c r="D9" s="242">
        <f>'Nacionalidad-Alojamiento(datos)'!E9/'Nacionalidad-Alojamiento(datos)'!$C9</f>
        <v>0.46343051124656365</v>
      </c>
      <c r="E9" s="242">
        <f>'Nacionalidad-Alojamiento(datos)'!G9/'Nacionalidad-Alojamiento(datos)'!$C9</f>
        <v>4.3232425395015039E-2</v>
      </c>
      <c r="F9" s="242">
        <f>'Nacionalidad-Alojamiento(datos)'!I9/'Nacionalidad-Alojamiento(datos)'!$C9</f>
        <v>0.26852952727311852</v>
      </c>
      <c r="G9" s="242">
        <f>'Nacionalidad-Alojamiento(datos)'!K9/'Nacionalidad-Alojamiento(datos)'!$C9</f>
        <v>0.14646086970556113</v>
      </c>
      <c r="H9" s="242">
        <f>'Nacionalidad-Alojamiento(datos)'!M9/'Nacionalidad-Alojamiento(datos)'!$C9</f>
        <v>5.2076888728689093E-3</v>
      </c>
      <c r="I9" s="240">
        <f>'Nacionalidad-Alojamiento(datos)'!O9/'Nacionalidad-Alojamiento(datos)'!$C9</f>
        <v>0.53656948875343635</v>
      </c>
    </row>
    <row r="10" spans="2:9" ht="15" customHeight="1">
      <c r="B10" s="110" t="str">
        <f>'Nacionalidad-Alojamiento(datos)'!B10</f>
        <v>Países Nórdicos</v>
      </c>
      <c r="C10" s="240">
        <f>'Nacionalidad-Alojamiento(datos)'!C10/'Nacionalidad-Alojamiento(datos)'!C10</f>
        <v>1</v>
      </c>
      <c r="D10" s="242">
        <f>'Nacionalidad-Alojamiento(datos)'!E10/'Nacionalidad-Alojamiento(datos)'!$C10</f>
        <v>0.28503391542791168</v>
      </c>
      <c r="E10" s="242">
        <f>'Nacionalidad-Alojamiento(datos)'!G10/'Nacionalidad-Alojamiento(datos)'!$C10</f>
        <v>1.9650439419373951E-2</v>
      </c>
      <c r="F10" s="242">
        <f>'Nacionalidad-Alojamiento(datos)'!I10/'Nacionalidad-Alojamiento(datos)'!$C10</f>
        <v>0.12467053041754335</v>
      </c>
      <c r="G10" s="242">
        <f>'Nacionalidad-Alojamiento(datos)'!K10/'Nacionalidad-Alojamiento(datos)'!$C10</f>
        <v>0.13909503156071734</v>
      </c>
      <c r="H10" s="242">
        <f>'Nacionalidad-Alojamiento(datos)'!M10/'Nacionalidad-Alojamiento(datos)'!$C10</f>
        <v>1.6179140302770203E-3</v>
      </c>
      <c r="I10" s="240">
        <f>'Nacionalidad-Alojamiento(datos)'!O10/'Nacionalidad-Alojamiento(datos)'!$C10</f>
        <v>0.71496608457208832</v>
      </c>
    </row>
    <row r="11" spans="2:9" ht="15" customHeight="1">
      <c r="B11" s="110" t="str">
        <f>'Nacionalidad-Alojamiento(datos)'!B11</f>
        <v>Suecia</v>
      </c>
      <c r="C11" s="240">
        <f>'Nacionalidad-Alojamiento(datos)'!C11/'Nacionalidad-Alojamiento(datos)'!C11</f>
        <v>1</v>
      </c>
      <c r="D11" s="242">
        <f>'Nacionalidad-Alojamiento(datos)'!E11/'Nacionalidad-Alojamiento(datos)'!$C11</f>
        <v>0.32465290806754221</v>
      </c>
      <c r="E11" s="242">
        <f>'Nacionalidad-Alojamiento(datos)'!G11/'Nacionalidad-Alojamiento(datos)'!$C11</f>
        <v>2.4015009380863039E-2</v>
      </c>
      <c r="F11" s="242">
        <f>'Nacionalidad-Alojamiento(datos)'!I11/'Nacionalidad-Alojamiento(datos)'!$C11</f>
        <v>0.1785616010006254</v>
      </c>
      <c r="G11" s="242">
        <f>'Nacionalidad-Alojamiento(datos)'!K11/'Nacionalidad-Alojamiento(datos)'!$C11</f>
        <v>0.12047529706066291</v>
      </c>
      <c r="H11" s="242">
        <f>'Nacionalidad-Alojamiento(datos)'!M11/'Nacionalidad-Alojamiento(datos)'!$C11</f>
        <v>1.6010006253908693E-3</v>
      </c>
      <c r="I11" s="240">
        <f>'Nacionalidad-Alojamiento(datos)'!O11/'Nacionalidad-Alojamiento(datos)'!$C11</f>
        <v>0.67534709193245779</v>
      </c>
    </row>
    <row r="12" spans="2:9" ht="15" customHeight="1">
      <c r="B12" s="110" t="str">
        <f>'Nacionalidad-Alojamiento(datos)'!B12</f>
        <v>Finlandia</v>
      </c>
      <c r="C12" s="240">
        <f>'Nacionalidad-Alojamiento(datos)'!C12/'Nacionalidad-Alojamiento(datos)'!C12</f>
        <v>1</v>
      </c>
      <c r="D12" s="242">
        <f>'Nacionalidad-Alojamiento(datos)'!E12/'Nacionalidad-Alojamiento(datos)'!$C12</f>
        <v>0.27341115434500646</v>
      </c>
      <c r="E12" s="242">
        <f>'Nacionalidad-Alojamiento(datos)'!G12/'Nacionalidad-Alojamiento(datos)'!$C12</f>
        <v>1.4411298457991065E-2</v>
      </c>
      <c r="F12" s="242">
        <f>'Nacionalidad-Alojamiento(datos)'!I12/'Nacionalidad-Alojamiento(datos)'!$C12</f>
        <v>0.1143680645626171</v>
      </c>
      <c r="G12" s="242">
        <f>'Nacionalidad-Alojamiento(datos)'!K12/'Nacionalidad-Alojamiento(datos)'!$C12</f>
        <v>0.14405533938607867</v>
      </c>
      <c r="H12" s="242">
        <f>'Nacionalidad-Alojamiento(datos)'!M12/'Nacionalidad-Alojamiento(datos)'!$C12</f>
        <v>5.7645193831964265E-4</v>
      </c>
      <c r="I12" s="240">
        <f>'Nacionalidad-Alojamiento(datos)'!O12/'Nacionalidad-Alojamiento(datos)'!$C12</f>
        <v>0.72658884565499349</v>
      </c>
    </row>
    <row r="13" spans="2:9" ht="15" customHeight="1">
      <c r="B13" s="110" t="str">
        <f>'Nacionalidad-Alojamiento(datos)'!B13</f>
        <v>Noruega</v>
      </c>
      <c r="C13" s="240">
        <f>'Nacionalidad-Alojamiento(datos)'!C13/'Nacionalidad-Alojamiento(datos)'!C13</f>
        <v>1</v>
      </c>
      <c r="D13" s="242">
        <f>'Nacionalidad-Alojamiento(datos)'!E13/'Nacionalidad-Alojamiento(datos)'!$C13</f>
        <v>0.27072105112096184</v>
      </c>
      <c r="E13" s="242">
        <f>'Nacionalidad-Alojamiento(datos)'!G13/'Nacionalidad-Alojamiento(datos)'!$C13</f>
        <v>2.2483018145868547E-2</v>
      </c>
      <c r="F13" s="242">
        <f>'Nacionalidad-Alojamiento(datos)'!I13/'Nacionalidad-Alojamiento(datos)'!$C13</f>
        <v>9.8064228083043659E-2</v>
      </c>
      <c r="G13" s="242">
        <f>'Nacionalidad-Alojamiento(datos)'!K13/'Nacionalidad-Alojamiento(datos)'!$C13</f>
        <v>0.14800523009216443</v>
      </c>
      <c r="H13" s="242">
        <f>'Nacionalidad-Alojamiento(datos)'!M13/'Nacionalidad-Alojamiento(datos)'!$C13</f>
        <v>2.1685747998851932E-3</v>
      </c>
      <c r="I13" s="240">
        <f>'Nacionalidad-Alojamiento(datos)'!O13/'Nacionalidad-Alojamiento(datos)'!$C13</f>
        <v>0.72927894887903821</v>
      </c>
    </row>
    <row r="14" spans="2:9" ht="15" customHeight="1">
      <c r="B14" s="110" t="str">
        <f>'Nacionalidad-Alojamiento(datos)'!B14</f>
        <v>Dinamarca</v>
      </c>
      <c r="C14" s="240">
        <f>'Nacionalidad-Alojamiento(datos)'!C14/'Nacionalidad-Alojamiento(datos)'!C14</f>
        <v>1</v>
      </c>
      <c r="D14" s="242">
        <f>'Nacionalidad-Alojamiento(datos)'!E14/'Nacionalidad-Alojamiento(datos)'!$C14</f>
        <v>0.25647830159225726</v>
      </c>
      <c r="E14" s="242">
        <f>'Nacionalidad-Alojamiento(datos)'!G14/'Nacionalidad-Alojamiento(datos)'!$C14</f>
        <v>1.6468935373087731E-2</v>
      </c>
      <c r="F14" s="242">
        <f>'Nacionalidad-Alojamiento(datos)'!I14/'Nacionalidad-Alojamiento(datos)'!$C14</f>
        <v>8.710583827661568E-2</v>
      </c>
      <c r="G14" s="242">
        <f>'Nacionalidad-Alojamiento(datos)'!K14/'Nacionalidad-Alojamiento(datos)'!$C14</f>
        <v>0.15052294723696535</v>
      </c>
      <c r="H14" s="242">
        <f>'Nacionalidad-Alojamiento(datos)'!M14/'Nacionalidad-Alojamiento(datos)'!$C14</f>
        <v>2.3805807055885106E-3</v>
      </c>
      <c r="I14" s="240">
        <f>'Nacionalidad-Alojamiento(datos)'!O14/'Nacionalidad-Alojamiento(datos)'!$C14</f>
        <v>0.74352169840774274</v>
      </c>
    </row>
    <row r="15" spans="2:9" ht="15" customHeight="1">
      <c r="B15" s="110" t="str">
        <f>'Nacionalidad-Alojamiento(datos)'!B15</f>
        <v>España</v>
      </c>
      <c r="C15" s="240">
        <f>'Nacionalidad-Alojamiento(datos)'!C15/'Nacionalidad-Alojamiento(datos)'!C15</f>
        <v>1</v>
      </c>
      <c r="D15" s="242">
        <f>'Nacionalidad-Alojamiento(datos)'!E15/'Nacionalidad-Alojamiento(datos)'!$C15</f>
        <v>0.60402842486705255</v>
      </c>
      <c r="E15" s="242">
        <f>'Nacionalidad-Alojamiento(datos)'!G15/'Nacionalidad-Alojamiento(datos)'!$C15</f>
        <v>0.15960751094169137</v>
      </c>
      <c r="F15" s="242">
        <f>'Nacionalidad-Alojamiento(datos)'!I15/'Nacionalidad-Alojamiento(datos)'!$C15</f>
        <v>0.3228857828603699</v>
      </c>
      <c r="G15" s="242">
        <f>'Nacionalidad-Alojamiento(datos)'!K15/'Nacionalidad-Alojamiento(datos)'!$C15</f>
        <v>0.10285189891289002</v>
      </c>
      <c r="H15" s="242">
        <f>'Nacionalidad-Alojamiento(datos)'!M15/'Nacionalidad-Alojamiento(datos)'!$C15</f>
        <v>1.8683232152101277E-2</v>
      </c>
      <c r="I15" s="240">
        <f>'Nacionalidad-Alojamiento(datos)'!O15/'Nacionalidad-Alojamiento(datos)'!$C15</f>
        <v>0.39597157513294745</v>
      </c>
    </row>
    <row r="16" spans="2:9" ht="15" customHeight="1">
      <c r="B16" s="110" t="str">
        <f>'Nacionalidad-Alojamiento(datos)'!B16</f>
        <v>Alemania</v>
      </c>
      <c r="C16" s="240">
        <f>'Nacionalidad-Alojamiento(datos)'!C16/'Nacionalidad-Alojamiento(datos)'!C16</f>
        <v>1</v>
      </c>
      <c r="D16" s="242">
        <f>'Nacionalidad-Alojamiento(datos)'!E16/'Nacionalidad-Alojamiento(datos)'!$C16</f>
        <v>0.689894419306184</v>
      </c>
      <c r="E16" s="242">
        <f>'Nacionalidad-Alojamiento(datos)'!G16/'Nacionalidad-Alojamiento(datos)'!$C16</f>
        <v>8.5302497067202956E-2</v>
      </c>
      <c r="F16" s="242">
        <f>'Nacionalidad-Alojamiento(datos)'!I16/'Nacionalidad-Alojamiento(datos)'!$C16</f>
        <v>0.34064018769901122</v>
      </c>
      <c r="G16" s="242">
        <f>'Nacionalidad-Alojamiento(datos)'!K16/'Nacionalidad-Alojamiento(datos)'!$C16</f>
        <v>0.23123847829730182</v>
      </c>
      <c r="H16" s="242">
        <f>'Nacionalidad-Alojamiento(datos)'!M16/'Nacionalidad-Alojamiento(datos)'!$C16</f>
        <v>3.2713256242668007E-2</v>
      </c>
      <c r="I16" s="240">
        <f>'Nacionalidad-Alojamiento(datos)'!O16/'Nacionalidad-Alojamiento(datos)'!$C16</f>
        <v>0.310105580693816</v>
      </c>
    </row>
    <row r="17" spans="2:9" ht="15" customHeight="1">
      <c r="B17" s="110" t="str">
        <f>'Nacionalidad-Alojamiento(datos)'!B17</f>
        <v>Holanda</v>
      </c>
      <c r="C17" s="240">
        <f>'Nacionalidad-Alojamiento(datos)'!C17/'Nacionalidad-Alojamiento(datos)'!C17</f>
        <v>1</v>
      </c>
      <c r="D17" s="242">
        <f>'Nacionalidad-Alojamiento(datos)'!E17/'Nacionalidad-Alojamiento(datos)'!$C17</f>
        <v>0.38281587314047966</v>
      </c>
      <c r="E17" s="242">
        <f>'Nacionalidad-Alojamiento(datos)'!G17/'Nacionalidad-Alojamiento(datos)'!$C17</f>
        <v>2.5944969972916749E-2</v>
      </c>
      <c r="F17" s="242">
        <f>'Nacionalidad-Alojamiento(datos)'!I17/'Nacionalidad-Alojamiento(datos)'!$C17</f>
        <v>0.25258075911606548</v>
      </c>
      <c r="G17" s="242">
        <f>'Nacionalidad-Alojamiento(datos)'!K17/'Nacionalidad-Alojamiento(datos)'!$C17</f>
        <v>9.9069749185539902E-2</v>
      </c>
      <c r="H17" s="242">
        <f>'Nacionalidad-Alojamiento(datos)'!M17/'Nacionalidad-Alojamiento(datos)'!$C17</f>
        <v>5.2203948659575302E-3</v>
      </c>
      <c r="I17" s="240">
        <f>'Nacionalidad-Alojamiento(datos)'!O17/'Nacionalidad-Alojamiento(datos)'!$C17</f>
        <v>0.6171841268595204</v>
      </c>
    </row>
    <row r="18" spans="2:9" ht="15" customHeight="1">
      <c r="B18" s="110" t="str">
        <f>'Nacionalidad-Alojamiento(datos)'!B18</f>
        <v>Bélgica</v>
      </c>
      <c r="C18" s="240">
        <f>'Nacionalidad-Alojamiento(datos)'!C18/'Nacionalidad-Alojamiento(datos)'!C18</f>
        <v>1</v>
      </c>
      <c r="D18" s="242">
        <f>'Nacionalidad-Alojamiento(datos)'!E18/'Nacionalidad-Alojamiento(datos)'!$C18</f>
        <v>0.79185690497931993</v>
      </c>
      <c r="E18" s="242">
        <f>'Nacionalidad-Alojamiento(datos)'!G18/'Nacionalidad-Alojamiento(datos)'!$C18</f>
        <v>6.2523500026857179E-2</v>
      </c>
      <c r="F18" s="242">
        <f>'Nacionalidad-Alojamiento(datos)'!I18/'Nacionalidad-Alojamiento(datos)'!$C18</f>
        <v>0.64038244615136708</v>
      </c>
      <c r="G18" s="242">
        <f>'Nacionalidad-Alojamiento(datos)'!K18/'Nacionalidad-Alojamiento(datos)'!$C18</f>
        <v>8.1054949777085453E-2</v>
      </c>
      <c r="H18" s="242">
        <f>'Nacionalidad-Alojamiento(datos)'!M18/'Nacionalidad-Alojamiento(datos)'!$C18</f>
        <v>7.8960090240103135E-3</v>
      </c>
      <c r="I18" s="240">
        <f>'Nacionalidad-Alojamiento(datos)'!O18/'Nacionalidad-Alojamiento(datos)'!$C18</f>
        <v>0.20814309502068001</v>
      </c>
    </row>
    <row r="19" spans="2:9" ht="15" customHeight="1">
      <c r="B19" s="110" t="str">
        <f>'Nacionalidad-Alojamiento(datos)'!B19</f>
        <v>Italia</v>
      </c>
      <c r="C19" s="240">
        <f>'Nacionalidad-Alojamiento(datos)'!C19/'Nacionalidad-Alojamiento(datos)'!C19</f>
        <v>1</v>
      </c>
      <c r="D19" s="242">
        <f>'Nacionalidad-Alojamiento(datos)'!E19/'Nacionalidad-Alojamiento(datos)'!$C19</f>
        <v>0.76360769473352252</v>
      </c>
      <c r="E19" s="242">
        <f>'Nacionalidad-Alojamiento(datos)'!G19/'Nacionalidad-Alojamiento(datos)'!$C19</f>
        <v>0.1031851151056449</v>
      </c>
      <c r="F19" s="242">
        <f>'Nacionalidad-Alojamiento(datos)'!I19/'Nacionalidad-Alojamiento(datos)'!$C19</f>
        <v>0.44383475244402398</v>
      </c>
      <c r="G19" s="242">
        <f>'Nacionalidad-Alojamiento(datos)'!K19/'Nacionalidad-Alojamiento(datos)'!$C19</f>
        <v>0.20138757489750866</v>
      </c>
      <c r="H19" s="242">
        <f>'Nacionalidad-Alojamiento(datos)'!M19/'Nacionalidad-Alojamiento(datos)'!$C19</f>
        <v>1.5200252286345002E-2</v>
      </c>
      <c r="I19" s="240">
        <f>'Nacionalidad-Alojamiento(datos)'!O19/'Nacionalidad-Alojamiento(datos)'!$C19</f>
        <v>0.23639230526647745</v>
      </c>
    </row>
    <row r="20" spans="2:9" ht="15" customHeight="1">
      <c r="B20" s="110" t="str">
        <f>'Nacionalidad-Alojamiento(datos)'!B20</f>
        <v>Francia</v>
      </c>
      <c r="C20" s="240">
        <f>'Nacionalidad-Alojamiento(datos)'!C20/'Nacionalidad-Alojamiento(datos)'!C20</f>
        <v>1</v>
      </c>
      <c r="D20" s="242">
        <f>'Nacionalidad-Alojamiento(datos)'!E20/'Nacionalidad-Alojamiento(datos)'!$C20</f>
        <v>0.48817407757805109</v>
      </c>
      <c r="E20" s="242">
        <f>'Nacionalidad-Alojamiento(datos)'!G20/'Nacionalidad-Alojamiento(datos)'!$C20</f>
        <v>4.2510249132765687E-2</v>
      </c>
      <c r="F20" s="242">
        <f>'Nacionalidad-Alojamiento(datos)'!I20/'Nacionalidad-Alojamiento(datos)'!$C20</f>
        <v>0.20901923683380638</v>
      </c>
      <c r="G20" s="242">
        <f>'Nacionalidad-Alojamiento(datos)'!K20/'Nacionalidad-Alojamiento(datos)'!$C20</f>
        <v>5.1403342794071272E-2</v>
      </c>
      <c r="H20" s="242">
        <f>'Nacionalidad-Alojamiento(datos)'!M20/'Nacionalidad-Alojamiento(datos)'!$C20</f>
        <v>0.18524124881740775</v>
      </c>
      <c r="I20" s="240">
        <f>'Nacionalidad-Alojamiento(datos)'!O20/'Nacionalidad-Alojamiento(datos)'!$C20</f>
        <v>0.51182592242194891</v>
      </c>
    </row>
    <row r="21" spans="2:9" ht="15" customHeight="1">
      <c r="B21" s="110" t="str">
        <f>'Nacionalidad-Alojamiento(datos)'!B21</f>
        <v>Irlanda</v>
      </c>
      <c r="C21" s="240">
        <f>'Nacionalidad-Alojamiento(datos)'!C21/'Nacionalidad-Alojamiento(datos)'!C21</f>
        <v>1</v>
      </c>
      <c r="D21" s="242">
        <f>'Nacionalidad-Alojamiento(datos)'!E21/'Nacionalidad-Alojamiento(datos)'!$C21</f>
        <v>0.4878590578322482</v>
      </c>
      <c r="E21" s="242">
        <f>'Nacionalidad-Alojamiento(datos)'!G21/'Nacionalidad-Alojamiento(datos)'!$C21</f>
        <v>7.7288395250861744E-2</v>
      </c>
      <c r="F21" s="242">
        <f>'Nacionalidad-Alojamiento(datos)'!I21/'Nacionalidad-Alojamiento(datos)'!$C21</f>
        <v>0.25078513979318268</v>
      </c>
      <c r="G21" s="242">
        <f>'Nacionalidad-Alojamiento(datos)'!K21/'Nacionalidad-Alojamiento(datos)'!$C21</f>
        <v>0.14354653389505936</v>
      </c>
      <c r="H21" s="242">
        <f>'Nacionalidad-Alojamiento(datos)'!M21/'Nacionalidad-Alojamiento(datos)'!$C21</f>
        <v>1.6238988893144388E-2</v>
      </c>
      <c r="I21" s="240">
        <f>'Nacionalidad-Alojamiento(datos)'!O21/'Nacionalidad-Alojamiento(datos)'!$C21</f>
        <v>0.51214094216775186</v>
      </c>
    </row>
    <row r="22" spans="2:9" ht="15" customHeight="1">
      <c r="B22" s="110" t="str">
        <f>'Nacionalidad-Alojamiento(datos)'!B22</f>
        <v>Rusia</v>
      </c>
      <c r="C22" s="240">
        <f>'Nacionalidad-Alojamiento(datos)'!C22/'Nacionalidad-Alojamiento(datos)'!C22</f>
        <v>1</v>
      </c>
      <c r="D22" s="242">
        <f>'Nacionalidad-Alojamiento(datos)'!E22/'Nacionalidad-Alojamiento(datos)'!$C22</f>
        <v>0.55095036958817323</v>
      </c>
      <c r="E22" s="242">
        <f>'Nacionalidad-Alojamiento(datos)'!G22/'Nacionalidad-Alojamiento(datos)'!$C22</f>
        <v>0.17832629355860613</v>
      </c>
      <c r="F22" s="242">
        <f>'Nacionalidad-Alojamiento(datos)'!I22/'Nacionalidad-Alojamiento(datos)'!$C22</f>
        <v>0.28207497360084477</v>
      </c>
      <c r="G22" s="242">
        <f>'Nacionalidad-Alojamiento(datos)'!K22/'Nacionalidad-Alojamiento(datos)'!$C22</f>
        <v>8.7249208025343195E-2</v>
      </c>
      <c r="H22" s="242">
        <f>'Nacionalidad-Alojamiento(datos)'!M22/'Nacionalidad-Alojamiento(datos)'!$C22</f>
        <v>3.2998944033790917E-3</v>
      </c>
      <c r="I22" s="240">
        <f>'Nacionalidad-Alojamiento(datos)'!O22/'Nacionalidad-Alojamiento(datos)'!$C22</f>
        <v>0.44904963041182683</v>
      </c>
    </row>
    <row r="23" spans="2:9" ht="15" customHeight="1">
      <c r="B23" s="110" t="str">
        <f>'Nacionalidad-Alojamiento(datos)'!B23</f>
        <v>Países del Este</v>
      </c>
      <c r="C23" s="240">
        <f>'Nacionalidad-Alojamiento(datos)'!C23/'Nacionalidad-Alojamiento(datos)'!C23</f>
        <v>1</v>
      </c>
      <c r="D23" s="242">
        <f>'Nacionalidad-Alojamiento(datos)'!E23/'Nacionalidad-Alojamiento(datos)'!$C23</f>
        <v>0.64782465392221489</v>
      </c>
      <c r="E23" s="242">
        <f>'Nacionalidad-Alojamiento(datos)'!G23/'Nacionalidad-Alojamiento(datos)'!$C23</f>
        <v>0.1563941990771259</v>
      </c>
      <c r="F23" s="242">
        <f>'Nacionalidad-Alojamiento(datos)'!I23/'Nacionalidad-Alojamiento(datos)'!$C23</f>
        <v>0.23862887277521425</v>
      </c>
      <c r="G23" s="242">
        <f>'Nacionalidad-Alojamiento(datos)'!K23/'Nacionalidad-Alojamiento(datos)'!$C23</f>
        <v>0.18127883981542517</v>
      </c>
      <c r="H23" s="242">
        <f>'Nacionalidad-Alojamiento(datos)'!M23/'Nacionalidad-Alojamiento(datos)'!$C23</f>
        <v>7.1522742254449573E-2</v>
      </c>
      <c r="I23" s="240">
        <f>'Nacionalidad-Alojamiento(datos)'!O23/'Nacionalidad-Alojamiento(datos)'!$C23</f>
        <v>0.35217534607778511</v>
      </c>
    </row>
    <row r="24" spans="2:9" ht="15" customHeight="1">
      <c r="B24" s="110" t="str">
        <f>'Nacionalidad-Alojamiento(datos)'!B24</f>
        <v>Suiza</v>
      </c>
      <c r="C24" s="240">
        <f>'Nacionalidad-Alojamiento(datos)'!C24/'Nacionalidad-Alojamiento(datos)'!C24</f>
        <v>1</v>
      </c>
      <c r="D24" s="242">
        <f>'Nacionalidad-Alojamiento(datos)'!E24/'Nacionalidad-Alojamiento(datos)'!$C24</f>
        <v>0.51769002510842277</v>
      </c>
      <c r="E24" s="242">
        <f>'Nacionalidad-Alojamiento(datos)'!G24/'Nacionalidad-Alojamiento(datos)'!$C24</f>
        <v>0.11275964391691394</v>
      </c>
      <c r="F24" s="242">
        <f>'Nacionalidad-Alojamiento(datos)'!I24/'Nacionalidad-Alojamiento(datos)'!$C24</f>
        <v>0.29308377082857795</v>
      </c>
      <c r="G24" s="242">
        <f>'Nacionalidad-Alojamiento(datos)'!K24/'Nacionalidad-Alojamiento(datos)'!$C24</f>
        <v>0.10089020771513353</v>
      </c>
      <c r="H24" s="242">
        <f>'Nacionalidad-Alojamiento(datos)'!M24/'Nacionalidad-Alojamiento(datos)'!$C24</f>
        <v>1.0956402647797306E-2</v>
      </c>
      <c r="I24" s="240">
        <f>'Nacionalidad-Alojamiento(datos)'!O24/'Nacionalidad-Alojamiento(datos)'!$C24</f>
        <v>0.48230997489157729</v>
      </c>
    </row>
    <row r="25" spans="2:9" ht="15" customHeight="1">
      <c r="B25" s="110" t="str">
        <f>'Nacionalidad-Alojamiento(datos)'!B25</f>
        <v>Austria</v>
      </c>
      <c r="C25" s="240">
        <f>'Nacionalidad-Alojamiento(datos)'!C25/'Nacionalidad-Alojamiento(datos)'!C25</f>
        <v>1</v>
      </c>
      <c r="D25" s="242">
        <f>'Nacionalidad-Alojamiento(datos)'!E25/'Nacionalidad-Alojamiento(datos)'!$C25</f>
        <v>0.56468531468531469</v>
      </c>
      <c r="E25" s="242">
        <f>'Nacionalidad-Alojamiento(datos)'!G25/'Nacionalidad-Alojamiento(datos)'!$C25</f>
        <v>7.2177822177822176E-2</v>
      </c>
      <c r="F25" s="242">
        <f>'Nacionalidad-Alojamiento(datos)'!I25/'Nacionalidad-Alojamiento(datos)'!$C25</f>
        <v>0.39885114885114886</v>
      </c>
      <c r="G25" s="242">
        <f>'Nacionalidad-Alojamiento(datos)'!K25/'Nacionalidad-Alojamiento(datos)'!$C25</f>
        <v>8.3166833166833168E-2</v>
      </c>
      <c r="H25" s="242">
        <f>'Nacionalidad-Alojamiento(datos)'!M25/'Nacionalidad-Alojamiento(datos)'!$C25</f>
        <v>1.048951048951049E-2</v>
      </c>
      <c r="I25" s="240">
        <f>'Nacionalidad-Alojamiento(datos)'!O25/'Nacionalidad-Alojamiento(datos)'!$C25</f>
        <v>0.43531468531468531</v>
      </c>
    </row>
    <row r="26" spans="2:9" ht="15" customHeight="1">
      <c r="B26" s="110" t="str">
        <f>'Nacionalidad-Alojamiento(datos)'!B26</f>
        <v>Resto de Europa</v>
      </c>
      <c r="C26" s="240">
        <f>'Nacionalidad-Alojamiento(datos)'!C26/'Nacionalidad-Alojamiento(datos)'!C26</f>
        <v>1</v>
      </c>
      <c r="D26" s="242">
        <f>'Nacionalidad-Alojamiento(datos)'!E26/'Nacionalidad-Alojamiento(datos)'!$C26</f>
        <v>0.5226545393296278</v>
      </c>
      <c r="E26" s="242">
        <f>'Nacionalidad-Alojamiento(datos)'!G26/'Nacionalidad-Alojamiento(datos)'!$C26</f>
        <v>6.2994778507663801E-2</v>
      </c>
      <c r="F26" s="242">
        <f>'Nacionalidad-Alojamiento(datos)'!I26/'Nacionalidad-Alojamiento(datos)'!$C26</f>
        <v>0.26343271012295771</v>
      </c>
      <c r="G26" s="242">
        <f>'Nacionalidad-Alojamiento(datos)'!K26/'Nacionalidad-Alojamiento(datos)'!$C26</f>
        <v>0.18729998315647634</v>
      </c>
      <c r="H26" s="242">
        <f>'Nacionalidad-Alojamiento(datos)'!M26/'Nacionalidad-Alojamiento(datos)'!$C26</f>
        <v>8.9270675425298981E-3</v>
      </c>
      <c r="I26" s="240">
        <f>'Nacionalidad-Alojamiento(datos)'!O26/'Nacionalidad-Alojamiento(datos)'!$C26</f>
        <v>0.47734546067037226</v>
      </c>
    </row>
    <row r="27" spans="2:9" ht="15" customHeight="1">
      <c r="B27" s="110" t="str">
        <f>'Nacionalidad-Alojamiento(datos)'!B27</f>
        <v>Resto del Mundo</v>
      </c>
      <c r="C27" s="240">
        <f>'Nacionalidad-Alojamiento(datos)'!C27/'Nacionalidad-Alojamiento(datos)'!C27</f>
        <v>1</v>
      </c>
      <c r="D27" s="242">
        <f>'Nacionalidad-Alojamiento(datos)'!E27/'Nacionalidad-Alojamiento(datos)'!$C27</f>
        <v>0.61987041036717061</v>
      </c>
      <c r="E27" s="242">
        <f>'Nacionalidad-Alojamiento(datos)'!G27/'Nacionalidad-Alojamiento(datos)'!$C27</f>
        <v>0.36645068394528435</v>
      </c>
      <c r="F27" s="242">
        <f>'Nacionalidad-Alojamiento(datos)'!I27/'Nacionalidad-Alojamiento(datos)'!$C27</f>
        <v>0.20518358531317496</v>
      </c>
      <c r="G27" s="242">
        <f>'Nacionalidad-Alojamiento(datos)'!K27/'Nacionalidad-Alojamiento(datos)'!$C27</f>
        <v>2.6277897768178547E-2</v>
      </c>
      <c r="H27" s="242">
        <f>'Nacionalidad-Alojamiento(datos)'!M27/'Nacionalidad-Alojamiento(datos)'!$C27</f>
        <v>2.1958243340532757E-2</v>
      </c>
      <c r="I27" s="240">
        <f>'Nacionalidad-Alojamiento(datos)'!O27/'Nacionalidad-Alojamiento(datos)'!$C27</f>
        <v>0.38012958963282939</v>
      </c>
    </row>
    <row r="28" spans="2:9" ht="15" customHeight="1">
      <c r="B28" s="110" t="str">
        <f>'Nacionalidad-Alojamiento(datos)'!B28</f>
        <v>Resto de América</v>
      </c>
      <c r="C28" s="240">
        <f>'Nacionalidad-Alojamiento(datos)'!C28/'Nacionalidad-Alojamiento(datos)'!C28</f>
        <v>1</v>
      </c>
      <c r="D28" s="242">
        <f>'Nacionalidad-Alojamiento(datos)'!E28/'Nacionalidad-Alojamiento(datos)'!$C28</f>
        <v>0.6534576534576535</v>
      </c>
      <c r="E28" s="242">
        <f>'Nacionalidad-Alojamiento(datos)'!G28/'Nacionalidad-Alojamiento(datos)'!$C28</f>
        <v>0.2975912975912976</v>
      </c>
      <c r="F28" s="242">
        <f>'Nacionalidad-Alojamiento(datos)'!I28/'Nacionalidad-Alojamiento(datos)'!$C28</f>
        <v>0.17793317793317792</v>
      </c>
      <c r="G28" s="242">
        <f>'Nacionalidad-Alojamiento(datos)'!K28/'Nacionalidad-Alojamiento(datos)'!$C28</f>
        <v>0.10955710955710955</v>
      </c>
      <c r="H28" s="242">
        <f>'Nacionalidad-Alojamiento(datos)'!M28/'Nacionalidad-Alojamiento(datos)'!$C28</f>
        <v>6.8376068376068383E-2</v>
      </c>
      <c r="I28" s="240">
        <f>'Nacionalidad-Alojamiento(datos)'!O28/'Nacionalidad-Alojamiento(datos)'!$C28</f>
        <v>0.34654234654234656</v>
      </c>
    </row>
    <row r="29" spans="2:9" ht="15" customHeight="1">
      <c r="B29" s="110" t="str">
        <f>'Nacionalidad-Alojamiento(datos)'!B29</f>
        <v>Usa</v>
      </c>
      <c r="C29" s="240">
        <f>'Nacionalidad-Alojamiento(datos)'!C29/'Nacionalidad-Alojamiento(datos)'!C29</f>
        <v>1</v>
      </c>
      <c r="D29" s="242">
        <f>'Nacionalidad-Alojamiento(datos)'!E29/'Nacionalidad-Alojamiento(datos)'!$C29</f>
        <v>0.4565677966101695</v>
      </c>
      <c r="E29" s="242">
        <f>'Nacionalidad-Alojamiento(datos)'!G29/'Nacionalidad-Alojamiento(datos)'!$C29</f>
        <v>0.13983050847457626</v>
      </c>
      <c r="F29" s="242">
        <f>'Nacionalidad-Alojamiento(datos)'!I29/'Nacionalidad-Alojamiento(datos)'!$C29</f>
        <v>0.22245762711864406</v>
      </c>
      <c r="G29" s="242">
        <f>'Nacionalidad-Alojamiento(datos)'!K29/'Nacionalidad-Alojamiento(datos)'!$C29</f>
        <v>6.8855932203389827E-2</v>
      </c>
      <c r="H29" s="242">
        <f>'Nacionalidad-Alojamiento(datos)'!M29/'Nacionalidad-Alojamiento(datos)'!$C29</f>
        <v>2.5423728813559324E-2</v>
      </c>
      <c r="I29" s="240">
        <f>'Nacionalidad-Alojamiento(datos)'!O29/'Nacionalidad-Alojamiento(datos)'!$C29</f>
        <v>0.54343220338983056</v>
      </c>
    </row>
    <row r="30" spans="2:9" ht="15" customHeight="1">
      <c r="B30" s="244" t="str">
        <f>'Nacionalidad-Alojamiento(datos)'!B30</f>
        <v>Turismo extranjero</v>
      </c>
      <c r="C30" s="246">
        <f>'Nacionalidad-Alojamiento(datos)'!C30/'Nacionalidad-Alojamiento(datos)'!C30</f>
        <v>1</v>
      </c>
      <c r="D30" s="246">
        <f>'Nacionalidad-Alojamiento(datos)'!E30/'Nacionalidad-Alojamiento(datos)'!$C30</f>
        <v>0.47026253920900624</v>
      </c>
      <c r="E30" s="246">
        <f>'Nacionalidad-Alojamiento(datos)'!G30/'Nacionalidad-Alojamiento(datos)'!$C30</f>
        <v>6.7672749817382707E-2</v>
      </c>
      <c r="F30" s="246">
        <f>'Nacionalidad-Alojamiento(datos)'!I30/'Nacionalidad-Alojamiento(datos)'!$C30</f>
        <v>0.24958412365185473</v>
      </c>
      <c r="G30" s="246">
        <f>'Nacionalidad-Alojamiento(datos)'!K30/'Nacionalidad-Alojamiento(datos)'!$C30</f>
        <v>0.13327686008753353</v>
      </c>
      <c r="H30" s="246">
        <f>'Nacionalidad-Alojamiento(datos)'!M30/'Nacionalidad-Alojamiento(datos)'!$C30</f>
        <v>1.9728805652235296E-2</v>
      </c>
      <c r="I30" s="240">
        <f>'Nacionalidad-Alojamiento(datos)'!O30/'Nacionalidad-Alojamiento(datos)'!$C30</f>
        <v>0.52973746079099371</v>
      </c>
    </row>
    <row r="31" spans="2:9" ht="15" customHeight="1">
      <c r="B31" s="247" t="s">
        <v>83</v>
      </c>
      <c r="C31" s="249">
        <f>'Nacionalidad-Alojamiento(datos)'!C31/'Nacionalidad-Alojamiento(datos)'!C31</f>
        <v>1</v>
      </c>
      <c r="D31" s="249">
        <f>'Nacionalidad-Alojamiento(datos)'!E31/'Nacionalidad-Alojamiento(datos)'!$C31</f>
        <v>0.46778073742859544</v>
      </c>
      <c r="E31" s="249">
        <f>'Nacionalidad-Alojamiento(datos)'!G31/'Nacionalidad-Alojamiento(datos)'!$C31</f>
        <v>5.8794560061911638E-2</v>
      </c>
      <c r="F31" s="249">
        <f>'Nacionalidad-Alojamiento(datos)'!I31/'Nacionalidad-Alojamiento(datos)'!$C31</f>
        <v>0.25646622903788768</v>
      </c>
      <c r="G31" s="249">
        <f>'Nacionalidad-Alojamiento(datos)'!K31/'Nacionalidad-Alojamiento(datos)'!$C31</f>
        <v>0.13806608207591603</v>
      </c>
      <c r="H31" s="249">
        <f>'Nacionalidad-Alojamiento(datos)'!M31/'Nacionalidad-Alojamiento(datos)'!$C31</f>
        <v>1.4453866252880122E-2</v>
      </c>
      <c r="I31" s="249">
        <f>'Nacionalidad-Alojamiento(datos)'!O31/'Nacionalidad-Alojamiento(datos)'!$C31</f>
        <v>0.53221926257140462</v>
      </c>
    </row>
    <row r="32" spans="2:9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4" customWidth="1"/>
    <col min="2" max="2" width="16.140625" style="234" customWidth="1"/>
    <col min="3" max="7" width="10.7109375" style="234" customWidth="1"/>
    <col min="8" max="8" width="13" style="234" customWidth="1"/>
    <col min="9" max="9" width="12.7109375" style="234" customWidth="1"/>
    <col min="10" max="256" width="11.42578125" style="234"/>
    <col min="257" max="257" width="15.85546875" style="234" bestFit="1" customWidth="1"/>
    <col min="258" max="258" width="8.7109375" style="234" customWidth="1"/>
    <col min="259" max="259" width="10.85546875" style="234" customWidth="1"/>
    <col min="260" max="264" width="9.7109375" style="234" bestFit="1" customWidth="1"/>
    <col min="265" max="265" width="16.5703125" style="234" customWidth="1"/>
    <col min="266" max="512" width="11.42578125" style="234"/>
    <col min="513" max="513" width="15.85546875" style="234" bestFit="1" customWidth="1"/>
    <col min="514" max="514" width="8.7109375" style="234" customWidth="1"/>
    <col min="515" max="515" width="10.85546875" style="234" customWidth="1"/>
    <col min="516" max="520" width="9.7109375" style="234" bestFit="1" customWidth="1"/>
    <col min="521" max="521" width="16.5703125" style="234" customWidth="1"/>
    <col min="522" max="768" width="11.42578125" style="234"/>
    <col min="769" max="769" width="15.85546875" style="234" bestFit="1" customWidth="1"/>
    <col min="770" max="770" width="8.7109375" style="234" customWidth="1"/>
    <col min="771" max="771" width="10.85546875" style="234" customWidth="1"/>
    <col min="772" max="776" width="9.7109375" style="234" bestFit="1" customWidth="1"/>
    <col min="777" max="777" width="16.5703125" style="234" customWidth="1"/>
    <col min="778" max="1024" width="11.42578125" style="234"/>
    <col min="1025" max="1025" width="15.85546875" style="234" bestFit="1" customWidth="1"/>
    <col min="1026" max="1026" width="8.7109375" style="234" customWidth="1"/>
    <col min="1027" max="1027" width="10.85546875" style="234" customWidth="1"/>
    <col min="1028" max="1032" width="9.7109375" style="234" bestFit="1" customWidth="1"/>
    <col min="1033" max="1033" width="16.5703125" style="234" customWidth="1"/>
    <col min="1034" max="1280" width="11.42578125" style="234"/>
    <col min="1281" max="1281" width="15.85546875" style="234" bestFit="1" customWidth="1"/>
    <col min="1282" max="1282" width="8.7109375" style="234" customWidth="1"/>
    <col min="1283" max="1283" width="10.85546875" style="234" customWidth="1"/>
    <col min="1284" max="1288" width="9.7109375" style="234" bestFit="1" customWidth="1"/>
    <col min="1289" max="1289" width="16.5703125" style="234" customWidth="1"/>
    <col min="1290" max="1536" width="11.42578125" style="234"/>
    <col min="1537" max="1537" width="15.85546875" style="234" bestFit="1" customWidth="1"/>
    <col min="1538" max="1538" width="8.7109375" style="234" customWidth="1"/>
    <col min="1539" max="1539" width="10.85546875" style="234" customWidth="1"/>
    <col min="1540" max="1544" width="9.7109375" style="234" bestFit="1" customWidth="1"/>
    <col min="1545" max="1545" width="16.5703125" style="234" customWidth="1"/>
    <col min="1546" max="1792" width="11.42578125" style="234"/>
    <col min="1793" max="1793" width="15.85546875" style="234" bestFit="1" customWidth="1"/>
    <col min="1794" max="1794" width="8.7109375" style="234" customWidth="1"/>
    <col min="1795" max="1795" width="10.85546875" style="234" customWidth="1"/>
    <col min="1796" max="1800" width="9.7109375" style="234" bestFit="1" customWidth="1"/>
    <col min="1801" max="1801" width="16.5703125" style="234" customWidth="1"/>
    <col min="1802" max="2048" width="11.42578125" style="234"/>
    <col min="2049" max="2049" width="15.85546875" style="234" bestFit="1" customWidth="1"/>
    <col min="2050" max="2050" width="8.7109375" style="234" customWidth="1"/>
    <col min="2051" max="2051" width="10.85546875" style="234" customWidth="1"/>
    <col min="2052" max="2056" width="9.7109375" style="234" bestFit="1" customWidth="1"/>
    <col min="2057" max="2057" width="16.5703125" style="234" customWidth="1"/>
    <col min="2058" max="2304" width="11.42578125" style="234"/>
    <col min="2305" max="2305" width="15.85546875" style="234" bestFit="1" customWidth="1"/>
    <col min="2306" max="2306" width="8.7109375" style="234" customWidth="1"/>
    <col min="2307" max="2307" width="10.85546875" style="234" customWidth="1"/>
    <col min="2308" max="2312" width="9.7109375" style="234" bestFit="1" customWidth="1"/>
    <col min="2313" max="2313" width="16.5703125" style="234" customWidth="1"/>
    <col min="2314" max="2560" width="11.42578125" style="234"/>
    <col min="2561" max="2561" width="15.85546875" style="234" bestFit="1" customWidth="1"/>
    <col min="2562" max="2562" width="8.7109375" style="234" customWidth="1"/>
    <col min="2563" max="2563" width="10.85546875" style="234" customWidth="1"/>
    <col min="2564" max="2568" width="9.7109375" style="234" bestFit="1" customWidth="1"/>
    <col min="2569" max="2569" width="16.5703125" style="234" customWidth="1"/>
    <col min="2570" max="2816" width="11.42578125" style="234"/>
    <col min="2817" max="2817" width="15.85546875" style="234" bestFit="1" customWidth="1"/>
    <col min="2818" max="2818" width="8.7109375" style="234" customWidth="1"/>
    <col min="2819" max="2819" width="10.85546875" style="234" customWidth="1"/>
    <col min="2820" max="2824" width="9.7109375" style="234" bestFit="1" customWidth="1"/>
    <col min="2825" max="2825" width="16.5703125" style="234" customWidth="1"/>
    <col min="2826" max="3072" width="11.42578125" style="234"/>
    <col min="3073" max="3073" width="15.85546875" style="234" bestFit="1" customWidth="1"/>
    <col min="3074" max="3074" width="8.7109375" style="234" customWidth="1"/>
    <col min="3075" max="3075" width="10.85546875" style="234" customWidth="1"/>
    <col min="3076" max="3080" width="9.7109375" style="234" bestFit="1" customWidth="1"/>
    <col min="3081" max="3081" width="16.5703125" style="234" customWidth="1"/>
    <col min="3082" max="3328" width="11.42578125" style="234"/>
    <col min="3329" max="3329" width="15.85546875" style="234" bestFit="1" customWidth="1"/>
    <col min="3330" max="3330" width="8.7109375" style="234" customWidth="1"/>
    <col min="3331" max="3331" width="10.85546875" style="234" customWidth="1"/>
    <col min="3332" max="3336" width="9.7109375" style="234" bestFit="1" customWidth="1"/>
    <col min="3337" max="3337" width="16.5703125" style="234" customWidth="1"/>
    <col min="3338" max="3584" width="11.42578125" style="234"/>
    <col min="3585" max="3585" width="15.85546875" style="234" bestFit="1" customWidth="1"/>
    <col min="3586" max="3586" width="8.7109375" style="234" customWidth="1"/>
    <col min="3587" max="3587" width="10.85546875" style="234" customWidth="1"/>
    <col min="3588" max="3592" width="9.7109375" style="234" bestFit="1" customWidth="1"/>
    <col min="3593" max="3593" width="16.5703125" style="234" customWidth="1"/>
    <col min="3594" max="3840" width="11.42578125" style="234"/>
    <col min="3841" max="3841" width="15.85546875" style="234" bestFit="1" customWidth="1"/>
    <col min="3842" max="3842" width="8.7109375" style="234" customWidth="1"/>
    <col min="3843" max="3843" width="10.85546875" style="234" customWidth="1"/>
    <col min="3844" max="3848" width="9.7109375" style="234" bestFit="1" customWidth="1"/>
    <col min="3849" max="3849" width="16.5703125" style="234" customWidth="1"/>
    <col min="3850" max="4096" width="11.42578125" style="234"/>
    <col min="4097" max="4097" width="15.85546875" style="234" bestFit="1" customWidth="1"/>
    <col min="4098" max="4098" width="8.7109375" style="234" customWidth="1"/>
    <col min="4099" max="4099" width="10.85546875" style="234" customWidth="1"/>
    <col min="4100" max="4104" width="9.7109375" style="234" bestFit="1" customWidth="1"/>
    <col min="4105" max="4105" width="16.5703125" style="234" customWidth="1"/>
    <col min="4106" max="4352" width="11.42578125" style="234"/>
    <col min="4353" max="4353" width="15.85546875" style="234" bestFit="1" customWidth="1"/>
    <col min="4354" max="4354" width="8.7109375" style="234" customWidth="1"/>
    <col min="4355" max="4355" width="10.85546875" style="234" customWidth="1"/>
    <col min="4356" max="4360" width="9.7109375" style="234" bestFit="1" customWidth="1"/>
    <col min="4361" max="4361" width="16.5703125" style="234" customWidth="1"/>
    <col min="4362" max="4608" width="11.42578125" style="234"/>
    <col min="4609" max="4609" width="15.85546875" style="234" bestFit="1" customWidth="1"/>
    <col min="4610" max="4610" width="8.7109375" style="234" customWidth="1"/>
    <col min="4611" max="4611" width="10.85546875" style="234" customWidth="1"/>
    <col min="4612" max="4616" width="9.7109375" style="234" bestFit="1" customWidth="1"/>
    <col min="4617" max="4617" width="16.5703125" style="234" customWidth="1"/>
    <col min="4618" max="4864" width="11.42578125" style="234"/>
    <col min="4865" max="4865" width="15.85546875" style="234" bestFit="1" customWidth="1"/>
    <col min="4866" max="4866" width="8.7109375" style="234" customWidth="1"/>
    <col min="4867" max="4867" width="10.85546875" style="234" customWidth="1"/>
    <col min="4868" max="4872" width="9.7109375" style="234" bestFit="1" customWidth="1"/>
    <col min="4873" max="4873" width="16.5703125" style="234" customWidth="1"/>
    <col min="4874" max="5120" width="11.42578125" style="234"/>
    <col min="5121" max="5121" width="15.85546875" style="234" bestFit="1" customWidth="1"/>
    <col min="5122" max="5122" width="8.7109375" style="234" customWidth="1"/>
    <col min="5123" max="5123" width="10.85546875" style="234" customWidth="1"/>
    <col min="5124" max="5128" width="9.7109375" style="234" bestFit="1" customWidth="1"/>
    <col min="5129" max="5129" width="16.5703125" style="234" customWidth="1"/>
    <col min="5130" max="5376" width="11.42578125" style="234"/>
    <col min="5377" max="5377" width="15.85546875" style="234" bestFit="1" customWidth="1"/>
    <col min="5378" max="5378" width="8.7109375" style="234" customWidth="1"/>
    <col min="5379" max="5379" width="10.85546875" style="234" customWidth="1"/>
    <col min="5380" max="5384" width="9.7109375" style="234" bestFit="1" customWidth="1"/>
    <col min="5385" max="5385" width="16.5703125" style="234" customWidth="1"/>
    <col min="5386" max="5632" width="11.42578125" style="234"/>
    <col min="5633" max="5633" width="15.85546875" style="234" bestFit="1" customWidth="1"/>
    <col min="5634" max="5634" width="8.7109375" style="234" customWidth="1"/>
    <col min="5635" max="5635" width="10.85546875" style="234" customWidth="1"/>
    <col min="5636" max="5640" width="9.7109375" style="234" bestFit="1" customWidth="1"/>
    <col min="5641" max="5641" width="16.5703125" style="234" customWidth="1"/>
    <col min="5642" max="5888" width="11.42578125" style="234"/>
    <col min="5889" max="5889" width="15.85546875" style="234" bestFit="1" customWidth="1"/>
    <col min="5890" max="5890" width="8.7109375" style="234" customWidth="1"/>
    <col min="5891" max="5891" width="10.85546875" style="234" customWidth="1"/>
    <col min="5892" max="5896" width="9.7109375" style="234" bestFit="1" customWidth="1"/>
    <col min="5897" max="5897" width="16.5703125" style="234" customWidth="1"/>
    <col min="5898" max="6144" width="11.42578125" style="234"/>
    <col min="6145" max="6145" width="15.85546875" style="234" bestFit="1" customWidth="1"/>
    <col min="6146" max="6146" width="8.7109375" style="234" customWidth="1"/>
    <col min="6147" max="6147" width="10.85546875" style="234" customWidth="1"/>
    <col min="6148" max="6152" width="9.7109375" style="234" bestFit="1" customWidth="1"/>
    <col min="6153" max="6153" width="16.5703125" style="234" customWidth="1"/>
    <col min="6154" max="6400" width="11.42578125" style="234"/>
    <col min="6401" max="6401" width="15.85546875" style="234" bestFit="1" customWidth="1"/>
    <col min="6402" max="6402" width="8.7109375" style="234" customWidth="1"/>
    <col min="6403" max="6403" width="10.85546875" style="234" customWidth="1"/>
    <col min="6404" max="6408" width="9.7109375" style="234" bestFit="1" customWidth="1"/>
    <col min="6409" max="6409" width="16.5703125" style="234" customWidth="1"/>
    <col min="6410" max="6656" width="11.42578125" style="234"/>
    <col min="6657" max="6657" width="15.85546875" style="234" bestFit="1" customWidth="1"/>
    <col min="6658" max="6658" width="8.7109375" style="234" customWidth="1"/>
    <col min="6659" max="6659" width="10.85546875" style="234" customWidth="1"/>
    <col min="6660" max="6664" width="9.7109375" style="234" bestFit="1" customWidth="1"/>
    <col min="6665" max="6665" width="16.5703125" style="234" customWidth="1"/>
    <col min="6666" max="6912" width="11.42578125" style="234"/>
    <col min="6913" max="6913" width="15.85546875" style="234" bestFit="1" customWidth="1"/>
    <col min="6914" max="6914" width="8.7109375" style="234" customWidth="1"/>
    <col min="6915" max="6915" width="10.85546875" style="234" customWidth="1"/>
    <col min="6916" max="6920" width="9.7109375" style="234" bestFit="1" customWidth="1"/>
    <col min="6921" max="6921" width="16.5703125" style="234" customWidth="1"/>
    <col min="6922" max="7168" width="11.42578125" style="234"/>
    <col min="7169" max="7169" width="15.85546875" style="234" bestFit="1" customWidth="1"/>
    <col min="7170" max="7170" width="8.7109375" style="234" customWidth="1"/>
    <col min="7171" max="7171" width="10.85546875" style="234" customWidth="1"/>
    <col min="7172" max="7176" width="9.7109375" style="234" bestFit="1" customWidth="1"/>
    <col min="7177" max="7177" width="16.5703125" style="234" customWidth="1"/>
    <col min="7178" max="7424" width="11.42578125" style="234"/>
    <col min="7425" max="7425" width="15.85546875" style="234" bestFit="1" customWidth="1"/>
    <col min="7426" max="7426" width="8.7109375" style="234" customWidth="1"/>
    <col min="7427" max="7427" width="10.85546875" style="234" customWidth="1"/>
    <col min="7428" max="7432" width="9.7109375" style="234" bestFit="1" customWidth="1"/>
    <col min="7433" max="7433" width="16.5703125" style="234" customWidth="1"/>
    <col min="7434" max="7680" width="11.42578125" style="234"/>
    <col min="7681" max="7681" width="15.85546875" style="234" bestFit="1" customWidth="1"/>
    <col min="7682" max="7682" width="8.7109375" style="234" customWidth="1"/>
    <col min="7683" max="7683" width="10.85546875" style="234" customWidth="1"/>
    <col min="7684" max="7688" width="9.7109375" style="234" bestFit="1" customWidth="1"/>
    <col min="7689" max="7689" width="16.5703125" style="234" customWidth="1"/>
    <col min="7690" max="7936" width="11.42578125" style="234"/>
    <col min="7937" max="7937" width="15.85546875" style="234" bestFit="1" customWidth="1"/>
    <col min="7938" max="7938" width="8.7109375" style="234" customWidth="1"/>
    <col min="7939" max="7939" width="10.85546875" style="234" customWidth="1"/>
    <col min="7940" max="7944" width="9.7109375" style="234" bestFit="1" customWidth="1"/>
    <col min="7945" max="7945" width="16.5703125" style="234" customWidth="1"/>
    <col min="7946" max="8192" width="11.42578125" style="234"/>
    <col min="8193" max="8193" width="15.85546875" style="234" bestFit="1" customWidth="1"/>
    <col min="8194" max="8194" width="8.7109375" style="234" customWidth="1"/>
    <col min="8195" max="8195" width="10.85546875" style="234" customWidth="1"/>
    <col min="8196" max="8200" width="9.7109375" style="234" bestFit="1" customWidth="1"/>
    <col min="8201" max="8201" width="16.5703125" style="234" customWidth="1"/>
    <col min="8202" max="8448" width="11.42578125" style="234"/>
    <col min="8449" max="8449" width="15.85546875" style="234" bestFit="1" customWidth="1"/>
    <col min="8450" max="8450" width="8.7109375" style="234" customWidth="1"/>
    <col min="8451" max="8451" width="10.85546875" style="234" customWidth="1"/>
    <col min="8452" max="8456" width="9.7109375" style="234" bestFit="1" customWidth="1"/>
    <col min="8457" max="8457" width="16.5703125" style="234" customWidth="1"/>
    <col min="8458" max="8704" width="11.42578125" style="234"/>
    <col min="8705" max="8705" width="15.85546875" style="234" bestFit="1" customWidth="1"/>
    <col min="8706" max="8706" width="8.7109375" style="234" customWidth="1"/>
    <col min="8707" max="8707" width="10.85546875" style="234" customWidth="1"/>
    <col min="8708" max="8712" width="9.7109375" style="234" bestFit="1" customWidth="1"/>
    <col min="8713" max="8713" width="16.5703125" style="234" customWidth="1"/>
    <col min="8714" max="8960" width="11.42578125" style="234"/>
    <col min="8961" max="8961" width="15.85546875" style="234" bestFit="1" customWidth="1"/>
    <col min="8962" max="8962" width="8.7109375" style="234" customWidth="1"/>
    <col min="8963" max="8963" width="10.85546875" style="234" customWidth="1"/>
    <col min="8964" max="8968" width="9.7109375" style="234" bestFit="1" customWidth="1"/>
    <col min="8969" max="8969" width="16.5703125" style="234" customWidth="1"/>
    <col min="8970" max="9216" width="11.42578125" style="234"/>
    <col min="9217" max="9217" width="15.85546875" style="234" bestFit="1" customWidth="1"/>
    <col min="9218" max="9218" width="8.7109375" style="234" customWidth="1"/>
    <col min="9219" max="9219" width="10.85546875" style="234" customWidth="1"/>
    <col min="9220" max="9224" width="9.7109375" style="234" bestFit="1" customWidth="1"/>
    <col min="9225" max="9225" width="16.5703125" style="234" customWidth="1"/>
    <col min="9226" max="9472" width="11.42578125" style="234"/>
    <col min="9473" max="9473" width="15.85546875" style="234" bestFit="1" customWidth="1"/>
    <col min="9474" max="9474" width="8.7109375" style="234" customWidth="1"/>
    <col min="9475" max="9475" width="10.85546875" style="234" customWidth="1"/>
    <col min="9476" max="9480" width="9.7109375" style="234" bestFit="1" customWidth="1"/>
    <col min="9481" max="9481" width="16.5703125" style="234" customWidth="1"/>
    <col min="9482" max="9728" width="11.42578125" style="234"/>
    <col min="9729" max="9729" width="15.85546875" style="234" bestFit="1" customWidth="1"/>
    <col min="9730" max="9730" width="8.7109375" style="234" customWidth="1"/>
    <col min="9731" max="9731" width="10.85546875" style="234" customWidth="1"/>
    <col min="9732" max="9736" width="9.7109375" style="234" bestFit="1" customWidth="1"/>
    <col min="9737" max="9737" width="16.5703125" style="234" customWidth="1"/>
    <col min="9738" max="9984" width="11.42578125" style="234"/>
    <col min="9985" max="9985" width="15.85546875" style="234" bestFit="1" customWidth="1"/>
    <col min="9986" max="9986" width="8.7109375" style="234" customWidth="1"/>
    <col min="9987" max="9987" width="10.85546875" style="234" customWidth="1"/>
    <col min="9988" max="9992" width="9.7109375" style="234" bestFit="1" customWidth="1"/>
    <col min="9993" max="9993" width="16.5703125" style="234" customWidth="1"/>
    <col min="9994" max="10240" width="11.42578125" style="234"/>
    <col min="10241" max="10241" width="15.85546875" style="234" bestFit="1" customWidth="1"/>
    <col min="10242" max="10242" width="8.7109375" style="234" customWidth="1"/>
    <col min="10243" max="10243" width="10.85546875" style="234" customWidth="1"/>
    <col min="10244" max="10248" width="9.7109375" style="234" bestFit="1" customWidth="1"/>
    <col min="10249" max="10249" width="16.5703125" style="234" customWidth="1"/>
    <col min="10250" max="10496" width="11.42578125" style="234"/>
    <col min="10497" max="10497" width="15.85546875" style="234" bestFit="1" customWidth="1"/>
    <col min="10498" max="10498" width="8.7109375" style="234" customWidth="1"/>
    <col min="10499" max="10499" width="10.85546875" style="234" customWidth="1"/>
    <col min="10500" max="10504" width="9.7109375" style="234" bestFit="1" customWidth="1"/>
    <col min="10505" max="10505" width="16.5703125" style="234" customWidth="1"/>
    <col min="10506" max="10752" width="11.42578125" style="234"/>
    <col min="10753" max="10753" width="15.85546875" style="234" bestFit="1" customWidth="1"/>
    <col min="10754" max="10754" width="8.7109375" style="234" customWidth="1"/>
    <col min="10755" max="10755" width="10.85546875" style="234" customWidth="1"/>
    <col min="10756" max="10760" width="9.7109375" style="234" bestFit="1" customWidth="1"/>
    <col min="10761" max="10761" width="16.5703125" style="234" customWidth="1"/>
    <col min="10762" max="11008" width="11.42578125" style="234"/>
    <col min="11009" max="11009" width="15.85546875" style="234" bestFit="1" customWidth="1"/>
    <col min="11010" max="11010" width="8.7109375" style="234" customWidth="1"/>
    <col min="11011" max="11011" width="10.85546875" style="234" customWidth="1"/>
    <col min="11012" max="11016" width="9.7109375" style="234" bestFit="1" customWidth="1"/>
    <col min="11017" max="11017" width="16.5703125" style="234" customWidth="1"/>
    <col min="11018" max="11264" width="11.42578125" style="234"/>
    <col min="11265" max="11265" width="15.85546875" style="234" bestFit="1" customWidth="1"/>
    <col min="11266" max="11266" width="8.7109375" style="234" customWidth="1"/>
    <col min="11267" max="11267" width="10.85546875" style="234" customWidth="1"/>
    <col min="11268" max="11272" width="9.7109375" style="234" bestFit="1" customWidth="1"/>
    <col min="11273" max="11273" width="16.5703125" style="234" customWidth="1"/>
    <col min="11274" max="11520" width="11.42578125" style="234"/>
    <col min="11521" max="11521" width="15.85546875" style="234" bestFit="1" customWidth="1"/>
    <col min="11522" max="11522" width="8.7109375" style="234" customWidth="1"/>
    <col min="11523" max="11523" width="10.85546875" style="234" customWidth="1"/>
    <col min="11524" max="11528" width="9.7109375" style="234" bestFit="1" customWidth="1"/>
    <col min="11529" max="11529" width="16.5703125" style="234" customWidth="1"/>
    <col min="11530" max="11776" width="11.42578125" style="234"/>
    <col min="11777" max="11777" width="15.85546875" style="234" bestFit="1" customWidth="1"/>
    <col min="11778" max="11778" width="8.7109375" style="234" customWidth="1"/>
    <col min="11779" max="11779" width="10.85546875" style="234" customWidth="1"/>
    <col min="11780" max="11784" width="9.7109375" style="234" bestFit="1" customWidth="1"/>
    <col min="11785" max="11785" width="16.5703125" style="234" customWidth="1"/>
    <col min="11786" max="12032" width="11.42578125" style="234"/>
    <col min="12033" max="12033" width="15.85546875" style="234" bestFit="1" customWidth="1"/>
    <col min="12034" max="12034" width="8.7109375" style="234" customWidth="1"/>
    <col min="12035" max="12035" width="10.85546875" style="234" customWidth="1"/>
    <col min="12036" max="12040" width="9.7109375" style="234" bestFit="1" customWidth="1"/>
    <col min="12041" max="12041" width="16.5703125" style="234" customWidth="1"/>
    <col min="12042" max="12288" width="11.42578125" style="234"/>
    <col min="12289" max="12289" width="15.85546875" style="234" bestFit="1" customWidth="1"/>
    <col min="12290" max="12290" width="8.7109375" style="234" customWidth="1"/>
    <col min="12291" max="12291" width="10.85546875" style="234" customWidth="1"/>
    <col min="12292" max="12296" width="9.7109375" style="234" bestFit="1" customWidth="1"/>
    <col min="12297" max="12297" width="16.5703125" style="234" customWidth="1"/>
    <col min="12298" max="12544" width="11.42578125" style="234"/>
    <col min="12545" max="12545" width="15.85546875" style="234" bestFit="1" customWidth="1"/>
    <col min="12546" max="12546" width="8.7109375" style="234" customWidth="1"/>
    <col min="12547" max="12547" width="10.85546875" style="234" customWidth="1"/>
    <col min="12548" max="12552" width="9.7109375" style="234" bestFit="1" customWidth="1"/>
    <col min="12553" max="12553" width="16.5703125" style="234" customWidth="1"/>
    <col min="12554" max="12800" width="11.42578125" style="234"/>
    <col min="12801" max="12801" width="15.85546875" style="234" bestFit="1" customWidth="1"/>
    <col min="12802" max="12802" width="8.7109375" style="234" customWidth="1"/>
    <col min="12803" max="12803" width="10.85546875" style="234" customWidth="1"/>
    <col min="12804" max="12808" width="9.7109375" style="234" bestFit="1" customWidth="1"/>
    <col min="12809" max="12809" width="16.5703125" style="234" customWidth="1"/>
    <col min="12810" max="13056" width="11.42578125" style="234"/>
    <col min="13057" max="13057" width="15.85546875" style="234" bestFit="1" customWidth="1"/>
    <col min="13058" max="13058" width="8.7109375" style="234" customWidth="1"/>
    <col min="13059" max="13059" width="10.85546875" style="234" customWidth="1"/>
    <col min="13060" max="13064" width="9.7109375" style="234" bestFit="1" customWidth="1"/>
    <col min="13065" max="13065" width="16.5703125" style="234" customWidth="1"/>
    <col min="13066" max="13312" width="11.42578125" style="234"/>
    <col min="13313" max="13313" width="15.85546875" style="234" bestFit="1" customWidth="1"/>
    <col min="13314" max="13314" width="8.7109375" style="234" customWidth="1"/>
    <col min="13315" max="13315" width="10.85546875" style="234" customWidth="1"/>
    <col min="13316" max="13320" width="9.7109375" style="234" bestFit="1" customWidth="1"/>
    <col min="13321" max="13321" width="16.5703125" style="234" customWidth="1"/>
    <col min="13322" max="13568" width="11.42578125" style="234"/>
    <col min="13569" max="13569" width="15.85546875" style="234" bestFit="1" customWidth="1"/>
    <col min="13570" max="13570" width="8.7109375" style="234" customWidth="1"/>
    <col min="13571" max="13571" width="10.85546875" style="234" customWidth="1"/>
    <col min="13572" max="13576" width="9.7109375" style="234" bestFit="1" customWidth="1"/>
    <col min="13577" max="13577" width="16.5703125" style="234" customWidth="1"/>
    <col min="13578" max="13824" width="11.42578125" style="234"/>
    <col min="13825" max="13825" width="15.85546875" style="234" bestFit="1" customWidth="1"/>
    <col min="13826" max="13826" width="8.7109375" style="234" customWidth="1"/>
    <col min="13827" max="13827" width="10.85546875" style="234" customWidth="1"/>
    <col min="13828" max="13832" width="9.7109375" style="234" bestFit="1" customWidth="1"/>
    <col min="13833" max="13833" width="16.5703125" style="234" customWidth="1"/>
    <col min="13834" max="14080" width="11.42578125" style="234"/>
    <col min="14081" max="14081" width="15.85546875" style="234" bestFit="1" customWidth="1"/>
    <col min="14082" max="14082" width="8.7109375" style="234" customWidth="1"/>
    <col min="14083" max="14083" width="10.85546875" style="234" customWidth="1"/>
    <col min="14084" max="14088" width="9.7109375" style="234" bestFit="1" customWidth="1"/>
    <col min="14089" max="14089" width="16.5703125" style="234" customWidth="1"/>
    <col min="14090" max="14336" width="11.42578125" style="234"/>
    <col min="14337" max="14337" width="15.85546875" style="234" bestFit="1" customWidth="1"/>
    <col min="14338" max="14338" width="8.7109375" style="234" customWidth="1"/>
    <col min="14339" max="14339" width="10.85546875" style="234" customWidth="1"/>
    <col min="14340" max="14344" width="9.7109375" style="234" bestFit="1" customWidth="1"/>
    <col min="14345" max="14345" width="16.5703125" style="234" customWidth="1"/>
    <col min="14346" max="14592" width="11.42578125" style="234"/>
    <col min="14593" max="14593" width="15.85546875" style="234" bestFit="1" customWidth="1"/>
    <col min="14594" max="14594" width="8.7109375" style="234" customWidth="1"/>
    <col min="14595" max="14595" width="10.85546875" style="234" customWidth="1"/>
    <col min="14596" max="14600" width="9.7109375" style="234" bestFit="1" customWidth="1"/>
    <col min="14601" max="14601" width="16.5703125" style="234" customWidth="1"/>
    <col min="14602" max="14848" width="11.42578125" style="234"/>
    <col min="14849" max="14849" width="15.85546875" style="234" bestFit="1" customWidth="1"/>
    <col min="14850" max="14850" width="8.7109375" style="234" customWidth="1"/>
    <col min="14851" max="14851" width="10.85546875" style="234" customWidth="1"/>
    <col min="14852" max="14856" width="9.7109375" style="234" bestFit="1" customWidth="1"/>
    <col min="14857" max="14857" width="16.5703125" style="234" customWidth="1"/>
    <col min="14858" max="15104" width="11.42578125" style="234"/>
    <col min="15105" max="15105" width="15.85546875" style="234" bestFit="1" customWidth="1"/>
    <col min="15106" max="15106" width="8.7109375" style="234" customWidth="1"/>
    <col min="15107" max="15107" width="10.85546875" style="234" customWidth="1"/>
    <col min="15108" max="15112" width="9.7109375" style="234" bestFit="1" customWidth="1"/>
    <col min="15113" max="15113" width="16.5703125" style="234" customWidth="1"/>
    <col min="15114" max="15360" width="11.42578125" style="234"/>
    <col min="15361" max="15361" width="15.85546875" style="234" bestFit="1" customWidth="1"/>
    <col min="15362" max="15362" width="8.7109375" style="234" customWidth="1"/>
    <col min="15363" max="15363" width="10.85546875" style="234" customWidth="1"/>
    <col min="15364" max="15368" width="9.7109375" style="234" bestFit="1" customWidth="1"/>
    <col min="15369" max="15369" width="16.5703125" style="234" customWidth="1"/>
    <col min="15370" max="15616" width="11.42578125" style="234"/>
    <col min="15617" max="15617" width="15.85546875" style="234" bestFit="1" customWidth="1"/>
    <col min="15618" max="15618" width="8.7109375" style="234" customWidth="1"/>
    <col min="15619" max="15619" width="10.85546875" style="234" customWidth="1"/>
    <col min="15620" max="15624" width="9.7109375" style="234" bestFit="1" customWidth="1"/>
    <col min="15625" max="15625" width="16.5703125" style="234" customWidth="1"/>
    <col min="15626" max="15872" width="11.42578125" style="234"/>
    <col min="15873" max="15873" width="15.85546875" style="234" bestFit="1" customWidth="1"/>
    <col min="15874" max="15874" width="8.7109375" style="234" customWidth="1"/>
    <col min="15875" max="15875" width="10.85546875" style="234" customWidth="1"/>
    <col min="15876" max="15880" width="9.7109375" style="234" bestFit="1" customWidth="1"/>
    <col min="15881" max="15881" width="16.5703125" style="234" customWidth="1"/>
    <col min="15882" max="16128" width="11.42578125" style="234"/>
    <col min="16129" max="16129" width="15.85546875" style="234" bestFit="1" customWidth="1"/>
    <col min="16130" max="16130" width="8.7109375" style="234" customWidth="1"/>
    <col min="16131" max="16131" width="10.85546875" style="234" customWidth="1"/>
    <col min="16132" max="16136" width="9.7109375" style="234" bestFit="1" customWidth="1"/>
    <col min="16137" max="16137" width="16.5703125" style="234" customWidth="1"/>
    <col min="16138" max="16384" width="11.42578125" style="23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5" t="s">
        <v>241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 xml:space="preserve">acumulado abril 2011 </v>
      </c>
      <c r="C6" s="162"/>
      <c r="D6" s="162"/>
      <c r="E6" s="162"/>
      <c r="F6" s="162"/>
      <c r="G6" s="162"/>
      <c r="H6" s="162"/>
      <c r="I6" s="162"/>
    </row>
    <row r="7" spans="2:9" ht="13.5" customHeight="1">
      <c r="B7" s="236" t="s">
        <v>200</v>
      </c>
      <c r="C7" s="237" t="s">
        <v>83</v>
      </c>
      <c r="D7" s="237" t="s">
        <v>232</v>
      </c>
      <c r="E7" s="237"/>
      <c r="F7" s="237"/>
      <c r="G7" s="237"/>
      <c r="H7" s="237"/>
      <c r="I7" s="237" t="s">
        <v>142</v>
      </c>
    </row>
    <row r="8" spans="2:9" ht="15" customHeight="1">
      <c r="B8" s="236"/>
      <c r="C8" s="237"/>
      <c r="D8" s="123" t="s">
        <v>81</v>
      </c>
      <c r="E8" s="123" t="s">
        <v>234</v>
      </c>
      <c r="F8" s="123" t="s">
        <v>235</v>
      </c>
      <c r="G8" s="123" t="s">
        <v>236</v>
      </c>
      <c r="H8" s="123" t="s">
        <v>239</v>
      </c>
      <c r="I8" s="237"/>
    </row>
    <row r="9" spans="2:9" ht="15" customHeight="1">
      <c r="B9" s="110" t="str">
        <f>'Nacionalidad-Alojamiento(datos)'!B9</f>
        <v>Reino Unido</v>
      </c>
      <c r="C9" s="253">
        <f>'Nacionalidad-Alojamiento(datos)'!C9/'Nacionalidad-Alojamiento(datos)'!C$31</f>
        <v>0.36325989794741809</v>
      </c>
      <c r="D9" s="254">
        <f>'Nacionalidad-Alojamiento(datos)'!E9/'Nacionalidad-Alojamiento(datos)'!E$31</f>
        <v>0.3598816854805692</v>
      </c>
      <c r="E9" s="254">
        <f>'Nacionalidad-Alojamiento(datos)'!G9/'Nacionalidad-Alojamiento(datos)'!G$31</f>
        <v>0.26710985540967258</v>
      </c>
      <c r="F9" s="254">
        <f>'Nacionalidad-Alojamiento(datos)'!I9/'Nacionalidad-Alojamiento(datos)'!I$31</f>
        <v>0.38034640677268677</v>
      </c>
      <c r="G9" s="254">
        <f>'Nacionalidad-Alojamiento(datos)'!K9/'Nacionalidad-Alojamiento(datos)'!K$31</f>
        <v>0.38534707281168612</v>
      </c>
      <c r="H9" s="254">
        <f>'Nacionalidad-Alojamiento(datos)'!M9/'Nacionalidad-Alojamiento(datos)'!M$31</f>
        <v>0.13088155759870201</v>
      </c>
      <c r="I9" s="253">
        <f>'Nacionalidad-Alojamiento(datos)'!O9/'Nacionalidad-Alojamiento(datos)'!O$31</f>
        <v>0.36622909284520905</v>
      </c>
    </row>
    <row r="10" spans="2:9" ht="15" customHeight="1">
      <c r="B10" s="110" t="str">
        <f>'Nacionalidad-Alojamiento(datos)'!B10</f>
        <v>Países Nórdicos</v>
      </c>
      <c r="C10" s="253">
        <f>'Nacionalidad-Alojamiento(datos)'!C10/'Nacionalidad-Alojamiento(datos)'!C$31</f>
        <v>0.25728311872064913</v>
      </c>
      <c r="D10" s="254">
        <f>'Nacionalidad-Alojamiento(datos)'!E10/'Nacionalidad-Alojamiento(datos)'!E$31</f>
        <v>0.15677091601841561</v>
      </c>
      <c r="E10" s="254">
        <f>'Nacionalidad-Alojamiento(datos)'!G10/'Nacionalidad-Alojamiento(datos)'!G$31</f>
        <v>8.5989695861725113E-2</v>
      </c>
      <c r="F10" s="254">
        <f>'Nacionalidad-Alojamiento(datos)'!I10/'Nacionalidad-Alojamiento(datos)'!I$31</f>
        <v>0.12506762780703023</v>
      </c>
      <c r="G10" s="254">
        <f>'Nacionalidad-Alojamiento(datos)'!K10/'Nacionalidad-Alojamiento(datos)'!K$31</f>
        <v>0.25920054353980299</v>
      </c>
      <c r="H10" s="254">
        <f>'Nacionalidad-Alojamiento(datos)'!M10/'Nacionalidad-Alojamiento(datos)'!M$31</f>
        <v>2.8799351000540832E-2</v>
      </c>
      <c r="I10" s="253">
        <f>'Nacionalidad-Alojamiento(datos)'!O10/'Nacionalidad-Alojamiento(datos)'!O$31</f>
        <v>0.3456257917638203</v>
      </c>
    </row>
    <row r="11" spans="2:9" ht="15" customHeight="1">
      <c r="B11" s="110" t="str">
        <f>'Nacionalidad-Alojamiento(datos)'!B11</f>
        <v>Suecia</v>
      </c>
      <c r="C11" s="253">
        <f>'Nacionalidad-Alojamiento(datos)'!C11/'Nacionalidad-Alojamiento(datos)'!C$31</f>
        <v>7.8122404469832735E-2</v>
      </c>
      <c r="D11" s="254">
        <f>'Nacionalidad-Alojamiento(datos)'!E11/'Nacionalidad-Alojamiento(datos)'!E$31</f>
        <v>5.4219132527301747E-2</v>
      </c>
      <c r="E11" s="254">
        <f>'Nacionalidad-Alojamiento(datos)'!G11/'Nacionalidad-Alojamiento(datos)'!G$31</f>
        <v>3.1909589496426791E-2</v>
      </c>
      <c r="F11" s="254">
        <f>'Nacionalidad-Alojamiento(datos)'!I11/'Nacionalidad-Alojamiento(datos)'!I$31</f>
        <v>5.4391806938803501E-2</v>
      </c>
      <c r="G11" s="254">
        <f>'Nacionalidad-Alojamiento(datos)'!K11/'Nacionalidad-Alojamiento(datos)'!K$31</f>
        <v>6.8168950288755525E-2</v>
      </c>
      <c r="H11" s="254">
        <f>'Nacionalidad-Alojamiento(datos)'!M11/'Nacionalidad-Alojamiento(datos)'!M$31</f>
        <v>8.6533261222282321E-3</v>
      </c>
      <c r="I11" s="253">
        <f>'Nacionalidad-Alojamiento(datos)'!O11/'Nacionalidad-Alojamiento(datos)'!O$31</f>
        <v>9.9131584262030226E-2</v>
      </c>
    </row>
    <row r="12" spans="2:9" ht="15" customHeight="1">
      <c r="B12" s="110" t="str">
        <f>'Nacionalidad-Alojamiento(datos)'!B12</f>
        <v>Finlandia</v>
      </c>
      <c r="C12" s="253">
        <f>'Nacionalidad-Alojamiento(datos)'!C12/'Nacionalidad-Alojamiento(datos)'!C$31</f>
        <v>6.7803797950740374E-2</v>
      </c>
      <c r="D12" s="254">
        <f>'Nacionalidad-Alojamiento(datos)'!E12/'Nacionalidad-Alojamiento(datos)'!E$31</f>
        <v>3.963035068223026E-2</v>
      </c>
      <c r="E12" s="254">
        <f>'Nacionalidad-Alojamiento(datos)'!G12/'Nacionalidad-Alojamiento(datos)'!G$31</f>
        <v>1.6619577862722286E-2</v>
      </c>
      <c r="F12" s="254">
        <f>'Nacionalidad-Alojamiento(datos)'!I12/'Nacionalidad-Alojamiento(datos)'!I$31</f>
        <v>3.023629727278962E-2</v>
      </c>
      <c r="G12" s="254">
        <f>'Nacionalidad-Alojamiento(datos)'!K12/'Nacionalidad-Alojamiento(datos)'!K$31</f>
        <v>7.0745102479900346E-2</v>
      </c>
      <c r="H12" s="254">
        <f>'Nacionalidad-Alojamiento(datos)'!M12/'Nacionalidad-Alojamiento(datos)'!M$31</f>
        <v>2.7041644131963224E-3</v>
      </c>
      <c r="I12" s="253">
        <f>'Nacionalidad-Alojamiento(datos)'!O12/'Nacionalidad-Alojamiento(datos)'!O$31</f>
        <v>9.2566140966089561E-2</v>
      </c>
    </row>
    <row r="13" spans="2:9" ht="15" customHeight="1">
      <c r="B13" s="110" t="str">
        <f>'Nacionalidad-Alojamiento(datos)'!B13</f>
        <v>Noruega</v>
      </c>
      <c r="C13" s="253">
        <f>'Nacionalidad-Alojamiento(datos)'!C13/'Nacionalidad-Alojamiento(datos)'!C$31</f>
        <v>6.1280406177874794E-2</v>
      </c>
      <c r="D13" s="254">
        <f>'Nacionalidad-Alojamiento(datos)'!E13/'Nacionalidad-Alojamiento(datos)'!E$31</f>
        <v>3.5465111421194677E-2</v>
      </c>
      <c r="E13" s="254">
        <f>'Nacionalidad-Alojamiento(datos)'!G13/'Nacionalidad-Alojamiento(datos)'!G$31</f>
        <v>2.3433604786438425E-2</v>
      </c>
      <c r="F13" s="254">
        <f>'Nacionalidad-Alojamiento(datos)'!I13/'Nacionalidad-Alojamiento(datos)'!I$31</f>
        <v>2.3431606379492962E-2</v>
      </c>
      <c r="G13" s="254">
        <f>'Nacionalidad-Alojamiento(datos)'!K13/'Nacionalidad-Alojamiento(datos)'!K$31</f>
        <v>6.5691880874193184E-2</v>
      </c>
      <c r="H13" s="254">
        <f>'Nacionalidad-Alojamiento(datos)'!M13/'Nacionalidad-Alojamiento(datos)'!M$31</f>
        <v>9.1941590048674957E-3</v>
      </c>
      <c r="I13" s="253">
        <f>'Nacionalidad-Alojamiento(datos)'!O13/'Nacionalidad-Alojamiento(datos)'!O$31</f>
        <v>8.3970110342041965E-2</v>
      </c>
    </row>
    <row r="14" spans="2:9" ht="15" customHeight="1">
      <c r="B14" s="110" t="str">
        <f>'Nacionalidad-Alojamiento(datos)'!B14</f>
        <v>Dinamarca</v>
      </c>
      <c r="C14" s="253">
        <f>'Nacionalidad-Alojamiento(datos)'!C14/'Nacionalidad-Alojamiento(datos)'!C$31</f>
        <v>5.0076510122201226E-2</v>
      </c>
      <c r="D14" s="254">
        <f>'Nacionalidad-Alojamiento(datos)'!E14/'Nacionalidad-Alojamiento(datos)'!E$31</f>
        <v>2.7456321387688939E-2</v>
      </c>
      <c r="E14" s="254">
        <f>'Nacionalidad-Alojamiento(datos)'!G14/'Nacionalidad-Alojamiento(datos)'!G$31</f>
        <v>1.4026923716137609E-2</v>
      </c>
      <c r="F14" s="254">
        <f>'Nacionalidad-Alojamiento(datos)'!I14/'Nacionalidad-Alojamiento(datos)'!I$31</f>
        <v>1.7007917215944159E-2</v>
      </c>
      <c r="G14" s="254">
        <f>'Nacionalidad-Alojamiento(datos)'!K14/'Nacionalidad-Alojamiento(datos)'!K$31</f>
        <v>5.4594609896953909E-2</v>
      </c>
      <c r="H14" s="254">
        <f>'Nacionalidad-Alojamiento(datos)'!M14/'Nacionalidad-Alojamiento(datos)'!M$31</f>
        <v>8.2477014602487832E-3</v>
      </c>
      <c r="I14" s="253">
        <f>'Nacionalidad-Alojamiento(datos)'!O14/'Nacionalidad-Alojamiento(datos)'!O$31</f>
        <v>6.9957956193658549E-2</v>
      </c>
    </row>
    <row r="15" spans="2:9" ht="15" customHeight="1">
      <c r="B15" s="110" t="str">
        <f>'Nacionalidad-Alojamiento(datos)'!B15</f>
        <v>España</v>
      </c>
      <c r="C15" s="253">
        <f>'Nacionalidad-Alojamiento(datos)'!C15/'Nacionalidad-Alojamiento(datos)'!C$31</f>
        <v>8.30530567894672E-2</v>
      </c>
      <c r="D15" s="254">
        <f>'Nacionalidad-Alojamiento(datos)'!E15/'Nacionalidad-Alojamiento(datos)'!E$31</f>
        <v>0.10724342209707473</v>
      </c>
      <c r="E15" s="254">
        <f>'Nacionalidad-Alojamiento(datos)'!G15/'Nacionalidad-Alojamiento(datos)'!G$31</f>
        <v>0.22546119328569053</v>
      </c>
      <c r="F15" s="254">
        <f>'Nacionalidad-Alojamiento(datos)'!I15/'Nacionalidad-Alojamiento(datos)'!I$31</f>
        <v>0.10456211471200079</v>
      </c>
      <c r="G15" s="254">
        <f>'Nacionalidad-Alojamiento(datos)'!K15/'Nacionalidad-Alojamiento(datos)'!K$31</f>
        <v>6.1870116634582722E-2</v>
      </c>
      <c r="H15" s="254">
        <f>'Nacionalidad-Alojamiento(datos)'!M15/'Nacionalidad-Alojamiento(datos)'!M$31</f>
        <v>0.107355327203894</v>
      </c>
      <c r="I15" s="253">
        <f>'Nacionalidad-Alojamiento(datos)'!O15/'Nacionalidad-Alojamiento(datos)'!O$31</f>
        <v>6.1791543503405731E-2</v>
      </c>
    </row>
    <row r="16" spans="2:9" ht="15" customHeight="1">
      <c r="B16" s="110" t="str">
        <f>'Nacionalidad-Alojamiento(datos)'!B16</f>
        <v>Alemania</v>
      </c>
      <c r="C16" s="253">
        <f>'Nacionalidad-Alojamiento(datos)'!C16/'Nacionalidad-Alojamiento(datos)'!C$31</f>
        <v>5.8305989677484918E-2</v>
      </c>
      <c r="D16" s="254">
        <f>'Nacionalidad-Alojamiento(datos)'!E16/'Nacionalidad-Alojamiento(datos)'!E$31</f>
        <v>8.5991092988862053E-2</v>
      </c>
      <c r="E16" s="254">
        <f>'Nacionalidad-Alojamiento(datos)'!G16/'Nacionalidad-Alojamiento(datos)'!G$31</f>
        <v>8.4593651321256444E-2</v>
      </c>
      <c r="F16" s="254">
        <f>'Nacionalidad-Alojamiento(datos)'!I16/'Nacionalidad-Alojamiento(datos)'!I$31</f>
        <v>7.7442411588548615E-2</v>
      </c>
      <c r="G16" s="254">
        <f>'Nacionalidad-Alojamiento(datos)'!K16/'Nacionalidad-Alojamiento(datos)'!K$31</f>
        <v>9.7653153663231795E-2</v>
      </c>
      <c r="H16" s="254">
        <f>'Nacionalidad-Alojamiento(datos)'!M16/'Nacionalidad-Alojamiento(datos)'!M$31</f>
        <v>0.13196322336398053</v>
      </c>
      <c r="I16" s="253">
        <f>'Nacionalidad-Alojamiento(datos)'!O16/'Nacionalidad-Alojamiento(datos)'!O$31</f>
        <v>3.397286430315604E-2</v>
      </c>
    </row>
    <row r="17" spans="2:11" ht="15" customHeight="1">
      <c r="B17" s="110" t="str">
        <f>'Nacionalidad-Alojamiento(datos)'!B17</f>
        <v>Holanda</v>
      </c>
      <c r="C17" s="253">
        <f>'Nacionalidad-Alojamiento(datos)'!C17/'Nacionalidad-Alojamiento(datos)'!C$31</f>
        <v>4.9789230736158312E-2</v>
      </c>
      <c r="D17" s="254">
        <f>'Nacionalidad-Alojamiento(datos)'!E17/'Nacionalidad-Alojamiento(datos)'!E$31</f>
        <v>4.0745815960762363E-2</v>
      </c>
      <c r="E17" s="254">
        <f>'Nacionalidad-Alojamiento(datos)'!G17/'Nacionalidad-Alojamiento(datos)'!G$31</f>
        <v>2.1971081934518862E-2</v>
      </c>
      <c r="F17" s="254">
        <f>'Nacionalidad-Alojamiento(datos)'!I17/'Nacionalidad-Alojamiento(datos)'!I$31</f>
        <v>4.9034922618548686E-2</v>
      </c>
      <c r="G17" s="254">
        <f>'Nacionalidad-Alojamiento(datos)'!K17/'Nacionalidad-Alojamiento(datos)'!K$31</f>
        <v>3.5726418299173369E-2</v>
      </c>
      <c r="H17" s="254">
        <f>'Nacionalidad-Alojamiento(datos)'!M17/'Nacionalidad-Alojamiento(datos)'!M$31</f>
        <v>1.7982693347755544E-2</v>
      </c>
      <c r="I17" s="253">
        <f>'Nacionalidad-Alojamiento(datos)'!O17/'Nacionalidad-Alojamiento(datos)'!O$31</f>
        <v>5.773771274349606E-2</v>
      </c>
    </row>
    <row r="18" spans="2:11" ht="15" customHeight="1">
      <c r="B18" s="110" t="str">
        <f>'Nacionalidad-Alojamiento(datos)'!B18</f>
        <v>Bélgica</v>
      </c>
      <c r="C18" s="253">
        <f>'Nacionalidad-Alojamiento(datos)'!C18/'Nacionalidad-Alojamiento(datos)'!C$31</f>
        <v>3.6382859387489079E-2</v>
      </c>
      <c r="D18" s="254">
        <f>'Nacionalidad-Alojamiento(datos)'!E18/'Nacionalidad-Alojamiento(datos)'!E$31</f>
        <v>6.1588723356255377E-2</v>
      </c>
      <c r="E18" s="254">
        <f>'Nacionalidad-Alojamiento(datos)'!G18/'Nacionalidad-Alojamiento(datos)'!G$31</f>
        <v>3.8690377264417486E-2</v>
      </c>
      <c r="F18" s="254">
        <f>'Nacionalidad-Alojamiento(datos)'!I18/'Nacionalidad-Alojamiento(datos)'!I$31</f>
        <v>9.0846052441078087E-2</v>
      </c>
      <c r="G18" s="254">
        <f>'Nacionalidad-Alojamiento(datos)'!K18/'Nacionalidad-Alojamiento(datos)'!K$31</f>
        <v>2.1359415694711812E-2</v>
      </c>
      <c r="H18" s="254">
        <f>'Nacionalidad-Alojamiento(datos)'!M18/'Nacionalidad-Alojamiento(datos)'!M$31</f>
        <v>1.9875608436992969E-2</v>
      </c>
      <c r="I18" s="253">
        <f>'Nacionalidad-Alojamiento(datos)'!O18/'Nacionalidad-Alojamiento(datos)'!O$31</f>
        <v>1.4228799089356859E-2</v>
      </c>
    </row>
    <row r="19" spans="2:11" ht="15" customHeight="1">
      <c r="B19" s="110" t="str">
        <f>'Nacionalidad-Alojamiento(datos)'!B19</f>
        <v>Italia</v>
      </c>
      <c r="C19" s="253">
        <f>'Nacionalidad-Alojamiento(datos)'!C19/'Nacionalidad-Alojamiento(datos)'!C$31</f>
        <v>3.0985133780342664E-2</v>
      </c>
      <c r="D19" s="254">
        <f>'Nacionalidad-Alojamiento(datos)'!E19/'Nacionalidad-Alojamiento(datos)'!E$31</f>
        <v>5.0580292611191416E-2</v>
      </c>
      <c r="E19" s="254">
        <f>'Nacionalidad-Alojamiento(datos)'!G19/'Nacionalidad-Alojamiento(datos)'!G$31</f>
        <v>5.4379258766827324E-2</v>
      </c>
      <c r="F19" s="254">
        <f>'Nacionalidad-Alojamiento(datos)'!I19/'Nacionalidad-Alojamiento(datos)'!I$31</f>
        <v>5.362218344471284E-2</v>
      </c>
      <c r="G19" s="254">
        <f>'Nacionalidad-Alojamiento(datos)'!K19/'Nacionalidad-Alojamiento(datos)'!K$31</f>
        <v>4.5195900803985958E-2</v>
      </c>
      <c r="H19" s="254">
        <f>'Nacionalidad-Alojamiento(datos)'!M19/'Nacionalidad-Alojamiento(datos)'!M$31</f>
        <v>3.2585181179015682E-2</v>
      </c>
      <c r="I19" s="253">
        <f>'Nacionalidad-Alojamiento(datos)'!O19/'Nacionalidad-Alojamiento(datos)'!O$31</f>
        <v>1.3762461674041163E-2</v>
      </c>
    </row>
    <row r="20" spans="2:11" ht="15" customHeight="1">
      <c r="B20" s="110" t="str">
        <f>'Nacionalidad-Alojamiento(datos)'!B20</f>
        <v>Francia</v>
      </c>
      <c r="C20" s="253">
        <f>'Nacionalidad-Alojamiento(datos)'!C20/'Nacionalidad-Alojamiento(datos)'!C$31</f>
        <v>3.0985133780342664E-2</v>
      </c>
      <c r="D20" s="254">
        <f>'Nacionalidad-Alojamiento(datos)'!E20/'Nacionalidad-Alojamiento(datos)'!E$31</f>
        <v>3.233595975969452E-2</v>
      </c>
      <c r="E20" s="254">
        <f>'Nacionalidad-Alojamiento(datos)'!G20/'Nacionalidad-Alojamiento(datos)'!G$31</f>
        <v>2.2403190958949642E-2</v>
      </c>
      <c r="F20" s="254">
        <f>'Nacionalidad-Alojamiento(datos)'!I20/'Nacionalidad-Alojamiento(datos)'!I$31</f>
        <v>2.5252794647687701E-2</v>
      </c>
      <c r="G20" s="254">
        <f>'Nacionalidad-Alojamiento(datos)'!K20/'Nacionalidad-Alojamiento(datos)'!K$31</f>
        <v>1.1536066130676028E-2</v>
      </c>
      <c r="H20" s="254">
        <f>'Nacionalidad-Alojamiento(datos)'!M20/'Nacionalidad-Alojamiento(datos)'!M$31</f>
        <v>0.39710654407787993</v>
      </c>
      <c r="I20" s="253">
        <f>'Nacionalidad-Alojamiento(datos)'!O20/'Nacionalidad-Alojamiento(datos)'!O$31</f>
        <v>2.979785925422733E-2</v>
      </c>
    </row>
    <row r="21" spans="2:11" ht="15" customHeight="1">
      <c r="B21" s="110" t="str">
        <f>'Nacionalidad-Alojamiento(datos)'!B21</f>
        <v>Irlanda</v>
      </c>
      <c r="C21" s="253">
        <f>'Nacionalidad-Alojamiento(datos)'!C21/'Nacionalidad-Alojamiento(datos)'!C$31</f>
        <v>2.5513145474763386E-2</v>
      </c>
      <c r="D21" s="254">
        <f>'Nacionalidad-Alojamiento(datos)'!E21/'Nacionalidad-Alojamiento(datos)'!E$31</f>
        <v>2.6608233554198245E-2</v>
      </c>
      <c r="E21" s="254">
        <f>'Nacionalidad-Alojamiento(datos)'!G21/'Nacionalidad-Alojamiento(datos)'!G$31</f>
        <v>3.3538308126973573E-2</v>
      </c>
      <c r="F21" s="254">
        <f>'Nacionalidad-Alojamiento(datos)'!I21/'Nacionalidad-Alojamiento(datos)'!I$31</f>
        <v>2.4947993263889419E-2</v>
      </c>
      <c r="G21" s="254">
        <f>'Nacionalidad-Alojamiento(datos)'!K21/'Nacionalidad-Alojamiento(datos)'!K$31</f>
        <v>2.6525874759370401E-2</v>
      </c>
      <c r="H21" s="254">
        <f>'Nacionalidad-Alojamiento(datos)'!M21/'Nacionalidad-Alojamiento(datos)'!M$31</f>
        <v>2.8664142779881017E-2</v>
      </c>
      <c r="I21" s="253">
        <f>'Nacionalidad-Alojamiento(datos)'!O21/'Nacionalidad-Alojamiento(datos)'!O$31</f>
        <v>2.4550645344887729E-2</v>
      </c>
    </row>
    <row r="22" spans="2:11" ht="15" customHeight="1">
      <c r="B22" s="110" t="str">
        <f>'Nacionalidad-Alojamiento(datos)'!B22</f>
        <v>Rusia</v>
      </c>
      <c r="C22" s="253">
        <f>'Nacionalidad-Alojamiento(datos)'!C22/'Nacionalidad-Alojamiento(datos)'!C$31</f>
        <v>1.4805636929667361E-2</v>
      </c>
      <c r="D22" s="254">
        <f>'Nacionalidad-Alojamiento(datos)'!E22/'Nacionalidad-Alojamiento(datos)'!E$31</f>
        <v>1.743802274379392E-2</v>
      </c>
      <c r="E22" s="254">
        <f>'Nacionalidad-Alojamiento(datos)'!G22/'Nacionalidad-Alojamiento(datos)'!G$31</f>
        <v>4.4906099385075622E-2</v>
      </c>
      <c r="F22" s="254">
        <f>'Nacionalidad-Alojamiento(datos)'!I22/'Nacionalidad-Alojamiento(datos)'!I$31</f>
        <v>1.628401392942324E-2</v>
      </c>
      <c r="G22" s="254">
        <f>'Nacionalidad-Alojamiento(datos)'!K22/'Nacionalidad-Alojamiento(datos)'!K$31</f>
        <v>9.3562450458611716E-3</v>
      </c>
      <c r="H22" s="254">
        <f>'Nacionalidad-Alojamiento(datos)'!M22/'Nacionalidad-Alojamiento(datos)'!M$31</f>
        <v>3.3802055164954027E-3</v>
      </c>
      <c r="I22" s="253">
        <f>'Nacionalidad-Alojamiento(datos)'!O22/'Nacionalidad-Alojamiento(datos)'!O$31</f>
        <v>1.2491967613417299E-2</v>
      </c>
    </row>
    <row r="23" spans="2:11" ht="15" customHeight="1">
      <c r="B23" s="110" t="str">
        <f>'Nacionalidad-Alojamiento(datos)'!B23</f>
        <v>Países del Este</v>
      </c>
      <c r="C23" s="253">
        <f>'Nacionalidad-Alojamiento(datos)'!C23/'Nacionalidad-Alojamiento(datos)'!C$31</f>
        <v>1.1858580370805378E-2</v>
      </c>
      <c r="D23" s="254">
        <f>'Nacionalidad-Alojamiento(datos)'!E23/'Nacionalidad-Alojamiento(datos)'!E$31</f>
        <v>1.6422824007152347E-2</v>
      </c>
      <c r="E23" s="254">
        <f>'Nacionalidad-Alojamiento(datos)'!G23/'Nacionalidad-Alojamiento(datos)'!G$31</f>
        <v>3.1543958783446902E-2</v>
      </c>
      <c r="F23" s="254">
        <f>'Nacionalidad-Alojamiento(datos)'!I23/'Nacionalidad-Alojamiento(datos)'!I$31</f>
        <v>1.1033810093497824E-2</v>
      </c>
      <c r="G23" s="254">
        <f>'Nacionalidad-Alojamiento(datos)'!K23/'Nacionalidad-Alojamiento(datos)'!K$31</f>
        <v>1.5570150605820406E-2</v>
      </c>
      <c r="H23" s="254">
        <f>'Nacionalidad-Alojamiento(datos)'!M23/'Nacionalidad-Alojamiento(datos)'!M$31</f>
        <v>5.8680367766360195E-2</v>
      </c>
      <c r="I23" s="253">
        <f>'Nacionalidad-Alojamiento(datos)'!O23/'Nacionalidad-Alojamiento(datos)'!O$31</f>
        <v>7.846953201020801E-3</v>
      </c>
    </row>
    <row r="24" spans="2:11" ht="15" customHeight="1">
      <c r="B24" s="110" t="str">
        <f>'Nacionalidad-Alojamiento(datos)'!B24</f>
        <v>Suiza</v>
      </c>
      <c r="C24" s="253">
        <f>'Nacionalidad-Alojamiento(datos)'!C24/'Nacionalidad-Alojamiento(datos)'!C$31</f>
        <v>8.5617074166938634E-3</v>
      </c>
      <c r="D24" s="254">
        <f>'Nacionalidad-Alojamiento(datos)'!E24/'Nacionalidad-Alojamiento(datos)'!E$31</f>
        <v>9.4751882086546741E-3</v>
      </c>
      <c r="E24" s="254">
        <f>'Nacionalidad-Alojamiento(datos)'!G24/'Nacionalidad-Alojamiento(datos)'!G$31</f>
        <v>1.6420142928369619E-2</v>
      </c>
      <c r="F24" s="254">
        <f>'Nacionalidad-Alojamiento(datos)'!I24/'Nacionalidad-Alojamiento(datos)'!I$31</f>
        <v>9.7841244199248657E-3</v>
      </c>
      <c r="G24" s="254">
        <f>'Nacionalidad-Alojamiento(datos)'!K24/'Nacionalidad-Alojamiento(datos)'!K$31</f>
        <v>6.2563696070660176E-3</v>
      </c>
      <c r="H24" s="254">
        <f>'Nacionalidad-Alojamiento(datos)'!M24/'Nacionalidad-Alojamiento(datos)'!M$31</f>
        <v>6.4899945916711737E-3</v>
      </c>
      <c r="I24" s="253">
        <f>'Nacionalidad-Alojamiento(datos)'!O24/'Nacionalidad-Alojamiento(datos)'!O$31</f>
        <v>7.758826445370591E-3</v>
      </c>
    </row>
    <row r="25" spans="2:11" ht="15" customHeight="1">
      <c r="B25" s="110" t="str">
        <f>'Nacionalidad-Alojamiento(datos)'!B25</f>
        <v>Austria</v>
      </c>
      <c r="C25" s="253">
        <f>'Nacionalidad-Alojamiento(datos)'!C25/'Nacionalidad-Alojamiento(datos)'!C$31</f>
        <v>7.8249432769783682E-3</v>
      </c>
      <c r="D25" s="254">
        <f>'Nacionalidad-Alojamiento(datos)'!E25/'Nacionalidad-Alojamiento(datos)'!E$31</f>
        <v>9.4459438006032712E-3</v>
      </c>
      <c r="E25" s="254">
        <f>'Nacionalidad-Alojamiento(datos)'!G25/'Nacionalidad-Alojamiento(datos)'!G$31</f>
        <v>9.6061160046534821E-3</v>
      </c>
      <c r="F25" s="254">
        <f>'Nacionalidad-Alojamiento(datos)'!I25/'Nacionalidad-Alojamiento(datos)'!I$31</f>
        <v>1.2169195248146426E-2</v>
      </c>
      <c r="G25" s="254">
        <f>'Nacionalidad-Alojamiento(datos)'!K25/'Nacionalidad-Alojamiento(datos)'!K$31</f>
        <v>4.7135092288529048E-3</v>
      </c>
      <c r="H25" s="254">
        <f>'Nacionalidad-Alojamiento(datos)'!M25/'Nacionalidad-Alojamiento(datos)'!M$31</f>
        <v>5.6787452677122766E-3</v>
      </c>
      <c r="I25" s="253">
        <f>'Nacionalidad-Alojamiento(datos)'!O25/'Nacionalidad-Alojamiento(datos)'!O$31</f>
        <v>6.400205629096517E-3</v>
      </c>
    </row>
    <row r="26" spans="2:11" ht="15" customHeight="1">
      <c r="B26" s="110" t="str">
        <f>'Nacionalidad-Alojamiento(datos)'!B26</f>
        <v>Resto de Europa</v>
      </c>
      <c r="C26" s="253">
        <f>'Nacionalidad-Alojamiento(datos)'!C26/'Nacionalidad-Alojamiento(datos)'!C$31</f>
        <v>1.1602569489365777E-2</v>
      </c>
      <c r="D26" s="254">
        <f>'Nacionalidad-Alojamiento(datos)'!E26/'Nacionalidad-Alojamiento(datos)'!E$31</f>
        <v>1.2963628311929211E-2</v>
      </c>
      <c r="E26" s="254">
        <f>'Nacionalidad-Alojamiento(datos)'!G26/'Nacionalidad-Alojamiento(datos)'!G$31</f>
        <v>1.2431444241316271E-2</v>
      </c>
      <c r="F26" s="254">
        <f>'Nacionalidad-Alojamiento(datos)'!I26/'Nacionalidad-Alojamiento(datos)'!I$31</f>
        <v>1.1917734106512843E-2</v>
      </c>
      <c r="G26" s="254">
        <f>'Nacionalidad-Alojamiento(datos)'!K26/'Nacionalidad-Alojamiento(datos)'!K$31</f>
        <v>1.5740006794247537E-2</v>
      </c>
      <c r="H26" s="254">
        <f>'Nacionalidad-Alojamiento(datos)'!M26/'Nacionalidad-Alojamiento(datos)'!M$31</f>
        <v>7.1660356949702544E-3</v>
      </c>
      <c r="I26" s="253">
        <f>'Nacionalidad-Alojamiento(datos)'!O26/'Nacionalidad-Alojamiento(datos)'!O$31</f>
        <v>1.040630106302899E-2</v>
      </c>
    </row>
    <row r="27" spans="2:11" ht="15" customHeight="1">
      <c r="B27" s="110" t="str">
        <f>'Nacionalidad-Alojamiento(datos)'!B27</f>
        <v>Resto del Mundo</v>
      </c>
      <c r="C27" s="253">
        <f>'Nacionalidad-Alojamiento(datos)'!C27/'Nacionalidad-Alojamiento(datos)'!C$31</f>
        <v>5.428994111749727E-3</v>
      </c>
      <c r="D27" s="254">
        <f>'Nacionalidad-Alojamiento(datos)'!E27/'Nacionalidad-Alojamiento(datos)'!E$31</f>
        <v>7.1941243806452155E-3</v>
      </c>
      <c r="E27" s="254">
        <f>'Nacionalidad-Alojamiento(datos)'!G27/'Nacionalidad-Alojamiento(datos)'!G$31</f>
        <v>3.3837460528502575E-2</v>
      </c>
      <c r="F27" s="254">
        <f>'Nacionalidad-Alojamiento(datos)'!I27/'Nacionalidad-Alojamiento(datos)'!I$31</f>
        <v>4.343419719125525E-3</v>
      </c>
      <c r="G27" s="254">
        <f>'Nacionalidad-Alojamiento(datos)'!K27/'Nacionalidad-Alojamiento(datos)'!K$31</f>
        <v>1.0332918129317178E-3</v>
      </c>
      <c r="H27" s="254">
        <f>'Nacionalidad-Alojamiento(datos)'!M27/'Nacionalidad-Alojamiento(datos)'!M$31</f>
        <v>8.2477014602487832E-3</v>
      </c>
      <c r="I27" s="253">
        <f>'Nacionalidad-Alojamiento(datos)'!O27/'Nacionalidad-Alojamiento(datos)'!O$31</f>
        <v>3.8775772486092496E-3</v>
      </c>
    </row>
    <row r="28" spans="2:11" ht="15" customHeight="1">
      <c r="B28" s="110" t="str">
        <f>'Nacionalidad-Alojamiento(datos)'!B28</f>
        <v>Resto de América</v>
      </c>
      <c r="C28" s="253">
        <f>'Nacionalidad-Alojamiento(datos)'!C28/'Nacionalidad-Alojamiento(datos)'!C$31</f>
        <v>2.515160339028761E-3</v>
      </c>
      <c r="D28" s="254">
        <f>'Nacionalidad-Alojamiento(datos)'!E28/'Nacionalidad-Alojamiento(datos)'!E$31</f>
        <v>3.5135067387471693E-3</v>
      </c>
      <c r="E28" s="254">
        <f>'Nacionalidad-Alojamiento(datos)'!G28/'Nacionalidad-Alojamiento(datos)'!G$31</f>
        <v>1.2730596642845272E-2</v>
      </c>
      <c r="F28" s="254">
        <f>'Nacionalidad-Alojamiento(datos)'!I28/'Nacionalidad-Alojamiento(datos)'!I$31</f>
        <v>1.7449879222451671E-3</v>
      </c>
      <c r="G28" s="254">
        <f>'Nacionalidad-Alojamiento(datos)'!K28/'Nacionalidad-Alojamiento(datos)'!K$31</f>
        <v>1.9958102140187972E-3</v>
      </c>
      <c r="H28" s="254">
        <f>'Nacionalidad-Alojamiento(datos)'!M28/'Nacionalidad-Alojamiento(datos)'!M$31</f>
        <v>1.1898323418063819E-2</v>
      </c>
      <c r="I28" s="253">
        <f>'Nacionalidad-Alojamiento(datos)'!O28/'Nacionalidad-Alojamiento(datos)'!O$31</f>
        <v>1.6376888758330732E-3</v>
      </c>
      <c r="J28" s="243"/>
      <c r="K28" s="243"/>
    </row>
    <row r="29" spans="2:11" ht="15" customHeight="1">
      <c r="B29" s="110" t="str">
        <f>'Nacionalidad-Alojamiento(datos)'!B29</f>
        <v>Usa</v>
      </c>
      <c r="C29" s="253">
        <f>'Nacionalidad-Alojamiento(datos)'!C29/'Nacionalidad-Alojamiento(datos)'!C$31</f>
        <v>1.8448417715952996E-3</v>
      </c>
      <c r="D29" s="254">
        <f>'Nacionalidad-Alojamiento(datos)'!E29/'Nacionalidad-Alojamiento(datos)'!E$31</f>
        <v>1.8006199814506896E-3</v>
      </c>
      <c r="E29" s="254">
        <f>'Nacionalidad-Alojamiento(datos)'!G29/'Nacionalidad-Alojamiento(datos)'!G$31</f>
        <v>4.3875685557586835E-3</v>
      </c>
      <c r="F29" s="254">
        <f>'Nacionalidad-Alojamiento(datos)'!I29/'Nacionalidad-Alojamiento(datos)'!I$31</f>
        <v>1.6002072649409828E-3</v>
      </c>
      <c r="G29" s="254">
        <f>'Nacionalidad-Alojamiento(datos)'!K29/'Nacionalidad-Alojamiento(datos)'!K$31</f>
        <v>9.2005435398029669E-4</v>
      </c>
      <c r="H29" s="254">
        <f>'Nacionalidad-Alojamiento(datos)'!M29/'Nacionalidad-Alojamiento(datos)'!M$31</f>
        <v>3.2449972958355868E-3</v>
      </c>
      <c r="I29" s="253">
        <f>'Nacionalidad-Alojamiento(datos)'!O29/'Nacionalidad-Alojamiento(datos)'!O$31</f>
        <v>1.8837094020232434E-3</v>
      </c>
    </row>
    <row r="30" spans="2:11" ht="15" customHeight="1">
      <c r="B30" s="244" t="str">
        <f>'Nacionalidad-Alojamiento(datos)'!B30</f>
        <v>Turismo extranjero</v>
      </c>
      <c r="C30" s="255">
        <f>'Nacionalidad-Alojamiento(datos)'!C30/'Nacionalidad-Alojamiento(datos)'!C$31</f>
        <v>0.63674010205258191</v>
      </c>
      <c r="D30" s="255">
        <f>'Nacionalidad-Alojamiento(datos)'!E30/'Nacionalidad-Alojamiento(datos)'!E$31</f>
        <v>0.6401183145194308</v>
      </c>
      <c r="E30" s="255">
        <f>'Nacionalidad-Alojamiento(datos)'!G30/'Nacionalidad-Alojamiento(datos)'!G$31</f>
        <v>0.73289014459032742</v>
      </c>
      <c r="F30" s="255">
        <f>'Nacionalidad-Alojamiento(datos)'!I30/'Nacionalidad-Alojamiento(datos)'!I$31</f>
        <v>0.61965359322731328</v>
      </c>
      <c r="G30" s="255">
        <f>'Nacionalidad-Alojamiento(datos)'!K30/'Nacionalidad-Alojamiento(datos)'!K$31</f>
        <v>0.61465292718831388</v>
      </c>
      <c r="H30" s="255">
        <f>'Nacionalidad-Alojamiento(datos)'!M30/'Nacionalidad-Alojamiento(datos)'!M$31</f>
        <v>0.86911844240129799</v>
      </c>
      <c r="I30" s="253">
        <f>'Nacionalidad-Alojamiento(datos)'!O30/'Nacionalidad-Alojamiento(datos)'!O$31</f>
        <v>0.63377090715479101</v>
      </c>
    </row>
    <row r="31" spans="2:11" ht="15" customHeight="1">
      <c r="B31" s="247" t="s">
        <v>83</v>
      </c>
      <c r="C31" s="256">
        <f>'Nacionalidad-Alojamiento(datos)'!C31/'Nacionalidad-Alojamiento(datos)'!C$31</f>
        <v>1</v>
      </c>
      <c r="D31" s="256">
        <f>'Nacionalidad-Alojamiento(datos)'!E31/'Nacionalidad-Alojamiento(datos)'!E$31</f>
        <v>1</v>
      </c>
      <c r="E31" s="256">
        <f>'Nacionalidad-Alojamiento(datos)'!G31/'Nacionalidad-Alojamiento(datos)'!G$31</f>
        <v>1</v>
      </c>
      <c r="F31" s="256">
        <f>'Nacionalidad-Alojamiento(datos)'!I31/'Nacionalidad-Alojamiento(datos)'!I$31</f>
        <v>1</v>
      </c>
      <c r="G31" s="256">
        <f>'Nacionalidad-Alojamiento(datos)'!K31/'Nacionalidad-Alojamiento(datos)'!K$31</f>
        <v>1</v>
      </c>
      <c r="H31" s="256">
        <f>'Nacionalidad-Alojamiento(datos)'!M31/'Nacionalidad-Alojamiento(datos)'!M$31</f>
        <v>1</v>
      </c>
      <c r="I31" s="256">
        <f>'Nacionalidad-Alojamiento(datos)'!O31/'Nacionalidad-Alojamiento(datos)'!O$31</f>
        <v>1</v>
      </c>
    </row>
    <row r="32" spans="2:11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6"/>
  <sheetViews>
    <sheetView showGridLines="0" showRowColHeaders="0" zoomScaleNormal="100" workbookViewId="0">
      <pane xSplit="2" ySplit="20" topLeftCell="C2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9" customFormat="1" ht="25.5">
      <c r="B6" s="123" t="s">
        <v>200</v>
      </c>
      <c r="C6" s="123" t="s">
        <v>201</v>
      </c>
      <c r="D6" s="124" t="s">
        <v>203</v>
      </c>
      <c r="E6" s="123" t="s">
        <v>204</v>
      </c>
      <c r="F6" s="124" t="s">
        <v>205</v>
      </c>
      <c r="G6" s="197" t="s">
        <v>206</v>
      </c>
      <c r="H6" s="257" t="s">
        <v>207</v>
      </c>
      <c r="I6" s="197" t="s">
        <v>208</v>
      </c>
      <c r="J6" s="257" t="s">
        <v>209</v>
      </c>
      <c r="K6" s="123" t="s">
        <v>226</v>
      </c>
      <c r="L6" s="258" t="s">
        <v>211</v>
      </c>
      <c r="M6" s="198" t="s">
        <v>212</v>
      </c>
      <c r="N6" s="258" t="s">
        <v>213</v>
      </c>
      <c r="O6" s="198" t="s">
        <v>214</v>
      </c>
      <c r="P6" s="124" t="s">
        <v>215</v>
      </c>
      <c r="Q6" s="123" t="s">
        <v>216</v>
      </c>
      <c r="R6" s="124" t="s">
        <v>217</v>
      </c>
      <c r="S6" s="123" t="s">
        <v>218</v>
      </c>
      <c r="T6" s="124" t="s">
        <v>219</v>
      </c>
      <c r="U6" s="123" t="s">
        <v>220</v>
      </c>
      <c r="V6" s="124" t="s">
        <v>221</v>
      </c>
      <c r="W6" s="123" t="s">
        <v>222</v>
      </c>
      <c r="X6" s="124" t="s">
        <v>223</v>
      </c>
      <c r="Y6" s="123" t="s">
        <v>83</v>
      </c>
      <c r="Z6"/>
    </row>
    <row r="7" spans="2:26">
      <c r="B7" s="66" t="s">
        <v>94</v>
      </c>
      <c r="C7" s="259">
        <v>0.14382864906777068</v>
      </c>
      <c r="D7" s="202">
        <v>4.6038825696949004E-2</v>
      </c>
      <c r="E7" s="259">
        <v>3.377508411760103E-2</v>
      </c>
      <c r="F7" s="202">
        <v>6.4036079870818122E-2</v>
      </c>
      <c r="G7" s="259">
        <v>4.1173164884725097E-2</v>
      </c>
      <c r="H7" s="202">
        <v>0.39330758232143237</v>
      </c>
      <c r="I7" s="259">
        <v>2.4570164393890894E-2</v>
      </c>
      <c r="J7" s="202">
        <v>2.1760316410223579E-2</v>
      </c>
      <c r="K7" s="259">
        <v>0.1581410899364761</v>
      </c>
      <c r="L7" s="202">
        <v>5.2554827603377506E-2</v>
      </c>
      <c r="M7" s="259">
        <v>3.8057434715493998E-2</v>
      </c>
      <c r="N7" s="202">
        <v>4.0148815240046383E-2</v>
      </c>
      <c r="O7" s="259">
        <v>2.7380012377558206E-2</v>
      </c>
      <c r="P7" s="202">
        <v>8.4793387253960465E-3</v>
      </c>
      <c r="Q7" s="259">
        <v>8.820788606955619E-3</v>
      </c>
      <c r="R7" s="202">
        <v>1.8452520682615221E-2</v>
      </c>
      <c r="S7" s="259">
        <v>1.0997531601897892E-2</v>
      </c>
      <c r="T7" s="202">
        <v>1.4589868897472559E-2</v>
      </c>
      <c r="U7" s="259">
        <v>2.688917817281632E-3</v>
      </c>
      <c r="V7" s="202">
        <v>2.5466470332984768E-3</v>
      </c>
      <c r="W7" s="259">
        <v>6.793429935195658E-3</v>
      </c>
      <c r="X7" s="202">
        <v>0.85617135093222929</v>
      </c>
      <c r="Y7" s="260">
        <v>1</v>
      </c>
    </row>
    <row r="8" spans="2:26">
      <c r="B8" s="66" t="s">
        <v>95</v>
      </c>
      <c r="C8" s="259">
        <v>5.5819622181596584E-2</v>
      </c>
      <c r="D8" s="202">
        <v>5.3305911029859841E-2</v>
      </c>
      <c r="E8" s="259">
        <v>3.4948202315661182E-2</v>
      </c>
      <c r="F8" s="202">
        <v>6.0907982937233394E-2</v>
      </c>
      <c r="G8" s="259">
        <v>2.8884826325411336E-2</v>
      </c>
      <c r="H8" s="202">
        <v>0.35299360146252284</v>
      </c>
      <c r="I8" s="259">
        <v>2.6683424741011579E-2</v>
      </c>
      <c r="J8" s="202">
        <v>3.0050274223034735E-2</v>
      </c>
      <c r="K8" s="259">
        <v>0.29328153564899451</v>
      </c>
      <c r="L8" s="202">
        <v>9.5140158439975628E-2</v>
      </c>
      <c r="M8" s="259">
        <v>7.2044485070079226E-2</v>
      </c>
      <c r="N8" s="202">
        <v>5.4829372333942715E-2</v>
      </c>
      <c r="O8" s="259">
        <v>7.1267519804996959E-2</v>
      </c>
      <c r="P8" s="202">
        <v>7.02315661182206E-3</v>
      </c>
      <c r="Q8" s="259">
        <v>6.124314442413163E-3</v>
      </c>
      <c r="R8" s="202">
        <v>1.4503351614868982E-2</v>
      </c>
      <c r="S8" s="259">
        <v>1.373400365630713E-2</v>
      </c>
      <c r="T8" s="202">
        <v>1.0923217550274223E-2</v>
      </c>
      <c r="U8" s="259">
        <v>1.858622790981109E-3</v>
      </c>
      <c r="V8" s="202">
        <v>4.0676416819012797E-3</v>
      </c>
      <c r="W8" s="259">
        <v>4.8903107861060328E-3</v>
      </c>
      <c r="X8" s="202">
        <v>0.94418037781840336</v>
      </c>
      <c r="Y8" s="260">
        <v>1</v>
      </c>
    </row>
    <row r="9" spans="2:26">
      <c r="B9" s="66" t="s">
        <v>96</v>
      </c>
      <c r="C9" s="259">
        <v>5.5252152521525218E-2</v>
      </c>
      <c r="D9" s="202">
        <v>5.7466174661746618E-2</v>
      </c>
      <c r="E9" s="259">
        <v>3.5301353013530136E-2</v>
      </c>
      <c r="F9" s="202">
        <v>4.5994259942599425E-2</v>
      </c>
      <c r="G9" s="259">
        <v>3.3013530135301353E-2</v>
      </c>
      <c r="H9" s="202">
        <v>0.35397293972939731</v>
      </c>
      <c r="I9" s="259">
        <v>2.3895038950389504E-2</v>
      </c>
      <c r="J9" s="202">
        <v>3.3497334973349731E-2</v>
      </c>
      <c r="K9" s="259">
        <v>0.30599425994259943</v>
      </c>
      <c r="L9" s="202">
        <v>8.8052480524805243E-2</v>
      </c>
      <c r="M9" s="259">
        <v>7.5284952849528491E-2</v>
      </c>
      <c r="N9" s="202">
        <v>6.2533825338253385E-2</v>
      </c>
      <c r="O9" s="259">
        <v>8.01230012300123E-2</v>
      </c>
      <c r="P9" s="202">
        <v>1.2045920459204593E-2</v>
      </c>
      <c r="Q9" s="259">
        <v>6.7322673226732268E-3</v>
      </c>
      <c r="R9" s="202">
        <v>9.6924969249692489E-3</v>
      </c>
      <c r="S9" s="259">
        <v>1.1767117671176712E-2</v>
      </c>
      <c r="T9" s="202">
        <v>8.3558835588355886E-3</v>
      </c>
      <c r="U9" s="259">
        <v>1.4924149241492416E-3</v>
      </c>
      <c r="V9" s="202">
        <v>1.3448134481344814E-3</v>
      </c>
      <c r="W9" s="259">
        <v>4.1820418204182039E-3</v>
      </c>
      <c r="X9" s="202">
        <v>0.94474784747847473</v>
      </c>
      <c r="Y9" s="260">
        <v>1</v>
      </c>
    </row>
    <row r="10" spans="2:26">
      <c r="B10" s="66" t="s">
        <v>97</v>
      </c>
      <c r="C10" s="259">
        <v>6.9666638391721089E-2</v>
      </c>
      <c r="D10" s="202">
        <v>4.2403935872423443E-2</v>
      </c>
      <c r="E10" s="259">
        <v>4.2208838747985408E-2</v>
      </c>
      <c r="F10" s="202">
        <v>6.1311391975570444E-2</v>
      </c>
      <c r="G10" s="259">
        <v>1.9077105776571381E-2</v>
      </c>
      <c r="H10" s="202">
        <v>0.34846891169734501</v>
      </c>
      <c r="I10" s="259">
        <v>2.7008228009161084E-2</v>
      </c>
      <c r="J10" s="202">
        <v>4.0427517177029436E-2</v>
      </c>
      <c r="K10" s="259">
        <v>0.28502841632029857</v>
      </c>
      <c r="L10" s="202">
        <v>7.9387564678937997E-2</v>
      </c>
      <c r="M10" s="259">
        <v>6.2498939689541094E-2</v>
      </c>
      <c r="N10" s="202">
        <v>4.3735685808804818E-2</v>
      </c>
      <c r="O10" s="259">
        <v>9.940622614301467E-2</v>
      </c>
      <c r="P10" s="202">
        <v>6.7690219696327084E-3</v>
      </c>
      <c r="Q10" s="259">
        <v>9.6615489015183641E-3</v>
      </c>
      <c r="R10" s="202">
        <v>1.6082789040631096E-2</v>
      </c>
      <c r="S10" s="259">
        <v>1.089150903384511E-2</v>
      </c>
      <c r="T10" s="202">
        <v>1.2155399100856732E-2</v>
      </c>
      <c r="U10" s="259">
        <v>1.1875477139706506E-3</v>
      </c>
      <c r="V10" s="202">
        <v>1.9594537280515733E-3</v>
      </c>
      <c r="W10" s="259">
        <v>5.6917465433879042E-3</v>
      </c>
      <c r="X10" s="202">
        <v>0.93033336160827895</v>
      </c>
      <c r="Y10" s="260">
        <v>1</v>
      </c>
    </row>
    <row r="11" spans="2:26" ht="30" customHeight="1">
      <c r="B11" s="205" t="str">
        <f>actualizaciones!$A$2</f>
        <v xml:space="preserve">acumulado abril 2011 </v>
      </c>
      <c r="C11" s="130">
        <v>8.30530567894672E-2</v>
      </c>
      <c r="D11" s="130">
        <v>4.9789230736158312E-2</v>
      </c>
      <c r="E11" s="130">
        <v>3.6382859387489079E-2</v>
      </c>
      <c r="F11" s="130">
        <v>5.8305989677484918E-2</v>
      </c>
      <c r="G11" s="130">
        <v>3.0985133780342664E-2</v>
      </c>
      <c r="H11" s="130">
        <v>0.36325989794741809</v>
      </c>
      <c r="I11" s="130">
        <v>2.5513145474763386E-2</v>
      </c>
      <c r="J11" s="130">
        <v>3.0985133780342664E-2</v>
      </c>
      <c r="K11" s="130">
        <v>0.25728311872064913</v>
      </c>
      <c r="L11" s="130">
        <v>7.8122404469832735E-2</v>
      </c>
      <c r="M11" s="130">
        <v>6.1280406177874794E-2</v>
      </c>
      <c r="N11" s="130">
        <v>5.0076510122201226E-2</v>
      </c>
      <c r="O11" s="130">
        <v>6.7803797950740374E-2</v>
      </c>
      <c r="P11" s="130">
        <v>8.5617074166938634E-3</v>
      </c>
      <c r="Q11" s="130">
        <v>7.8249432769783682E-3</v>
      </c>
      <c r="R11" s="130">
        <v>1.4805636929667361E-2</v>
      </c>
      <c r="S11" s="130">
        <v>1.1858580370805378E-2</v>
      </c>
      <c r="T11" s="130">
        <v>1.1602569489365777E-2</v>
      </c>
      <c r="U11" s="130">
        <v>1.8448417715952996E-3</v>
      </c>
      <c r="V11" s="130">
        <v>2.515160339028761E-3</v>
      </c>
      <c r="W11" s="130">
        <v>5.428994111749727E-3</v>
      </c>
      <c r="X11" s="130">
        <v>0.91694694321053283</v>
      </c>
      <c r="Y11" s="130">
        <v>1</v>
      </c>
    </row>
    <row r="12" spans="2:26" outlineLevel="1">
      <c r="B12" s="66" t="s">
        <v>86</v>
      </c>
      <c r="C12" s="259">
        <v>9.7972972972972971E-2</v>
      </c>
      <c r="D12" s="202">
        <v>4.3757233303832799E-2</v>
      </c>
      <c r="E12" s="259">
        <v>4.2480767921573966E-2</v>
      </c>
      <c r="F12" s="202">
        <v>6.4963578187759552E-2</v>
      </c>
      <c r="G12" s="259">
        <v>1.8108788889645313E-2</v>
      </c>
      <c r="H12" s="202">
        <v>0.37827626114779767</v>
      </c>
      <c r="I12" s="259">
        <v>1.4798488664987406E-2</v>
      </c>
      <c r="J12" s="202">
        <v>2.240622234325005E-2</v>
      </c>
      <c r="K12" s="259">
        <v>0.25831404452311252</v>
      </c>
      <c r="L12" s="202">
        <v>7.2469194635441492E-2</v>
      </c>
      <c r="M12" s="259">
        <v>5.278609844101028E-2</v>
      </c>
      <c r="N12" s="202">
        <v>4.9850228061814966E-2</v>
      </c>
      <c r="O12" s="259">
        <v>8.3208523384845801E-2</v>
      </c>
      <c r="P12" s="202">
        <v>6.0249166042616927E-3</v>
      </c>
      <c r="Q12" s="259">
        <v>8.3395738307577103E-3</v>
      </c>
      <c r="R12" s="202">
        <v>1.1615834978555381E-2</v>
      </c>
      <c r="S12" s="259">
        <v>8.6884743685751234E-3</v>
      </c>
      <c r="T12" s="202">
        <v>1.2909319899244332E-2</v>
      </c>
      <c r="U12" s="259">
        <v>2.0168153039689563E-3</v>
      </c>
      <c r="V12" s="202">
        <v>2.2465790727755463E-3</v>
      </c>
      <c r="W12" s="259">
        <v>7.0801279869289946E-3</v>
      </c>
      <c r="X12" s="202">
        <v>0.90202702702702697</v>
      </c>
      <c r="Y12" s="260">
        <v>1</v>
      </c>
    </row>
    <row r="13" spans="2:26" outlineLevel="1">
      <c r="B13" s="66" t="s">
        <v>87</v>
      </c>
      <c r="C13" s="259">
        <v>7.2153746619996351E-2</v>
      </c>
      <c r="D13" s="202">
        <v>4.3993961613111927E-2</v>
      </c>
      <c r="E13" s="259">
        <v>3.6951941739519913E-2</v>
      </c>
      <c r="F13" s="202">
        <v>7.1150113634478526E-2</v>
      </c>
      <c r="G13" s="259">
        <v>1.4166984622020205E-2</v>
      </c>
      <c r="H13" s="202">
        <v>0.37265473366400692</v>
      </c>
      <c r="I13" s="259">
        <v>1.9002670824969724E-2</v>
      </c>
      <c r="J13" s="202">
        <v>1.7816559114812294E-2</v>
      </c>
      <c r="K13" s="259">
        <v>0.27074036595278778</v>
      </c>
      <c r="L13" s="202">
        <v>9.7062092533302363E-2</v>
      </c>
      <c r="M13" s="259">
        <v>6.6140243194373019E-2</v>
      </c>
      <c r="N13" s="202">
        <v>3.7217365338995702E-2</v>
      </c>
      <c r="O13" s="259">
        <v>7.0320664886116685E-2</v>
      </c>
      <c r="P13" s="202">
        <v>6.0135034256233308E-3</v>
      </c>
      <c r="Q13" s="259">
        <v>9.5801330435792368E-3</v>
      </c>
      <c r="R13" s="202">
        <v>1.0757950266253048E-2</v>
      </c>
      <c r="S13" s="259">
        <v>8.4437882583235178E-3</v>
      </c>
      <c r="T13" s="202">
        <v>1.0343225892072129E-2</v>
      </c>
      <c r="U13" s="259">
        <v>9.4557157313249619E-4</v>
      </c>
      <c r="V13" s="202">
        <v>8.4603772332907546E-4</v>
      </c>
      <c r="W13" s="259">
        <v>3.4438712031983544E-2</v>
      </c>
      <c r="X13" s="202">
        <v>0.9278462533800037</v>
      </c>
      <c r="Y13" s="260">
        <v>1</v>
      </c>
    </row>
    <row r="14" spans="2:26" outlineLevel="1">
      <c r="B14" s="66" t="s">
        <v>88</v>
      </c>
      <c r="C14" s="259">
        <v>0.10221716969075535</v>
      </c>
      <c r="D14" s="202">
        <v>5.2026213722081049E-2</v>
      </c>
      <c r="E14" s="259">
        <v>3.0679268274560505E-2</v>
      </c>
      <c r="F14" s="202">
        <v>5.3965494182158617E-2</v>
      </c>
      <c r="G14" s="259">
        <v>1.9474536727445649E-2</v>
      </c>
      <c r="H14" s="202">
        <v>0.48773275080617595</v>
      </c>
      <c r="I14" s="259">
        <v>2.6949311221077972E-2</v>
      </c>
      <c r="J14" s="202">
        <v>1.0179364867073841E-2</v>
      </c>
      <c r="K14" s="259">
        <v>0.14754877921923529</v>
      </c>
      <c r="L14" s="202">
        <v>4.4573729808449619E-2</v>
      </c>
      <c r="M14" s="259">
        <v>3.8421529728203528E-2</v>
      </c>
      <c r="N14" s="202">
        <v>2.3308516487599008E-2</v>
      </c>
      <c r="O14" s="259">
        <v>4.1245003194983136E-2</v>
      </c>
      <c r="P14" s="202">
        <v>9.3174624403726987E-3</v>
      </c>
      <c r="Q14" s="259">
        <v>6.6946041936011176E-3</v>
      </c>
      <c r="R14" s="202">
        <v>1.3203453553861471E-2</v>
      </c>
      <c r="S14" s="259">
        <v>1.4518597773914078E-2</v>
      </c>
      <c r="T14" s="202">
        <v>1.716374660068655E-2</v>
      </c>
      <c r="U14" s="259">
        <v>1.2928536400517142E-3</v>
      </c>
      <c r="V14" s="202">
        <v>2.1473258734192265E-3</v>
      </c>
      <c r="W14" s="259">
        <v>4.8890672135288964E-3</v>
      </c>
      <c r="X14" s="202">
        <v>0.89778283030924466</v>
      </c>
      <c r="Y14" s="260">
        <v>1</v>
      </c>
    </row>
    <row r="15" spans="2:26" outlineLevel="1">
      <c r="B15" s="66" t="s">
        <v>89</v>
      </c>
      <c r="C15" s="259">
        <v>0.19390597850881877</v>
      </c>
      <c r="D15" s="202">
        <v>4.5777963288325452E-2</v>
      </c>
      <c r="E15" s="259">
        <v>4.158456207107427E-2</v>
      </c>
      <c r="F15" s="202">
        <v>6.8715479668798957E-2</v>
      </c>
      <c r="G15" s="259">
        <v>1.8181112222017296E-2</v>
      </c>
      <c r="H15" s="202">
        <v>0.4780380318193731</v>
      </c>
      <c r="I15" s="259">
        <v>2.7790990011551268E-2</v>
      </c>
      <c r="J15" s="202">
        <v>2.1568836816509576E-2</v>
      </c>
      <c r="K15" s="259">
        <v>1.3667381745114979E-2</v>
      </c>
      <c r="L15" s="202">
        <v>3.0673953348411458E-3</v>
      </c>
      <c r="M15" s="259">
        <v>5.9891864607499587E-3</v>
      </c>
      <c r="N15" s="202">
        <v>3.9604344829594542E-3</v>
      </c>
      <c r="O15" s="259">
        <v>6.5036546656442021E-4</v>
      </c>
      <c r="P15" s="202">
        <v>7.8043855987730421E-3</v>
      </c>
      <c r="Q15" s="259">
        <v>6.4357060348091133E-3</v>
      </c>
      <c r="R15" s="202">
        <v>1.6987157708772169E-2</v>
      </c>
      <c r="S15" s="259">
        <v>1.9773051573010805E-2</v>
      </c>
      <c r="T15" s="202">
        <v>1.8103456643920053E-2</v>
      </c>
      <c r="U15" s="259">
        <v>1.5142837728962619E-3</v>
      </c>
      <c r="V15" s="202">
        <v>3.4847940671138334E-3</v>
      </c>
      <c r="W15" s="259">
        <v>1.6666828449121037E-2</v>
      </c>
      <c r="X15" s="202">
        <v>0.80609402149118126</v>
      </c>
      <c r="Y15" s="260">
        <v>1</v>
      </c>
    </row>
    <row r="16" spans="2:26" outlineLevel="1">
      <c r="B16" s="66" t="s">
        <v>90</v>
      </c>
      <c r="C16" s="259">
        <v>0.31399046104928457</v>
      </c>
      <c r="D16" s="202">
        <v>4.9739846798670329E-2</v>
      </c>
      <c r="E16" s="259">
        <v>2.81688105217517E-2</v>
      </c>
      <c r="F16" s="202">
        <v>4.3871946813123286E-2</v>
      </c>
      <c r="G16" s="259">
        <v>1.9460904755022403E-2</v>
      </c>
      <c r="H16" s="202">
        <v>0.38491111432287906</v>
      </c>
      <c r="I16" s="259">
        <v>1.80806474924122E-2</v>
      </c>
      <c r="J16" s="202">
        <v>4.6393987570458158E-2</v>
      </c>
      <c r="K16" s="259">
        <v>9.538950715421303E-3</v>
      </c>
      <c r="L16" s="202">
        <v>1.5392397745338921E-3</v>
      </c>
      <c r="M16" s="259">
        <v>4.2708483884954474E-3</v>
      </c>
      <c r="N16" s="202">
        <v>3.6132389073565544E-3</v>
      </c>
      <c r="O16" s="259">
        <v>1.1562364503540974E-4</v>
      </c>
      <c r="P16" s="202">
        <v>5.1452522040757332E-3</v>
      </c>
      <c r="Q16" s="259">
        <v>4.9429108252637662E-3</v>
      </c>
      <c r="R16" s="202">
        <v>1.6216216216216217E-2</v>
      </c>
      <c r="S16" s="259">
        <v>1.5168376933082815E-2</v>
      </c>
      <c r="T16" s="202">
        <v>2.4981933805463218E-2</v>
      </c>
      <c r="U16" s="259">
        <v>9.4666859372741728E-4</v>
      </c>
      <c r="V16" s="202">
        <v>3.9022980199450788E-3</v>
      </c>
      <c r="W16" s="259">
        <v>1.4539673363202775E-2</v>
      </c>
      <c r="X16" s="202">
        <v>0.68600953895071537</v>
      </c>
      <c r="Y16" s="260">
        <v>1</v>
      </c>
    </row>
    <row r="17" spans="2:25" outlineLevel="1">
      <c r="B17" s="66" t="s">
        <v>91</v>
      </c>
      <c r="C17" s="259">
        <v>0.26042779965740892</v>
      </c>
      <c r="D17" s="202">
        <v>5.5429483331625257E-2</v>
      </c>
      <c r="E17" s="259">
        <v>3.6220956619767798E-2</v>
      </c>
      <c r="F17" s="202">
        <v>4.8131121619841004E-2</v>
      </c>
      <c r="G17" s="259">
        <v>2.3593399997071871E-2</v>
      </c>
      <c r="H17" s="202">
        <v>0.4261379441605786</v>
      </c>
      <c r="I17" s="259">
        <v>2.7692780697773159E-2</v>
      </c>
      <c r="J17" s="202">
        <v>2.1785280295155411E-2</v>
      </c>
      <c r="K17" s="259">
        <v>1.5892420537897311E-2</v>
      </c>
      <c r="L17" s="202">
        <v>3.5210752089952124E-3</v>
      </c>
      <c r="M17" s="259">
        <v>6.8298610602755367E-3</v>
      </c>
      <c r="N17" s="202">
        <v>4.5093187707714154E-3</v>
      </c>
      <c r="O17" s="259">
        <v>1.0321654978551454E-3</v>
      </c>
      <c r="P17" s="202">
        <v>9.4944585157313733E-3</v>
      </c>
      <c r="Q17" s="259">
        <v>6.1197897603326359E-3</v>
      </c>
      <c r="R17" s="202">
        <v>1.8988917031462747E-2</v>
      </c>
      <c r="S17" s="259">
        <v>2.1375342225085282E-2</v>
      </c>
      <c r="T17" s="202">
        <v>1.8308127022239142E-2</v>
      </c>
      <c r="U17" s="259">
        <v>1.8374009926357554E-3</v>
      </c>
      <c r="V17" s="202">
        <v>2.7963632636926637E-3</v>
      </c>
      <c r="W17" s="259">
        <v>5.7684142717010969E-3</v>
      </c>
      <c r="X17" s="202">
        <v>0.73957220034259108</v>
      </c>
      <c r="Y17" s="260">
        <v>1</v>
      </c>
    </row>
    <row r="18" spans="2:25" outlineLevel="1">
      <c r="B18" s="66" t="s">
        <v>92</v>
      </c>
      <c r="C18" s="259">
        <v>0.21430101218910336</v>
      </c>
      <c r="D18" s="202">
        <v>3.5496456872549841E-2</v>
      </c>
      <c r="E18" s="259">
        <v>3.7340186794051641E-2</v>
      </c>
      <c r="F18" s="202">
        <v>5.6289633209486829E-2</v>
      </c>
      <c r="G18" s="259">
        <v>1.914499352832174E-2</v>
      </c>
      <c r="H18" s="202">
        <v>0.4848357869840117</v>
      </c>
      <c r="I18" s="259">
        <v>3.3615479881926792E-2</v>
      </c>
      <c r="J18" s="202">
        <v>1.7906528480040228E-2</v>
      </c>
      <c r="K18" s="259">
        <v>1.4265627473438184E-2</v>
      </c>
      <c r="L18" s="202">
        <v>2.7283478131314544E-3</v>
      </c>
      <c r="M18" s="259">
        <v>3.3801715227533033E-3</v>
      </c>
      <c r="N18" s="202">
        <v>6.1085193358847573E-3</v>
      </c>
      <c r="O18" s="259">
        <v>2.0485888016686686E-3</v>
      </c>
      <c r="P18" s="202">
        <v>6.3413135178925608E-3</v>
      </c>
      <c r="Q18" s="259">
        <v>4.8979895894441803E-3</v>
      </c>
      <c r="R18" s="202">
        <v>1.5662392565485003E-2</v>
      </c>
      <c r="S18" s="259">
        <v>2.01879114637167E-2</v>
      </c>
      <c r="T18" s="202">
        <v>1.7832034341797729E-2</v>
      </c>
      <c r="U18" s="259">
        <v>2.5141771656842751E-3</v>
      </c>
      <c r="V18" s="202">
        <v>2.4583065620024025E-3</v>
      </c>
      <c r="W18" s="259">
        <v>1.6910169381046829E-2</v>
      </c>
      <c r="X18" s="202">
        <v>0.78569898781089664</v>
      </c>
      <c r="Y18" s="260">
        <v>1</v>
      </c>
    </row>
    <row r="19" spans="2:25" outlineLevel="1">
      <c r="B19" s="66" t="s">
        <v>93</v>
      </c>
      <c r="C19" s="259">
        <v>0.22278610488217476</v>
      </c>
      <c r="D19" s="202">
        <v>5.8470042094496244E-2</v>
      </c>
      <c r="E19" s="259">
        <v>3.6055706361383215E-2</v>
      </c>
      <c r="F19" s="202">
        <v>6.0535426255950271E-2</v>
      </c>
      <c r="G19" s="259">
        <v>2.0899720681380071E-2</v>
      </c>
      <c r="H19" s="202">
        <v>0.45407962547700537</v>
      </c>
      <c r="I19" s="259">
        <v>3.1393839254101261E-2</v>
      </c>
      <c r="J19" s="202">
        <v>1.7840985089893388E-2</v>
      </c>
      <c r="K19" s="259">
        <v>1.5234666981391871E-2</v>
      </c>
      <c r="L19" s="202">
        <v>1.3867579369762776E-3</v>
      </c>
      <c r="M19" s="259">
        <v>3.1374168928754082E-3</v>
      </c>
      <c r="N19" s="202">
        <v>9.7859868602226674E-3</v>
      </c>
      <c r="O19" s="259">
        <v>9.2450529131751834E-4</v>
      </c>
      <c r="P19" s="202">
        <v>8.615602502065384E-3</v>
      </c>
      <c r="Q19" s="259">
        <v>3.48164758645108E-3</v>
      </c>
      <c r="R19" s="202">
        <v>1.4133128761949722E-2</v>
      </c>
      <c r="S19" s="259">
        <v>1.2913568590424486E-2</v>
      </c>
      <c r="T19" s="202">
        <v>2.534521420984303E-2</v>
      </c>
      <c r="U19" s="259">
        <v>1.9768676973917149E-3</v>
      </c>
      <c r="V19" s="202">
        <v>2.9997246154451393E-3</v>
      </c>
      <c r="W19" s="259">
        <v>1.3238128958652976E-2</v>
      </c>
      <c r="X19" s="202">
        <v>0.77721389511782524</v>
      </c>
      <c r="Y19" s="260">
        <v>1</v>
      </c>
    </row>
    <row r="20" spans="2:25" outlineLevel="1">
      <c r="B20" s="66" t="s">
        <v>94</v>
      </c>
      <c r="C20" s="259">
        <v>0.1955432772075226</v>
      </c>
      <c r="D20" s="202">
        <v>4.47101224923988E-2</v>
      </c>
      <c r="E20" s="259">
        <v>3.677153540212913E-2</v>
      </c>
      <c r="F20" s="202">
        <v>5.9793437963911185E-2</v>
      </c>
      <c r="G20" s="259">
        <v>2.992847333031667E-2</v>
      </c>
      <c r="H20" s="202">
        <v>0.43443917851500791</v>
      </c>
      <c r="I20" s="259">
        <v>2.4625497154016528E-2</v>
      </c>
      <c r="J20" s="202">
        <v>1.4464105678471346E-2</v>
      </c>
      <c r="K20" s="259">
        <v>9.5850500527916035E-2</v>
      </c>
      <c r="L20" s="202">
        <v>4.0550302857097494E-2</v>
      </c>
      <c r="M20" s="259">
        <v>1.8250811720529982E-2</v>
      </c>
      <c r="N20" s="202">
        <v>1.462287742027674E-2</v>
      </c>
      <c r="O20" s="259">
        <v>2.2426508530011827E-2</v>
      </c>
      <c r="P20" s="202">
        <v>7.6289821937491568E-3</v>
      </c>
      <c r="Q20" s="259">
        <v>5.8904316209800979E-3</v>
      </c>
      <c r="R20" s="202">
        <v>1.2193669770654218E-2</v>
      </c>
      <c r="S20" s="259">
        <v>1.1828494764501814E-2</v>
      </c>
      <c r="T20" s="202">
        <v>1.2812879563695253E-2</v>
      </c>
      <c r="U20" s="259">
        <v>2.3656989529003626E-3</v>
      </c>
      <c r="V20" s="202">
        <v>2.0560940563798453E-3</v>
      </c>
      <c r="W20" s="259">
        <v>9.0976208054490467E-3</v>
      </c>
      <c r="X20" s="202">
        <v>0.80445672279247737</v>
      </c>
      <c r="Y20" s="260">
        <v>1</v>
      </c>
    </row>
    <row r="21" spans="2:25" outlineLevel="1">
      <c r="B21" s="66" t="s">
        <v>95</v>
      </c>
      <c r="C21" s="259">
        <v>0.11312469796197237</v>
      </c>
      <c r="D21" s="202">
        <v>3.7336066256728161E-2</v>
      </c>
      <c r="E21" s="259">
        <v>2.3821426785982102E-2</v>
      </c>
      <c r="F21" s="202">
        <v>5.694145878118282E-2</v>
      </c>
      <c r="G21" s="259">
        <v>1.6830808712026531E-2</v>
      </c>
      <c r="H21" s="202">
        <v>0.39717375726974286</v>
      </c>
      <c r="I21" s="259">
        <v>2.6596010598410238E-2</v>
      </c>
      <c r="J21" s="202">
        <v>1.8430568748021129E-2</v>
      </c>
      <c r="K21" s="259">
        <v>0.2577113432985052</v>
      </c>
      <c r="L21" s="202">
        <v>7.9204785948774351E-2</v>
      </c>
      <c r="M21" s="259">
        <v>6.4015397690346448E-2</v>
      </c>
      <c r="N21" s="202">
        <v>4.9650885700478264E-2</v>
      </c>
      <c r="O21" s="259">
        <v>6.4840273958906167E-2</v>
      </c>
      <c r="P21" s="202">
        <v>4.9825859454415171E-3</v>
      </c>
      <c r="Q21" s="259">
        <v>5.9907680514589478E-3</v>
      </c>
      <c r="R21" s="202">
        <v>6.4323684780616241E-3</v>
      </c>
      <c r="S21" s="259">
        <v>1.0856704827609191E-2</v>
      </c>
      <c r="T21" s="202">
        <v>9.631888550050826E-3</v>
      </c>
      <c r="U21" s="259">
        <v>3.0328784015730974E-3</v>
      </c>
      <c r="V21" s="202">
        <v>2.3746438034294858E-3</v>
      </c>
      <c r="W21" s="259">
        <v>8.7320235298038625E-3</v>
      </c>
      <c r="X21" s="202">
        <v>0.88687530203802767</v>
      </c>
      <c r="Y21" s="260">
        <v>1</v>
      </c>
    </row>
    <row r="22" spans="2:25" outlineLevel="1">
      <c r="B22" s="66" t="s">
        <v>96</v>
      </c>
      <c r="C22" s="259">
        <v>7.911288258309869E-2</v>
      </c>
      <c r="D22" s="202">
        <v>4.8369108128862401E-2</v>
      </c>
      <c r="E22" s="259">
        <v>3.4793578820345922E-2</v>
      </c>
      <c r="F22" s="202">
        <v>6.4550042052144666E-2</v>
      </c>
      <c r="G22" s="259">
        <v>2.4499945149376531E-2</v>
      </c>
      <c r="H22" s="202">
        <v>0.37036969320217938</v>
      </c>
      <c r="I22" s="259">
        <v>2.9820455625845614E-2</v>
      </c>
      <c r="J22" s="202">
        <v>2.9171389914798698E-2</v>
      </c>
      <c r="K22" s="259">
        <v>0.26778074377445421</v>
      </c>
      <c r="L22" s="202">
        <v>7.6068672980582883E-2</v>
      </c>
      <c r="M22" s="259">
        <v>6.8033056642410508E-2</v>
      </c>
      <c r="N22" s="202">
        <v>5.7584012871612973E-2</v>
      </c>
      <c r="O22" s="259">
        <v>6.6095001279847881E-2</v>
      </c>
      <c r="P22" s="202">
        <v>6.3718140929535233E-3</v>
      </c>
      <c r="Q22" s="259">
        <v>7.2768493801879551E-3</v>
      </c>
      <c r="R22" s="202">
        <v>5.8507331700003657E-3</v>
      </c>
      <c r="S22" s="259">
        <v>1.0302775441547519E-2</v>
      </c>
      <c r="T22" s="202">
        <v>1.1061542399531941E-2</v>
      </c>
      <c r="U22" s="259">
        <v>1.215855486890701E-3</v>
      </c>
      <c r="V22" s="202">
        <v>1.9289135919844955E-3</v>
      </c>
      <c r="W22" s="259">
        <v>7.5236771857973448E-3</v>
      </c>
      <c r="X22" s="202">
        <v>0.92088711741690132</v>
      </c>
      <c r="Y22" s="260">
        <v>1</v>
      </c>
    </row>
    <row r="23" spans="2:25" outlineLevel="1">
      <c r="B23" s="66" t="s">
        <v>97</v>
      </c>
      <c r="C23" s="259">
        <v>8.5881260489167943E-2</v>
      </c>
      <c r="D23" s="202">
        <v>4.2322993959943093E-2</v>
      </c>
      <c r="E23" s="259">
        <v>3.4434287758874797E-2</v>
      </c>
      <c r="F23" s="202">
        <v>6.2351447824642407E-2</v>
      </c>
      <c r="G23" s="259">
        <v>1.7046761456088189E-2</v>
      </c>
      <c r="H23" s="202">
        <v>0.36802603443428777</v>
      </c>
      <c r="I23" s="259">
        <v>2.6477428588466814E-2</v>
      </c>
      <c r="J23" s="202">
        <v>2.6758559586993007E-2</v>
      </c>
      <c r="K23" s="259">
        <v>0.27598544934104596</v>
      </c>
      <c r="L23" s="202">
        <v>7.9074482676367103E-2</v>
      </c>
      <c r="M23" s="259">
        <v>7.4533791094110735E-2</v>
      </c>
      <c r="N23" s="202">
        <v>5.1651431638312192E-2</v>
      </c>
      <c r="O23" s="259">
        <v>7.0725743932255947E-2</v>
      </c>
      <c r="P23" s="202">
        <v>5.3840845778349508E-3</v>
      </c>
      <c r="Q23" s="259">
        <v>7.6331325660444873E-3</v>
      </c>
      <c r="R23" s="202">
        <v>1.2591261085506419E-2</v>
      </c>
      <c r="S23" s="259">
        <v>1.2940545053372294E-2</v>
      </c>
      <c r="T23" s="202">
        <v>1.3749861564281029E-2</v>
      </c>
      <c r="U23" s="259">
        <v>1.7208624758269938E-3</v>
      </c>
      <c r="V23" s="202">
        <v>2.1468185342000119E-3</v>
      </c>
      <c r="W23" s="259">
        <v>4.5492107034238345E-3</v>
      </c>
      <c r="X23" s="202">
        <v>0.91411873951083211</v>
      </c>
      <c r="Y23" s="260">
        <v>1</v>
      </c>
    </row>
    <row r="24" spans="2:25" ht="15" customHeight="1">
      <c r="B24" s="207">
        <v>2010</v>
      </c>
      <c r="C24" s="209">
        <v>0.16445582790222327</v>
      </c>
      <c r="D24" s="209">
        <v>4.6595852809936278E-2</v>
      </c>
      <c r="E24" s="209">
        <v>3.4709540324247043E-2</v>
      </c>
      <c r="F24" s="209">
        <v>5.8741155248769973E-2</v>
      </c>
      <c r="G24" s="209">
        <v>2.0173292900184853E-2</v>
      </c>
      <c r="H24" s="209">
        <v>0.41891380590971794</v>
      </c>
      <c r="I24" s="209">
        <v>2.5320281915101557E-2</v>
      </c>
      <c r="J24" s="209">
        <v>2.2249401042102969E-2</v>
      </c>
      <c r="K24" s="209">
        <v>0.13649398808227364</v>
      </c>
      <c r="L24" s="209">
        <v>4.1800001116937803E-2</v>
      </c>
      <c r="M24" s="209">
        <v>3.374827572726613E-2</v>
      </c>
      <c r="N24" s="209">
        <v>2.570353119886519E-2</v>
      </c>
      <c r="O24" s="209">
        <v>3.524218003920452E-2</v>
      </c>
      <c r="P24" s="209">
        <v>6.9424665337510681E-3</v>
      </c>
      <c r="Q24" s="209">
        <v>6.4586928476887762E-3</v>
      </c>
      <c r="R24" s="209">
        <v>1.2964855552018586E-2</v>
      </c>
      <c r="S24" s="209">
        <v>1.3940081871540983E-2</v>
      </c>
      <c r="T24" s="209">
        <v>1.6044113458542061E-2</v>
      </c>
      <c r="U24" s="209">
        <v>1.7668559876243292E-3</v>
      </c>
      <c r="V24" s="209">
        <v>2.4516784782839369E-3</v>
      </c>
      <c r="W24" s="209">
        <v>1.1778109135992762E-2</v>
      </c>
      <c r="X24" s="209">
        <v>0.83554417209777676</v>
      </c>
      <c r="Y24" s="209">
        <v>1</v>
      </c>
    </row>
    <row r="25" spans="2:25" ht="15" hidden="1" customHeight="1" outlineLevel="1">
      <c r="B25" s="66" t="s">
        <v>86</v>
      </c>
      <c r="C25" s="259">
        <v>0.1189856016207221</v>
      </c>
      <c r="D25" s="202">
        <v>4.6758555820852324E-2</v>
      </c>
      <c r="E25" s="259">
        <v>3.6457202807322189E-2</v>
      </c>
      <c r="F25" s="202">
        <v>5.8407495839664279E-2</v>
      </c>
      <c r="G25" s="259">
        <v>1.2408653498299688E-2</v>
      </c>
      <c r="H25" s="202">
        <v>0.36866905433760222</v>
      </c>
      <c r="I25" s="259">
        <v>1.8757687576875768E-2</v>
      </c>
      <c r="J25" s="202">
        <v>2.1678966789667898E-2</v>
      </c>
      <c r="K25" s="259">
        <v>0.25644852036755661</v>
      </c>
      <c r="L25" s="202">
        <v>7.7165183416540051E-2</v>
      </c>
      <c r="M25" s="259">
        <v>5.8977280949280078E-2</v>
      </c>
      <c r="N25" s="202">
        <v>5.0340062224151653E-2</v>
      </c>
      <c r="O25" s="259">
        <v>6.9965993777584834E-2</v>
      </c>
      <c r="P25" s="202">
        <v>5.3089501483250126E-3</v>
      </c>
      <c r="Q25" s="259">
        <v>7.7599305404818754E-3</v>
      </c>
      <c r="R25" s="202">
        <v>8.1669199044931626E-3</v>
      </c>
      <c r="S25" s="259">
        <v>1.4769191809565154E-2</v>
      </c>
      <c r="T25" s="202">
        <v>1.173033789161421E-2</v>
      </c>
      <c r="U25" s="259">
        <v>2.912235004702988E-3</v>
      </c>
      <c r="V25" s="202">
        <v>2.6680413862962158E-3</v>
      </c>
      <c r="W25" s="259">
        <v>8.1126546559583245E-3</v>
      </c>
      <c r="X25" s="202">
        <v>0.88101439837927786</v>
      </c>
      <c r="Y25" s="260">
        <v>1</v>
      </c>
    </row>
    <row r="26" spans="2:25" ht="15" hidden="1" customHeight="1" outlineLevel="1">
      <c r="B26" s="66" t="s">
        <v>87</v>
      </c>
      <c r="C26" s="259">
        <v>8.8407626511925838E-2</v>
      </c>
      <c r="D26" s="202">
        <v>4.0242661743095071E-2</v>
      </c>
      <c r="E26" s="259">
        <v>3.8047778740721204E-2</v>
      </c>
      <c r="F26" s="202">
        <v>6.6110252835449718E-2</v>
      </c>
      <c r="G26" s="259">
        <v>1.1191077282489921E-2</v>
      </c>
      <c r="H26" s="202">
        <v>0.37392139869625834</v>
      </c>
      <c r="I26" s="259">
        <v>1.8934398432495572E-2</v>
      </c>
      <c r="J26" s="202">
        <v>1.8510493989977016E-2</v>
      </c>
      <c r="K26" s="259">
        <v>0.28801951844455331</v>
      </c>
      <c r="L26" s="202">
        <v>8.8793850559553869E-2</v>
      </c>
      <c r="M26" s="259">
        <v>7.3448509740382084E-2</v>
      </c>
      <c r="N26" s="202">
        <v>5.0567089943102606E-2</v>
      </c>
      <c r="O26" s="259">
        <v>7.5210068201514754E-2</v>
      </c>
      <c r="P26" s="202">
        <v>5.9440822939824407E-3</v>
      </c>
      <c r="Q26" s="259">
        <v>7.6585402615019409E-3</v>
      </c>
      <c r="R26" s="202">
        <v>8.3933079618674408E-3</v>
      </c>
      <c r="S26" s="259">
        <v>1.2962055842345228E-2</v>
      </c>
      <c r="T26" s="202">
        <v>1.1304118467161535E-2</v>
      </c>
      <c r="U26" s="259">
        <v>2.3927050755491916E-3</v>
      </c>
      <c r="V26" s="202">
        <v>1.8840197445269226E-3</v>
      </c>
      <c r="W26" s="259">
        <v>6.0759636760993252E-3</v>
      </c>
      <c r="X26" s="202">
        <v>0.9115923734880742</v>
      </c>
      <c r="Y26" s="260">
        <v>1</v>
      </c>
    </row>
    <row r="27" spans="2:25" ht="15" hidden="1" customHeight="1" outlineLevel="1">
      <c r="B27" s="66" t="s">
        <v>88</v>
      </c>
      <c r="C27" s="259">
        <v>0.14063014149391248</v>
      </c>
      <c r="D27" s="202">
        <v>5.2122408687068113E-2</v>
      </c>
      <c r="E27" s="259">
        <v>3.0108588351431393E-2</v>
      </c>
      <c r="F27" s="202">
        <v>5.8209937479434024E-2</v>
      </c>
      <c r="G27" s="259">
        <v>1.6025008226390261E-2</v>
      </c>
      <c r="H27" s="202">
        <v>0.48692003948667323</v>
      </c>
      <c r="I27" s="259">
        <v>2.3848305363606451E-2</v>
      </c>
      <c r="J27" s="202">
        <v>1.2520565975649885E-2</v>
      </c>
      <c r="K27" s="259">
        <v>0.11405890095426127</v>
      </c>
      <c r="L27" s="202">
        <v>2.4934188877920368E-2</v>
      </c>
      <c r="M27" s="259">
        <v>2.8685422836459362E-2</v>
      </c>
      <c r="N27" s="202">
        <v>3.0215531424810795E-2</v>
      </c>
      <c r="O27" s="259">
        <v>3.0223757815070747E-2</v>
      </c>
      <c r="P27" s="202">
        <v>9.4850279697268839E-3</v>
      </c>
      <c r="Q27" s="259">
        <v>6.1451135241855871E-3</v>
      </c>
      <c r="R27" s="202">
        <v>1.3573543928923988E-2</v>
      </c>
      <c r="S27" s="259">
        <v>1.2339585389930898E-2</v>
      </c>
      <c r="T27" s="202">
        <v>1.121256992431721E-2</v>
      </c>
      <c r="U27" s="259">
        <v>1.8591641987495886E-3</v>
      </c>
      <c r="V27" s="202">
        <v>1.2833168805528134E-3</v>
      </c>
      <c r="W27" s="259">
        <v>9.6577821651859172E-3</v>
      </c>
      <c r="X27" s="202">
        <v>0.85936985850608749</v>
      </c>
      <c r="Y27" s="260">
        <v>1</v>
      </c>
    </row>
    <row r="28" spans="2:25" ht="15" hidden="1" customHeight="1" outlineLevel="1">
      <c r="B28" s="66" t="s">
        <v>89</v>
      </c>
      <c r="C28" s="259">
        <v>0.23645676638041016</v>
      </c>
      <c r="D28" s="202">
        <v>4.4080964259192258E-2</v>
      </c>
      <c r="E28" s="259">
        <v>3.6016908810480419E-2</v>
      </c>
      <c r="F28" s="202">
        <v>5.4496639183502484E-2</v>
      </c>
      <c r="G28" s="259">
        <v>1.2281737342193956E-2</v>
      </c>
      <c r="H28" s="202">
        <v>0.47715977683416799</v>
      </c>
      <c r="I28" s="259">
        <v>2.2221375935411392E-2</v>
      </c>
      <c r="J28" s="202">
        <v>1.642325342270122E-2</v>
      </c>
      <c r="K28" s="259">
        <v>2.3059199878134699E-2</v>
      </c>
      <c r="L28" s="202">
        <v>4.3890549726755147E-3</v>
      </c>
      <c r="M28" s="259">
        <v>7.0358169735514212E-3</v>
      </c>
      <c r="N28" s="202">
        <v>9.1589390102252612E-3</v>
      </c>
      <c r="O28" s="259">
        <v>2.4753889216825027E-3</v>
      </c>
      <c r="P28" s="202">
        <v>8.5305710531827783E-3</v>
      </c>
      <c r="Q28" s="259">
        <v>5.4077727212140832E-3</v>
      </c>
      <c r="R28" s="202">
        <v>1.2177009349353543E-2</v>
      </c>
      <c r="S28" s="259">
        <v>1.6270921796751527E-2</v>
      </c>
      <c r="T28" s="202">
        <v>1.6489898509054211E-2</v>
      </c>
      <c r="U28" s="259">
        <v>3.6559590227926196E-3</v>
      </c>
      <c r="V28" s="202">
        <v>2.3040158424890989E-3</v>
      </c>
      <c r="W28" s="259">
        <v>1.2967229658967572E-2</v>
      </c>
      <c r="X28" s="202">
        <v>0.76354323361958987</v>
      </c>
      <c r="Y28" s="260">
        <v>1</v>
      </c>
    </row>
    <row r="29" spans="2:25" ht="15" hidden="1" customHeight="1" outlineLevel="1">
      <c r="B29" s="66" t="s">
        <v>90</v>
      </c>
      <c r="C29" s="259">
        <v>0.32271173848439821</v>
      </c>
      <c r="D29" s="202">
        <v>5.8736998514115901E-2</v>
      </c>
      <c r="E29" s="259">
        <v>2.7459138187221396E-2</v>
      </c>
      <c r="F29" s="202">
        <v>4.1575037147102527E-2</v>
      </c>
      <c r="G29" s="259">
        <v>2.0230312035661217E-2</v>
      </c>
      <c r="H29" s="202">
        <v>0.37462109955423478</v>
      </c>
      <c r="I29" s="259">
        <v>1.9457652303120358E-2</v>
      </c>
      <c r="J29" s="202">
        <v>4.5668647845468056E-2</v>
      </c>
      <c r="K29" s="259">
        <v>1.1277860326894502E-2</v>
      </c>
      <c r="L29" s="202">
        <v>2.2659732540861815E-3</v>
      </c>
      <c r="M29" s="259">
        <v>3.8335809806835067E-3</v>
      </c>
      <c r="N29" s="202">
        <v>5.1263001485884101E-3</v>
      </c>
      <c r="O29" s="259">
        <v>5.200594353640416E-5</v>
      </c>
      <c r="P29" s="202">
        <v>5.7726597325408616E-3</v>
      </c>
      <c r="Q29" s="259">
        <v>5.1188707280832094E-3</v>
      </c>
      <c r="R29" s="202">
        <v>1.1961367013372956E-2</v>
      </c>
      <c r="S29" s="259">
        <v>1.1723625557206538E-2</v>
      </c>
      <c r="T29" s="202">
        <v>2.610698365527489E-2</v>
      </c>
      <c r="U29" s="259">
        <v>1.7830609212481426E-3</v>
      </c>
      <c r="V29" s="202">
        <v>4.0490341753343243E-3</v>
      </c>
      <c r="W29" s="259">
        <v>1.1745913818722139E-2</v>
      </c>
      <c r="X29" s="202">
        <v>0.67728826151560173</v>
      </c>
      <c r="Y29" s="260">
        <v>1</v>
      </c>
    </row>
    <row r="30" spans="2:25" ht="15" hidden="1" customHeight="1" outlineLevel="1">
      <c r="B30" s="66" t="s">
        <v>91</v>
      </c>
      <c r="C30" s="259">
        <v>0.25774694982076068</v>
      </c>
      <c r="D30" s="202">
        <v>6.3173119542142636E-2</v>
      </c>
      <c r="E30" s="259">
        <v>3.4899182730814389E-2</v>
      </c>
      <c r="F30" s="202">
        <v>4.3670635074922824E-2</v>
      </c>
      <c r="G30" s="259">
        <v>1.6804174215973685E-2</v>
      </c>
      <c r="H30" s="202">
        <v>0.43356480221463617</v>
      </c>
      <c r="I30" s="259">
        <v>2.5567850449847978E-2</v>
      </c>
      <c r="J30" s="202">
        <v>1.9059246183873904E-2</v>
      </c>
      <c r="K30" s="259">
        <v>1.7861725207816547E-2</v>
      </c>
      <c r="L30" s="202">
        <v>4.5023678255662952E-3</v>
      </c>
      <c r="M30" s="259">
        <v>6.4930520455057971E-3</v>
      </c>
      <c r="N30" s="202">
        <v>6.2986492896523298E-3</v>
      </c>
      <c r="O30" s="259">
        <v>5.6765604709212354E-4</v>
      </c>
      <c r="P30" s="202">
        <v>1.053662936725791E-2</v>
      </c>
      <c r="Q30" s="259">
        <v>6.5708131478471841E-3</v>
      </c>
      <c r="R30" s="202">
        <v>1.218516473689531E-2</v>
      </c>
      <c r="S30" s="259">
        <v>1.3561536248337856E-2</v>
      </c>
      <c r="T30" s="202">
        <v>2.3724912324357111E-2</v>
      </c>
      <c r="U30" s="259">
        <v>3.8647267863669236E-3</v>
      </c>
      <c r="V30" s="202">
        <v>2.8616085661630338E-3</v>
      </c>
      <c r="W30" s="259">
        <v>1.4346923381985862E-2</v>
      </c>
      <c r="X30" s="202">
        <v>0.74225305017923937</v>
      </c>
      <c r="Y30" s="260">
        <v>1</v>
      </c>
    </row>
    <row r="31" spans="2:25" ht="15" hidden="1" customHeight="1" outlineLevel="1">
      <c r="B31" s="66" t="s">
        <v>92</v>
      </c>
      <c r="C31" s="259">
        <v>0.20057133819662731</v>
      </c>
      <c r="D31" s="202">
        <v>5.2547298499495881E-2</v>
      </c>
      <c r="E31" s="259">
        <v>3.6425281220963564E-2</v>
      </c>
      <c r="F31" s="202">
        <v>5.6105806298558804E-2</v>
      </c>
      <c r="G31" s="259">
        <v>1.2988553466579681E-2</v>
      </c>
      <c r="H31" s="202">
        <v>0.48553861969436374</v>
      </c>
      <c r="I31" s="259">
        <v>3.0494434889192019E-2</v>
      </c>
      <c r="J31" s="202">
        <v>1.7753000019769486E-2</v>
      </c>
      <c r="K31" s="259">
        <v>1.8375738884605499E-2</v>
      </c>
      <c r="L31" s="202">
        <v>3.4794298479726392E-3</v>
      </c>
      <c r="M31" s="259">
        <v>4.6062906510092325E-3</v>
      </c>
      <c r="N31" s="202">
        <v>9.8550896546270479E-3</v>
      </c>
      <c r="O31" s="259">
        <v>4.349287309965799E-4</v>
      </c>
      <c r="P31" s="202">
        <v>7.0181681592629934E-3</v>
      </c>
      <c r="Q31" s="259">
        <v>5.7133819662732541E-3</v>
      </c>
      <c r="R31" s="202">
        <v>1.4263685427910563E-2</v>
      </c>
      <c r="S31" s="259">
        <v>1.6171440997963742E-2</v>
      </c>
      <c r="T31" s="202">
        <v>2.2606409267935869E-2</v>
      </c>
      <c r="U31" s="259">
        <v>3.8847043473103611E-3</v>
      </c>
      <c r="V31" s="202">
        <v>2.7084198248423382E-3</v>
      </c>
      <c r="W31" s="259">
        <v>1.6833718838344898E-2</v>
      </c>
      <c r="X31" s="202">
        <v>0.79942866180337269</v>
      </c>
      <c r="Y31" s="260">
        <v>1</v>
      </c>
    </row>
    <row r="32" spans="2:25" ht="15" hidden="1" customHeight="1" outlineLevel="1">
      <c r="B32" s="66" t="s">
        <v>93</v>
      </c>
      <c r="C32" s="259">
        <v>0.2219204520583378</v>
      </c>
      <c r="D32" s="202">
        <v>5.2617441652241387E-2</v>
      </c>
      <c r="E32" s="259">
        <v>3.7605205037903662E-2</v>
      </c>
      <c r="F32" s="202">
        <v>5.9024254362402752E-2</v>
      </c>
      <c r="G32" s="259">
        <v>1.5877753238225989E-2</v>
      </c>
      <c r="H32" s="202">
        <v>0.46429495214787403</v>
      </c>
      <c r="I32" s="259">
        <v>4.7295011838675662E-2</v>
      </c>
      <c r="J32" s="202">
        <v>1.5808113969637279E-2</v>
      </c>
      <c r="K32" s="259">
        <v>1.5091824349867685E-2</v>
      </c>
      <c r="L32" s="202">
        <v>1.2535068345967885E-3</v>
      </c>
      <c r="M32" s="259">
        <v>5.1732028094470645E-4</v>
      </c>
      <c r="N32" s="202">
        <v>9.6301159991245347E-3</v>
      </c>
      <c r="O32" s="259">
        <v>3.6908812352016555E-3</v>
      </c>
      <c r="P32" s="202">
        <v>7.0534630613422475E-3</v>
      </c>
      <c r="Q32" s="259">
        <v>5.0637696730933763E-3</v>
      </c>
      <c r="R32" s="202">
        <v>1.6603991324936826E-2</v>
      </c>
      <c r="S32" s="259">
        <v>1.1798881792315804E-2</v>
      </c>
      <c r="T32" s="202">
        <v>1.302254322608886E-2</v>
      </c>
      <c r="U32" s="259">
        <v>3.919695974850276E-3</v>
      </c>
      <c r="V32" s="202">
        <v>2.6562406733122426E-3</v>
      </c>
      <c r="W32" s="259">
        <v>1.0346405618894128E-2</v>
      </c>
      <c r="X32" s="202">
        <v>0.77807954794166223</v>
      </c>
      <c r="Y32" s="260">
        <v>1</v>
      </c>
    </row>
    <row r="33" spans="2:25" ht="15" hidden="1" customHeight="1" outlineLevel="1">
      <c r="B33" s="66" t="s">
        <v>94</v>
      </c>
      <c r="C33" s="259">
        <v>0.19989811842520194</v>
      </c>
      <c r="D33" s="202">
        <v>4.7520477387950483E-2</v>
      </c>
      <c r="E33" s="259">
        <v>3.3847323182909769E-2</v>
      </c>
      <c r="F33" s="202">
        <v>6.6748603171266158E-2</v>
      </c>
      <c r="G33" s="259">
        <v>2.0877636994331827E-2</v>
      </c>
      <c r="H33" s="202">
        <v>0.40285268409434555</v>
      </c>
      <c r="I33" s="259">
        <v>2.8494497586376979E-2</v>
      </c>
      <c r="J33" s="202">
        <v>1.7853533107468889E-2</v>
      </c>
      <c r="K33" s="259">
        <v>0.11591050593096311</v>
      </c>
      <c r="L33" s="202">
        <v>3.9628698260735971E-2</v>
      </c>
      <c r="M33" s="259">
        <v>2.0392486638150607E-2</v>
      </c>
      <c r="N33" s="202">
        <v>2.9359682388233485E-2</v>
      </c>
      <c r="O33" s="259">
        <v>2.6529638643843039E-2</v>
      </c>
      <c r="P33" s="202">
        <v>8.3526719655866687E-3</v>
      </c>
      <c r="Q33" s="259">
        <v>6.3635555052436671E-3</v>
      </c>
      <c r="R33" s="202">
        <v>1.1109943156549933E-2</v>
      </c>
      <c r="S33" s="259">
        <v>1.1465720084416162E-2</v>
      </c>
      <c r="T33" s="202">
        <v>1.518520614847218E-2</v>
      </c>
      <c r="U33" s="259">
        <v>2.5470393699514042E-3</v>
      </c>
      <c r="V33" s="202">
        <v>2.4904384950635949E-3</v>
      </c>
      <c r="W33" s="259">
        <v>8.4820453939016601E-3</v>
      </c>
      <c r="X33" s="202">
        <v>0.800101881574798</v>
      </c>
      <c r="Y33" s="260">
        <v>1</v>
      </c>
    </row>
    <row r="34" spans="2:25" ht="15" hidden="1" customHeight="1" outlineLevel="1">
      <c r="B34" s="66" t="s">
        <v>95</v>
      </c>
      <c r="C34" s="259">
        <v>5.5510738732118751E-2</v>
      </c>
      <c r="D34" s="202">
        <v>4.2307968786191801E-2</v>
      </c>
      <c r="E34" s="259">
        <v>3.1453422895983262E-2</v>
      </c>
      <c r="F34" s="202">
        <v>6.0015495083905079E-2</v>
      </c>
      <c r="G34" s="259">
        <v>1.2739514860104951E-2</v>
      </c>
      <c r="H34" s="202">
        <v>0.39503678085638294</v>
      </c>
      <c r="I34" s="259">
        <v>2.3410356147315119E-2</v>
      </c>
      <c r="J34" s="202">
        <v>1.6110094967292595E-2</v>
      </c>
      <c r="K34" s="259">
        <v>0.31443039592335525</v>
      </c>
      <c r="L34" s="202">
        <v>9.602958442823939E-2</v>
      </c>
      <c r="M34" s="259">
        <v>6.8497855448438907E-2</v>
      </c>
      <c r="N34" s="202">
        <v>6.6109695609459992E-2</v>
      </c>
      <c r="O34" s="259">
        <v>8.3793260437216951E-2</v>
      </c>
      <c r="P34" s="202">
        <v>5.3673692702134968E-3</v>
      </c>
      <c r="Q34" s="259">
        <v>5.0558701607814633E-3</v>
      </c>
      <c r="R34" s="202">
        <v>6.5814170813332162E-3</v>
      </c>
      <c r="S34" s="259">
        <v>1.1253903722813716E-2</v>
      </c>
      <c r="T34" s="202">
        <v>1.1828979001765161E-2</v>
      </c>
      <c r="U34" s="259">
        <v>1.645354270333304E-3</v>
      </c>
      <c r="V34" s="202">
        <v>1.2779450643365469E-3</v>
      </c>
      <c r="W34" s="259">
        <v>5.9743931757733565E-3</v>
      </c>
      <c r="X34" s="202">
        <v>0.94448926126788124</v>
      </c>
      <c r="Y34" s="260">
        <v>1</v>
      </c>
    </row>
    <row r="35" spans="2:25" ht="15" hidden="1" customHeight="1" outlineLevel="1">
      <c r="B35" s="66" t="s">
        <v>96</v>
      </c>
      <c r="C35" s="259">
        <v>5.8661067451950724E-2</v>
      </c>
      <c r="D35" s="202">
        <v>5.0166408196692748E-2</v>
      </c>
      <c r="E35" s="259">
        <v>3.1216783704194184E-2</v>
      </c>
      <c r="F35" s="202">
        <v>5.8086044363902488E-2</v>
      </c>
      <c r="G35" s="259">
        <v>2.2260363484291414E-2</v>
      </c>
      <c r="H35" s="202">
        <v>0.38232065378382618</v>
      </c>
      <c r="I35" s="259">
        <v>2.6912823014863474E-2</v>
      </c>
      <c r="J35" s="202">
        <v>2.4133544755963687E-2</v>
      </c>
      <c r="K35" s="259">
        <v>0.29042150934848143</v>
      </c>
      <c r="L35" s="202">
        <v>9.954869400059245E-2</v>
      </c>
      <c r="M35" s="259">
        <v>6.5317395319660562E-2</v>
      </c>
      <c r="N35" s="202">
        <v>5.7763682935754242E-2</v>
      </c>
      <c r="O35" s="259">
        <v>6.7791737092474172E-2</v>
      </c>
      <c r="P35" s="202">
        <v>5.3668821551168342E-3</v>
      </c>
      <c r="Q35" s="259">
        <v>7.4840126156580531E-3</v>
      </c>
      <c r="R35" s="202">
        <v>5.7850807646064577E-3</v>
      </c>
      <c r="S35" s="259">
        <v>1.4244890135740299E-2</v>
      </c>
      <c r="T35" s="202">
        <v>1.4262315077802366E-2</v>
      </c>
      <c r="U35" s="259">
        <v>1.2371708864068027E-3</v>
      </c>
      <c r="V35" s="202">
        <v>1.1413337050654308E-3</v>
      </c>
      <c r="W35" s="259">
        <v>6.2991165554374534E-3</v>
      </c>
      <c r="X35" s="202">
        <v>0.94133893254804923</v>
      </c>
      <c r="Y35" s="260">
        <v>1</v>
      </c>
    </row>
    <row r="36" spans="2:25" ht="15" hidden="1" customHeight="1" outlineLevel="1">
      <c r="B36" s="66" t="s">
        <v>97</v>
      </c>
      <c r="C36" s="259">
        <v>5.8528253215742322E-2</v>
      </c>
      <c r="D36" s="202">
        <v>3.8562763621152435E-2</v>
      </c>
      <c r="E36" s="259">
        <v>2.8889392407710809E-2</v>
      </c>
      <c r="F36" s="202">
        <v>6.0611078188726603E-2</v>
      </c>
      <c r="G36" s="259">
        <v>1.2880398786906961E-2</v>
      </c>
      <c r="H36" s="202">
        <v>0.38831177885453338</v>
      </c>
      <c r="I36" s="259">
        <v>2.8619235193641721E-2</v>
      </c>
      <c r="J36" s="202">
        <v>2.953428382194025E-2</v>
      </c>
      <c r="K36" s="259">
        <v>0.29024471014745357</v>
      </c>
      <c r="L36" s="202">
        <v>9.0772823927214419E-2</v>
      </c>
      <c r="M36" s="259">
        <v>5.9966186774497159E-2</v>
      </c>
      <c r="N36" s="202">
        <v>6.3295220831735624E-2</v>
      </c>
      <c r="O36" s="259">
        <v>7.6210478614006344E-2</v>
      </c>
      <c r="P36" s="202">
        <v>6.5273468818628647E-3</v>
      </c>
      <c r="Q36" s="259">
        <v>7.6776937288667337E-3</v>
      </c>
      <c r="R36" s="202">
        <v>1.1773625684107784E-2</v>
      </c>
      <c r="S36" s="259">
        <v>1.0902150800013943E-2</v>
      </c>
      <c r="T36" s="202">
        <v>1.9155017952382614E-2</v>
      </c>
      <c r="U36" s="259">
        <v>1.3072123261407605E-3</v>
      </c>
      <c r="V36" s="202">
        <v>1.9869627357339561E-3</v>
      </c>
      <c r="W36" s="259">
        <v>4.4880956530832785E-3</v>
      </c>
      <c r="X36" s="202">
        <v>0.94147174678425771</v>
      </c>
      <c r="Y36" s="260">
        <v>1</v>
      </c>
    </row>
    <row r="37" spans="2:25" collapsed="1">
      <c r="B37" s="212">
        <v>2009</v>
      </c>
      <c r="C37" s="214">
        <v>0.16498906318400175</v>
      </c>
      <c r="D37" s="214">
        <v>4.9329259101933434E-2</v>
      </c>
      <c r="E37" s="214">
        <v>3.3307346525784993E-2</v>
      </c>
      <c r="F37" s="214">
        <v>5.6604603631470046E-2</v>
      </c>
      <c r="G37" s="214">
        <v>1.5723340744742E-2</v>
      </c>
      <c r="H37" s="214">
        <v>0.41789671289722136</v>
      </c>
      <c r="I37" s="214">
        <v>2.5884158456542294E-2</v>
      </c>
      <c r="J37" s="214">
        <v>2.1618331445022756E-2</v>
      </c>
      <c r="K37" s="214">
        <v>0.14622014552131435</v>
      </c>
      <c r="L37" s="214">
        <v>4.440931457571428E-2</v>
      </c>
      <c r="M37" s="214">
        <v>3.3094596066207946E-2</v>
      </c>
      <c r="N37" s="214">
        <v>3.2334463915719085E-2</v>
      </c>
      <c r="O37" s="214">
        <v>3.6381770963673038E-2</v>
      </c>
      <c r="P37" s="214">
        <v>7.1311069298233597E-3</v>
      </c>
      <c r="Q37" s="214">
        <v>6.3226551834305615E-3</v>
      </c>
      <c r="R37" s="214">
        <v>1.0980087278171586E-2</v>
      </c>
      <c r="S37" s="214">
        <v>1.303547307408548E-2</v>
      </c>
      <c r="T37" s="214">
        <v>1.6549101003100388E-2</v>
      </c>
      <c r="U37" s="214">
        <v>2.5407453189489984E-3</v>
      </c>
      <c r="V37" s="214">
        <v>2.2890507074493673E-3</v>
      </c>
      <c r="W37" s="214">
        <v>9.5788189969573077E-3</v>
      </c>
      <c r="X37" s="214">
        <v>0.83501093681599825</v>
      </c>
      <c r="Y37" s="214">
        <v>1</v>
      </c>
    </row>
    <row r="38" spans="2:25" ht="15" hidden="1" customHeight="1" outlineLevel="1">
      <c r="B38" s="66" t="s">
        <v>86</v>
      </c>
      <c r="C38" s="259">
        <v>6.4337506014231577E-2</v>
      </c>
      <c r="D38" s="202">
        <v>4.4019954587275999E-2</v>
      </c>
      <c r="E38" s="259">
        <v>3.5401666258683705E-2</v>
      </c>
      <c r="F38" s="202">
        <v>5.9585207944694393E-2</v>
      </c>
      <c r="G38" s="259">
        <v>1.0897365555546176E-2</v>
      </c>
      <c r="H38" s="202">
        <v>0.40682372603803529</v>
      </c>
      <c r="I38" s="259">
        <v>2.0418843748153524E-2</v>
      </c>
      <c r="J38" s="202">
        <v>2.2908946644269811E-2</v>
      </c>
      <c r="K38" s="259">
        <v>0.28031805788856157</v>
      </c>
      <c r="L38" s="202">
        <v>9.5755007639129225E-2</v>
      </c>
      <c r="M38" s="259">
        <v>5.6571761389055363E-2</v>
      </c>
      <c r="N38" s="202">
        <v>5.3431699431918896E-2</v>
      </c>
      <c r="O38" s="259">
        <v>7.4559589428458084E-2</v>
      </c>
      <c r="P38" s="202">
        <v>5.0477340063645338E-3</v>
      </c>
      <c r="Q38" s="259">
        <v>7.4027804742168839E-3</v>
      </c>
      <c r="R38" s="202">
        <v>9.2091602022470014E-3</v>
      </c>
      <c r="S38" s="259">
        <v>1.1378504081236442E-2</v>
      </c>
      <c r="T38" s="202">
        <v>1.4788678894900776E-2</v>
      </c>
      <c r="U38" s="259">
        <v>1.502502764436266E-3</v>
      </c>
      <c r="V38" s="202">
        <v>2.2199900395884157E-3</v>
      </c>
      <c r="W38" s="259">
        <v>3.7393748575576735E-3</v>
      </c>
      <c r="X38" s="202">
        <v>0.9356624939857684</v>
      </c>
      <c r="Y38" s="260">
        <v>1</v>
      </c>
    </row>
    <row r="39" spans="2:25" ht="15" hidden="1" customHeight="1" outlineLevel="1">
      <c r="B39" s="66" t="s">
        <v>87</v>
      </c>
      <c r="C39" s="259">
        <v>6.5177889754160945E-2</v>
      </c>
      <c r="D39" s="202">
        <v>3.4570163383722707E-2</v>
      </c>
      <c r="E39" s="259">
        <v>2.8943350129790806E-2</v>
      </c>
      <c r="F39" s="202">
        <v>7.3133302794319746E-2</v>
      </c>
      <c r="G39" s="259">
        <v>8.909757214841961E-3</v>
      </c>
      <c r="H39" s="202">
        <v>0.38795999389219726</v>
      </c>
      <c r="I39" s="259">
        <v>2.6446785768819668E-2</v>
      </c>
      <c r="J39" s="202">
        <v>1.2772942433959383E-2</v>
      </c>
      <c r="K39" s="259">
        <v>0.30752023209650331</v>
      </c>
      <c r="L39" s="202">
        <v>0.10183234081539166</v>
      </c>
      <c r="M39" s="259">
        <v>7.5080164910673389E-2</v>
      </c>
      <c r="N39" s="202">
        <v>6.3055428309665595E-2</v>
      </c>
      <c r="O39" s="259">
        <v>6.7552298060772634E-2</v>
      </c>
      <c r="P39" s="202">
        <v>8.1081081081081086E-3</v>
      </c>
      <c r="Q39" s="259">
        <v>8.8334096808673074E-3</v>
      </c>
      <c r="R39" s="202">
        <v>8.2455336692624833E-3</v>
      </c>
      <c r="S39" s="259">
        <v>1.3261566651397159E-2</v>
      </c>
      <c r="T39" s="202">
        <v>1.0726828523438692E-2</v>
      </c>
      <c r="U39" s="259">
        <v>1.0383264620552756E-3</v>
      </c>
      <c r="V39" s="202">
        <v>1.717819514429684E-3</v>
      </c>
      <c r="W39" s="259">
        <v>2.6339899221255155E-3</v>
      </c>
      <c r="X39" s="202">
        <v>0.93482211024583906</v>
      </c>
      <c r="Y39" s="260">
        <v>1</v>
      </c>
    </row>
    <row r="40" spans="2:25" ht="15" hidden="1" customHeight="1" outlineLevel="1">
      <c r="B40" s="66" t="s">
        <v>88</v>
      </c>
      <c r="C40" s="259">
        <v>9.8932569643322046E-2</v>
      </c>
      <c r="D40" s="202">
        <v>5.6426788367000012E-2</v>
      </c>
      <c r="E40" s="259">
        <v>2.2443603840911527E-2</v>
      </c>
      <c r="F40" s="202">
        <v>5.4634975573150377E-2</v>
      </c>
      <c r="G40" s="259">
        <v>1.1149057383953321E-2</v>
      </c>
      <c r="H40" s="202">
        <v>0.48638528569459544</v>
      </c>
      <c r="I40" s="259">
        <v>3.1548156883164619E-2</v>
      </c>
      <c r="J40" s="202">
        <v>1.2626920072897682E-2</v>
      </c>
      <c r="K40" s="259">
        <v>0.14924881694411687</v>
      </c>
      <c r="L40" s="202">
        <v>4.5086297992250793E-2</v>
      </c>
      <c r="M40" s="259">
        <v>4.1847251787984131E-2</v>
      </c>
      <c r="N40" s="202">
        <v>3.1793191111383373E-2</v>
      </c>
      <c r="O40" s="259">
        <v>3.0522076052498584E-2</v>
      </c>
      <c r="P40" s="202">
        <v>9.8473130465411892E-3</v>
      </c>
      <c r="Q40" s="259">
        <v>6.3402606551602675E-3</v>
      </c>
      <c r="R40" s="202">
        <v>2.1509410845827526E-2</v>
      </c>
      <c r="S40" s="259">
        <v>1.5751106482686801E-2</v>
      </c>
      <c r="T40" s="202">
        <v>1.7144738655680964E-2</v>
      </c>
      <c r="U40" s="259">
        <v>1.5467785656308865E-3</v>
      </c>
      <c r="V40" s="202">
        <v>1.5850651637900669E-3</v>
      </c>
      <c r="W40" s="259">
        <v>2.8791521815703632E-3</v>
      </c>
      <c r="X40" s="202">
        <v>0.90106743035667791</v>
      </c>
      <c r="Y40" s="260">
        <v>1</v>
      </c>
    </row>
    <row r="41" spans="2:25" ht="15" hidden="1" customHeight="1" outlineLevel="1">
      <c r="B41" s="66" t="s">
        <v>89</v>
      </c>
      <c r="C41" s="259">
        <v>0.17003396285141481</v>
      </c>
      <c r="D41" s="202">
        <v>5.1575931232091692E-2</v>
      </c>
      <c r="E41" s="259">
        <v>2.4579583840640077E-2</v>
      </c>
      <c r="F41" s="202">
        <v>6.0940889991486398E-2</v>
      </c>
      <c r="G41" s="259">
        <v>7.1862098007085514E-3</v>
      </c>
      <c r="H41" s="202">
        <v>0.502897369938757</v>
      </c>
      <c r="I41" s="259">
        <v>3.1454543790107745E-2</v>
      </c>
      <c r="J41" s="202">
        <v>2.0304475589772695E-2</v>
      </c>
      <c r="K41" s="259">
        <v>3.5619799152301873E-2</v>
      </c>
      <c r="L41" s="202">
        <v>7.0855113194247367E-3</v>
      </c>
      <c r="M41" s="259">
        <v>1.5672345450717249E-2</v>
      </c>
      <c r="N41" s="202">
        <v>1.2660545419592262E-2</v>
      </c>
      <c r="O41" s="259">
        <v>2.0139696256762818E-4</v>
      </c>
      <c r="P41" s="202">
        <v>9.1910250189953958E-3</v>
      </c>
      <c r="Q41" s="259">
        <v>5.5658796927780876E-3</v>
      </c>
      <c r="R41" s="202">
        <v>2.0743887144465702E-2</v>
      </c>
      <c r="S41" s="259">
        <v>1.990168166463744E-2</v>
      </c>
      <c r="T41" s="202">
        <v>3.0896124939352052E-2</v>
      </c>
      <c r="U41" s="259">
        <v>1.3273890714684585E-3</v>
      </c>
      <c r="V41" s="202">
        <v>3.2589690306398015E-3</v>
      </c>
      <c r="W41" s="259">
        <v>4.5222772503821966E-3</v>
      </c>
      <c r="X41" s="202">
        <v>0.82996603714858519</v>
      </c>
      <c r="Y41" s="260">
        <v>1</v>
      </c>
    </row>
    <row r="42" spans="2:25" ht="15" hidden="1" customHeight="1" outlineLevel="1">
      <c r="B42" s="66" t="s">
        <v>90</v>
      </c>
      <c r="C42" s="259">
        <v>0.24995700478106833</v>
      </c>
      <c r="D42" s="202">
        <v>5.2234031575688782E-2</v>
      </c>
      <c r="E42" s="259">
        <v>2.1710865751728408E-2</v>
      </c>
      <c r="F42" s="202">
        <v>4.8787534826127334E-2</v>
      </c>
      <c r="G42" s="259">
        <v>1.5815361331819901E-2</v>
      </c>
      <c r="H42" s="202">
        <v>0.4208096859629209</v>
      </c>
      <c r="I42" s="259">
        <v>2.4208028067278918E-2</v>
      </c>
      <c r="J42" s="202">
        <v>5.6567949643999589E-2</v>
      </c>
      <c r="K42" s="259">
        <v>1.5966704502459326E-2</v>
      </c>
      <c r="L42" s="202">
        <v>2.2219929143879199E-3</v>
      </c>
      <c r="M42" s="259">
        <v>7.0718536098785811E-3</v>
      </c>
      <c r="N42" s="202">
        <v>6.2394661713617442E-3</v>
      </c>
      <c r="O42" s="259">
        <v>4.3339180683108039E-4</v>
      </c>
      <c r="P42" s="202">
        <v>5.1319093316823166E-3</v>
      </c>
      <c r="Q42" s="259">
        <v>5.0287208062463453E-3</v>
      </c>
      <c r="R42" s="202">
        <v>2.0424448801293297E-2</v>
      </c>
      <c r="S42" s="259">
        <v>1.643449248443573E-2</v>
      </c>
      <c r="T42" s="202">
        <v>3.7168506862036939E-2</v>
      </c>
      <c r="U42" s="259">
        <v>1.0731606645341038E-3</v>
      </c>
      <c r="V42" s="202">
        <v>4.4302273587177102E-3</v>
      </c>
      <c r="W42" s="259">
        <v>4.2513672479620266E-3</v>
      </c>
      <c r="X42" s="202">
        <v>0.7500429952189317</v>
      </c>
      <c r="Y42" s="260">
        <v>1</v>
      </c>
    </row>
    <row r="43" spans="2:25" ht="15" hidden="1" customHeight="1" outlineLevel="1">
      <c r="B43" s="66" t="s">
        <v>91</v>
      </c>
      <c r="C43" s="259">
        <v>0.20384505367116812</v>
      </c>
      <c r="D43" s="202">
        <v>5.7532782319377321E-2</v>
      </c>
      <c r="E43" s="259">
        <v>2.5917227466389654E-2</v>
      </c>
      <c r="F43" s="202">
        <v>4.3636993210183217E-2</v>
      </c>
      <c r="G43" s="259">
        <v>9.7180193607635905E-3</v>
      </c>
      <c r="H43" s="202">
        <v>0.47828312482122154</v>
      </c>
      <c r="I43" s="259">
        <v>2.7942128479592911E-2</v>
      </c>
      <c r="J43" s="202">
        <v>2.5548379326438133E-2</v>
      </c>
      <c r="K43" s="259">
        <v>3.1517697183204615E-2</v>
      </c>
      <c r="L43" s="202">
        <v>4.471342757779685E-3</v>
      </c>
      <c r="M43" s="259">
        <v>1.4814145702542794E-2</v>
      </c>
      <c r="N43" s="202">
        <v>1.1622480165003087E-2</v>
      </c>
      <c r="O43" s="259">
        <v>6.0972855787904789E-4</v>
      </c>
      <c r="P43" s="202">
        <v>9.1233458290050137E-3</v>
      </c>
      <c r="Q43" s="259">
        <v>6.6317390060671756E-3</v>
      </c>
      <c r="R43" s="202">
        <v>1.604865784442136E-2</v>
      </c>
      <c r="S43" s="259">
        <v>1.8766090059166251E-2</v>
      </c>
      <c r="T43" s="202">
        <v>3.3030727308311879E-2</v>
      </c>
      <c r="U43" s="259">
        <v>1.2646221941195069E-3</v>
      </c>
      <c r="V43" s="202">
        <v>3.402435903226292E-3</v>
      </c>
      <c r="W43" s="259">
        <v>7.7909760173433904E-3</v>
      </c>
      <c r="X43" s="202">
        <v>0.79615494632883188</v>
      </c>
      <c r="Y43" s="260">
        <v>1</v>
      </c>
    </row>
    <row r="44" spans="2:25" ht="15" hidden="1" customHeight="1" outlineLevel="1">
      <c r="B44" s="66" t="s">
        <v>92</v>
      </c>
      <c r="C44" s="259">
        <v>0.20734905964801958</v>
      </c>
      <c r="D44" s="202">
        <v>4.9594982583009956E-2</v>
      </c>
      <c r="E44" s="259">
        <v>2.37880505382305E-2</v>
      </c>
      <c r="F44" s="202">
        <v>5.0339651991163255E-2</v>
      </c>
      <c r="G44" s="259">
        <v>7.4632422906030999E-3</v>
      </c>
      <c r="H44" s="202">
        <v>0.49650419083394698</v>
      </c>
      <c r="I44" s="259">
        <v>3.635641532695124E-2</v>
      </c>
      <c r="J44" s="202">
        <v>1.9932317824903401E-2</v>
      </c>
      <c r="K44" s="259">
        <v>2.1016225518993206E-2</v>
      </c>
      <c r="L44" s="202">
        <v>2.440860837835825E-3</v>
      </c>
      <c r="M44" s="259">
        <v>8.4313125212023936E-3</v>
      </c>
      <c r="N44" s="202">
        <v>9.7882656649484114E-3</v>
      </c>
      <c r="O44" s="259">
        <v>3.5578649500657791E-4</v>
      </c>
      <c r="P44" s="202">
        <v>7.0412629593162284E-3</v>
      </c>
      <c r="Q44" s="259">
        <v>6.3296899693030722E-3</v>
      </c>
      <c r="R44" s="202">
        <v>1.0119229846349879E-2</v>
      </c>
      <c r="S44" s="259">
        <v>1.7963080945564668E-2</v>
      </c>
      <c r="T44" s="202">
        <v>3.320398149910226E-2</v>
      </c>
      <c r="U44" s="259">
        <v>1.8451253113131831E-3</v>
      </c>
      <c r="V44" s="202">
        <v>3.8640068178621371E-3</v>
      </c>
      <c r="W44" s="259">
        <v>7.289486095367329E-3</v>
      </c>
      <c r="X44" s="202">
        <v>0.79265094035198036</v>
      </c>
      <c r="Y44" s="260">
        <v>1</v>
      </c>
    </row>
    <row r="45" spans="2:25" ht="15" hidden="1" customHeight="1" outlineLevel="1">
      <c r="B45" s="66" t="s">
        <v>93</v>
      </c>
      <c r="C45" s="259">
        <v>0.18984079514469171</v>
      </c>
      <c r="D45" s="202">
        <v>4.6767525727856453E-2</v>
      </c>
      <c r="E45" s="259">
        <v>3.1269240918286569E-2</v>
      </c>
      <c r="F45" s="202">
        <v>6.3259741402058228E-2</v>
      </c>
      <c r="G45" s="259">
        <v>1.5208021813703931E-2</v>
      </c>
      <c r="H45" s="202">
        <v>0.50759081713431264</v>
      </c>
      <c r="I45" s="259">
        <v>3.5816694520186473E-2</v>
      </c>
      <c r="J45" s="202">
        <v>1.8005101592048552E-2</v>
      </c>
      <c r="K45" s="259">
        <v>2.0643856099920838E-2</v>
      </c>
      <c r="L45" s="202">
        <v>1.9526783358254905E-3</v>
      </c>
      <c r="M45" s="259">
        <v>4.7849415076084085E-3</v>
      </c>
      <c r="N45" s="202">
        <v>1.3756706834374176E-2</v>
      </c>
      <c r="O45" s="259">
        <v>1.4952942211276276E-4</v>
      </c>
      <c r="P45" s="202">
        <v>8.1009763391679136E-3</v>
      </c>
      <c r="Q45" s="259">
        <v>6.4473568475679477E-3</v>
      </c>
      <c r="R45" s="202">
        <v>1.585891459231243E-2</v>
      </c>
      <c r="S45" s="259">
        <v>1.027355088398276E-2</v>
      </c>
      <c r="T45" s="202">
        <v>1.8075468378925149E-2</v>
      </c>
      <c r="U45" s="259">
        <v>1.3545606473744393E-3</v>
      </c>
      <c r="V45" s="202">
        <v>3.1225261676488696E-3</v>
      </c>
      <c r="W45" s="259">
        <v>8.3648517899551408E-3</v>
      </c>
      <c r="X45" s="202">
        <v>0.81015920485530835</v>
      </c>
      <c r="Y45" s="260">
        <v>1</v>
      </c>
    </row>
    <row r="46" spans="2:25" ht="15" hidden="1" customHeight="1" outlineLevel="1">
      <c r="B46" s="66" t="s">
        <v>94</v>
      </c>
      <c r="C46" s="259">
        <v>0.12551530346115664</v>
      </c>
      <c r="D46" s="202">
        <v>5.520687856505864E-2</v>
      </c>
      <c r="E46" s="259">
        <v>2.3523077181942083E-2</v>
      </c>
      <c r="F46" s="202">
        <v>7.6651915666907849E-2</v>
      </c>
      <c r="G46" s="259">
        <v>2.0738335212262961E-2</v>
      </c>
      <c r="H46" s="202">
        <v>0.48547895879254932</v>
      </c>
      <c r="I46" s="259">
        <v>2.1184230452120947E-2</v>
      </c>
      <c r="J46" s="202">
        <v>1.6683212464875235E-2</v>
      </c>
      <c r="K46" s="259">
        <v>0.10152109168615706</v>
      </c>
      <c r="L46" s="202">
        <v>3.5865120896501824E-2</v>
      </c>
      <c r="M46" s="259">
        <v>1.8323770422843298E-2</v>
      </c>
      <c r="N46" s="202">
        <v>2.5727314028032508E-2</v>
      </c>
      <c r="O46" s="259">
        <v>2.1604886338779425E-2</v>
      </c>
      <c r="P46" s="202">
        <v>1.0507984048728778E-2</v>
      </c>
      <c r="Q46" s="259">
        <v>6.9744746007975632E-3</v>
      </c>
      <c r="R46" s="202">
        <v>1.463882485571503E-2</v>
      </c>
      <c r="S46" s="259">
        <v>1.276269960121822E-2</v>
      </c>
      <c r="T46" s="202">
        <v>1.844996718884084E-2</v>
      </c>
      <c r="U46" s="259">
        <v>1.8004071948982854E-3</v>
      </c>
      <c r="V46" s="202">
        <v>1.5648398983695378E-3</v>
      </c>
      <c r="W46" s="259">
        <v>6.7977991284010027E-3</v>
      </c>
      <c r="X46" s="202">
        <v>0.87448469653884331</v>
      </c>
      <c r="Y46" s="260">
        <v>1</v>
      </c>
    </row>
    <row r="47" spans="2:25" ht="15" hidden="1" customHeight="1" outlineLevel="1">
      <c r="B47" s="66" t="s">
        <v>95</v>
      </c>
      <c r="C47" s="259">
        <v>8.7040645218229587E-2</v>
      </c>
      <c r="D47" s="202">
        <v>3.8133320660696947E-2</v>
      </c>
      <c r="E47" s="259">
        <v>2.2233687940854997E-2</v>
      </c>
      <c r="F47" s="202">
        <v>6.1738368895919188E-2</v>
      </c>
      <c r="G47" s="259">
        <v>1.1106660601904969E-2</v>
      </c>
      <c r="H47" s="202">
        <v>0.39958180299934148</v>
      </c>
      <c r="I47" s="259">
        <v>2.4928886143151006E-2</v>
      </c>
      <c r="J47" s="202">
        <v>1.8058506846618104E-2</v>
      </c>
      <c r="K47" s="259">
        <v>0.28205894133700837</v>
      </c>
      <c r="L47" s="202">
        <v>9.5825497796997949E-2</v>
      </c>
      <c r="M47" s="259">
        <v>6.2247537322045632E-2</v>
      </c>
      <c r="N47" s="202">
        <v>6.1317456330321318E-2</v>
      </c>
      <c r="O47" s="259">
        <v>6.2668449887643501E-2</v>
      </c>
      <c r="P47" s="202">
        <v>7.2709251250857102E-3</v>
      </c>
      <c r="Q47" s="259">
        <v>6.4019443444965681E-3</v>
      </c>
      <c r="R47" s="202">
        <v>8.1806393797649677E-3</v>
      </c>
      <c r="S47" s="259">
        <v>1.0916571056151094E-2</v>
      </c>
      <c r="T47" s="202">
        <v>1.3808647716549332E-2</v>
      </c>
      <c r="U47" s="259">
        <v>2.763087325779537E-3</v>
      </c>
      <c r="V47" s="202">
        <v>1.7379615611782836E-3</v>
      </c>
      <c r="W47" s="259">
        <v>4.0394028472698386E-3</v>
      </c>
      <c r="X47" s="202">
        <v>0.91295935478177037</v>
      </c>
      <c r="Y47" s="260">
        <v>1</v>
      </c>
    </row>
    <row r="48" spans="2:25" ht="15" hidden="1" customHeight="1" outlineLevel="1">
      <c r="B48" s="66" t="s">
        <v>96</v>
      </c>
      <c r="C48" s="259">
        <v>5.3966075964149124E-2</v>
      </c>
      <c r="D48" s="202">
        <v>4.2025516013195922E-2</v>
      </c>
      <c r="E48" s="259">
        <v>1.9874171605406825E-2</v>
      </c>
      <c r="F48" s="202">
        <v>5.5695851458266429E-2</v>
      </c>
      <c r="G48" s="259">
        <v>1.7640790587685751E-2</v>
      </c>
      <c r="H48" s="202">
        <v>0.44261816483227745</v>
      </c>
      <c r="I48" s="259">
        <v>2.1406884068548741E-2</v>
      </c>
      <c r="J48" s="202">
        <v>2.3260736285872771E-2</v>
      </c>
      <c r="K48" s="259">
        <v>0.28350801389659303</v>
      </c>
      <c r="L48" s="202">
        <v>8.9415525647388555E-2</v>
      </c>
      <c r="M48" s="259">
        <v>5.6235950135754532E-2</v>
      </c>
      <c r="N48" s="202">
        <v>6.5074592006539575E-2</v>
      </c>
      <c r="O48" s="259">
        <v>7.2781946106910342E-2</v>
      </c>
      <c r="P48" s="202">
        <v>4.5470469739876803E-3</v>
      </c>
      <c r="Q48" s="259">
        <v>5.1382360669138469E-3</v>
      </c>
      <c r="R48" s="202">
        <v>7.4154088692961204E-3</v>
      </c>
      <c r="S48" s="259">
        <v>6.8388170379236855E-3</v>
      </c>
      <c r="T48" s="202">
        <v>1.051732694946428E-2</v>
      </c>
      <c r="U48" s="259">
        <v>1.627594663241176E-3</v>
      </c>
      <c r="V48" s="202">
        <v>1.547309724695647E-3</v>
      </c>
      <c r="W48" s="259">
        <v>2.3720550024815346E-3</v>
      </c>
      <c r="X48" s="202">
        <v>0.94603392403585085</v>
      </c>
      <c r="Y48" s="260">
        <v>1</v>
      </c>
    </row>
    <row r="49" spans="2:25" ht="15" hidden="1" customHeight="1" outlineLevel="1">
      <c r="B49" s="66" t="s">
        <v>97</v>
      </c>
      <c r="C49" s="259">
        <v>5.2743035928954136E-2</v>
      </c>
      <c r="D49" s="202">
        <v>3.7067407590220446E-2</v>
      </c>
      <c r="E49" s="259">
        <v>3.0037656537350032E-2</v>
      </c>
      <c r="F49" s="202">
        <v>6.5138644523879657E-2</v>
      </c>
      <c r="G49" s="259">
        <v>1.7745543711039813E-2</v>
      </c>
      <c r="H49" s="202">
        <v>0.41737455118661881</v>
      </c>
      <c r="I49" s="259">
        <v>2.0412550056126553E-2</v>
      </c>
      <c r="J49" s="202">
        <v>3.7561002794385755E-2</v>
      </c>
      <c r="K49" s="259">
        <v>0.26120739755909211</v>
      </c>
      <c r="L49" s="202">
        <v>7.5655406857788848E-2</v>
      </c>
      <c r="M49" s="259">
        <v>5.5545382894537809E-2</v>
      </c>
      <c r="N49" s="202">
        <v>6.545709304269598E-2</v>
      </c>
      <c r="O49" s="259">
        <v>6.4549514764069449E-2</v>
      </c>
      <c r="P49" s="202">
        <v>5.3817799679959236E-3</v>
      </c>
      <c r="Q49" s="259">
        <v>5.7081896997826587E-3</v>
      </c>
      <c r="R49" s="202">
        <v>1.3151923827114298E-2</v>
      </c>
      <c r="S49" s="259">
        <v>8.5981100080408258E-3</v>
      </c>
      <c r="T49" s="202">
        <v>1.7857000692625528E-2</v>
      </c>
      <c r="U49" s="259">
        <v>1.7912729183418386E-3</v>
      </c>
      <c r="V49" s="202">
        <v>2.1972947798326553E-3</v>
      </c>
      <c r="W49" s="259">
        <v>6.0266382185989861E-3</v>
      </c>
      <c r="X49" s="202">
        <v>0.94725696407104587</v>
      </c>
      <c r="Y49" s="260">
        <v>1</v>
      </c>
    </row>
    <row r="50" spans="2:25" collapsed="1">
      <c r="B50" s="212">
        <v>2008</v>
      </c>
      <c r="C50" s="214">
        <v>0.13030254333946076</v>
      </c>
      <c r="D50" s="214">
        <v>4.6959084727029005E-2</v>
      </c>
      <c r="E50" s="214">
        <v>2.5605197730369698E-2</v>
      </c>
      <c r="F50" s="214">
        <v>5.9192381609357587E-2</v>
      </c>
      <c r="G50" s="214">
        <v>1.2847346066361733E-2</v>
      </c>
      <c r="H50" s="214">
        <v>0.45042598029032765</v>
      </c>
      <c r="I50" s="214">
        <v>2.6667372169984493E-2</v>
      </c>
      <c r="J50" s="214">
        <v>2.4088365597045247E-2</v>
      </c>
      <c r="K50" s="214">
        <v>0.15255398733490896</v>
      </c>
      <c r="L50" s="214">
        <v>4.7628006391337463E-2</v>
      </c>
      <c r="M50" s="214">
        <v>3.5471792278919431E-2</v>
      </c>
      <c r="N50" s="214">
        <v>3.5634449988306935E-2</v>
      </c>
      <c r="O50" s="214">
        <v>3.3819738676345128E-2</v>
      </c>
      <c r="P50" s="214">
        <v>7.3810018408410642E-3</v>
      </c>
      <c r="Q50" s="214">
        <v>6.3841517825063924E-3</v>
      </c>
      <c r="R50" s="214">
        <v>1.3708974655446552E-2</v>
      </c>
      <c r="S50" s="214">
        <v>1.3508428804916574E-2</v>
      </c>
      <c r="T50" s="214">
        <v>2.125720691236473E-2</v>
      </c>
      <c r="U50" s="214">
        <v>1.5880357089197829E-3</v>
      </c>
      <c r="V50" s="214">
        <v>2.5469976261119844E-3</v>
      </c>
      <c r="W50" s="214">
        <v>4.9829438040477599E-3</v>
      </c>
      <c r="X50" s="214">
        <v>0.86969745666053921</v>
      </c>
      <c r="Y50" s="214">
        <v>1</v>
      </c>
    </row>
    <row r="51" spans="2:25" ht="15" hidden="1" customHeight="1" outlineLevel="1">
      <c r="B51" s="66" t="s">
        <v>86</v>
      </c>
      <c r="C51" s="259">
        <v>7.1099326313842165E-2</v>
      </c>
      <c r="D51" s="202">
        <v>3.5256756131777332E-2</v>
      </c>
      <c r="E51" s="259">
        <v>2.9460280265774585E-2</v>
      </c>
      <c r="F51" s="202">
        <v>5.5351719672560779E-2</v>
      </c>
      <c r="G51" s="259">
        <v>9.8894661384062773E-3</v>
      </c>
      <c r="H51" s="202">
        <v>0.40068910231704874</v>
      </c>
      <c r="I51" s="259">
        <v>1.7389427598008232E-2</v>
      </c>
      <c r="J51" s="202">
        <v>1.6634035796321705E-2</v>
      </c>
      <c r="K51" s="259">
        <v>0.31092851526970572</v>
      </c>
      <c r="L51" s="202">
        <v>9.821635037846671E-2</v>
      </c>
      <c r="M51" s="259">
        <v>5.8550572710314955E-2</v>
      </c>
      <c r="N51" s="202">
        <v>6.9711871984213858E-2</v>
      </c>
      <c r="O51" s="259">
        <v>8.4449720196710196E-2</v>
      </c>
      <c r="P51" s="202">
        <v>5.3494072486780647E-3</v>
      </c>
      <c r="Q51" s="259">
        <v>6.0893828911464994E-3</v>
      </c>
      <c r="R51" s="202">
        <v>9.7121803073982153E-3</v>
      </c>
      <c r="S51" s="259">
        <v>9.4886459987358757E-3</v>
      </c>
      <c r="T51" s="202">
        <v>1.2911033345152388E-2</v>
      </c>
      <c r="U51" s="259">
        <v>1.5570320810273329E-3</v>
      </c>
      <c r="V51" s="202">
        <v>1.8191067877349038E-3</v>
      </c>
      <c r="W51" s="259">
        <v>6.3745818366812094E-3</v>
      </c>
      <c r="X51" s="202">
        <v>0.92890067368615781</v>
      </c>
      <c r="Y51" s="260">
        <v>1</v>
      </c>
    </row>
    <row r="52" spans="2:25" ht="15" hidden="1" customHeight="1" outlineLevel="1">
      <c r="B52" s="66" t="s">
        <v>87</v>
      </c>
      <c r="C52" s="259">
        <v>7.8364837166932363E-2</v>
      </c>
      <c r="D52" s="202">
        <v>3.6301525848326119E-2</v>
      </c>
      <c r="E52" s="259">
        <v>2.1635162833067639E-2</v>
      </c>
      <c r="F52" s="202">
        <v>7.0189023001594172E-2</v>
      </c>
      <c r="G52" s="259">
        <v>7.393911789265923E-3</v>
      </c>
      <c r="H52" s="202">
        <v>0.43274880437258029</v>
      </c>
      <c r="I52" s="259">
        <v>1.6731192590905639E-2</v>
      </c>
      <c r="J52" s="202">
        <v>1.2745767858498444E-2</v>
      </c>
      <c r="K52" s="259">
        <v>0.26537614818188721</v>
      </c>
      <c r="L52" s="202">
        <v>8.8180368936460946E-2</v>
      </c>
      <c r="M52" s="259">
        <v>5.7663402414028696E-2</v>
      </c>
      <c r="N52" s="202">
        <v>5.9325893873832837E-2</v>
      </c>
      <c r="O52" s="259">
        <v>6.0206482957564714E-2</v>
      </c>
      <c r="P52" s="202">
        <v>7.4925984969255299E-3</v>
      </c>
      <c r="Q52" s="259">
        <v>8.4870568587261819E-3</v>
      </c>
      <c r="R52" s="202">
        <v>1.1462840658923557E-2</v>
      </c>
      <c r="S52" s="259">
        <v>7.598876489789721E-3</v>
      </c>
      <c r="T52" s="202">
        <v>1.621498519699385E-2</v>
      </c>
      <c r="U52" s="259">
        <v>8.6540651332270551E-4</v>
      </c>
      <c r="V52" s="202">
        <v>1.282927199574888E-3</v>
      </c>
      <c r="W52" s="259">
        <v>5.1089349426857965E-3</v>
      </c>
      <c r="X52" s="202">
        <v>0.92163516283306768</v>
      </c>
      <c r="Y52" s="260">
        <v>1</v>
      </c>
    </row>
    <row r="53" spans="2:25" ht="15" hidden="1" customHeight="1" outlineLevel="1">
      <c r="B53" s="66" t="s">
        <v>88</v>
      </c>
      <c r="C53" s="259">
        <v>0.11090217080619198</v>
      </c>
      <c r="D53" s="202">
        <v>5.6075399034194333E-2</v>
      </c>
      <c r="E53" s="259">
        <v>2.6770267627457763E-2</v>
      </c>
      <c r="F53" s="202">
        <v>5.2961352729679723E-2</v>
      </c>
      <c r="G53" s="259">
        <v>1.2471228920012636E-2</v>
      </c>
      <c r="H53" s="202">
        <v>0.49992478149022912</v>
      </c>
      <c r="I53" s="259">
        <v>1.9323635160140209E-2</v>
      </c>
      <c r="J53" s="202">
        <v>1.6397635130052803E-2</v>
      </c>
      <c r="K53" s="259">
        <v>0.14507393979510477</v>
      </c>
      <c r="L53" s="202">
        <v>5.2427301310306443E-2</v>
      </c>
      <c r="M53" s="259">
        <v>3.4359815263340004E-2</v>
      </c>
      <c r="N53" s="202">
        <v>2.9244956598919861E-2</v>
      </c>
      <c r="O53" s="259">
        <v>2.9041866622538475E-2</v>
      </c>
      <c r="P53" s="202">
        <v>8.3567764355452594E-3</v>
      </c>
      <c r="Q53" s="259">
        <v>6.1453522482812573E-3</v>
      </c>
      <c r="R53" s="202">
        <v>1.1027033532411655E-2</v>
      </c>
      <c r="S53" s="259">
        <v>6.769665879379598E-3</v>
      </c>
      <c r="T53" s="202">
        <v>1.7947136431333024E-2</v>
      </c>
      <c r="U53" s="259">
        <v>1.1508431994945317E-3</v>
      </c>
      <c r="V53" s="202">
        <v>1.8202879364554029E-3</v>
      </c>
      <c r="W53" s="259">
        <v>6.8824936440359244E-3</v>
      </c>
      <c r="X53" s="202">
        <v>0.88909782919380798</v>
      </c>
      <c r="Y53" s="260">
        <v>1</v>
      </c>
    </row>
    <row r="54" spans="2:25" ht="15" hidden="1" customHeight="1" outlineLevel="1">
      <c r="B54" s="66" t="s">
        <v>89</v>
      </c>
      <c r="C54" s="259">
        <v>0.20405916815254177</v>
      </c>
      <c r="D54" s="202">
        <v>4.5340417015392452E-2</v>
      </c>
      <c r="E54" s="259">
        <v>2.9866089298060478E-2</v>
      </c>
      <c r="F54" s="202">
        <v>6.5554383028274085E-2</v>
      </c>
      <c r="G54" s="259">
        <v>1.0088788617590334E-2</v>
      </c>
      <c r="H54" s="202">
        <v>0.49234925948837377</v>
      </c>
      <c r="I54" s="259">
        <v>3.0375532185873876E-2</v>
      </c>
      <c r="J54" s="202">
        <v>1.5938284633019176E-2</v>
      </c>
      <c r="K54" s="259">
        <v>2.1060005094428878E-2</v>
      </c>
      <c r="L54" s="202">
        <v>2.8929078272260833E-3</v>
      </c>
      <c r="M54" s="259">
        <v>6.7956042356537242E-3</v>
      </c>
      <c r="N54" s="202">
        <v>1.0907536115861868E-2</v>
      </c>
      <c r="O54" s="259">
        <v>4.6395691568720208E-4</v>
      </c>
      <c r="P54" s="202">
        <v>8.8060842036315999E-3</v>
      </c>
      <c r="Q54" s="259">
        <v>6.0587314872093444E-3</v>
      </c>
      <c r="R54" s="202">
        <v>1.2008296641315818E-2</v>
      </c>
      <c r="S54" s="259">
        <v>1.5255995051126233E-2</v>
      </c>
      <c r="T54" s="202">
        <v>2.3488956005967759E-2</v>
      </c>
      <c r="U54" s="259">
        <v>1.1644408864306247E-3</v>
      </c>
      <c r="V54" s="202">
        <v>3.8299188530257267E-3</v>
      </c>
      <c r="W54" s="259">
        <v>1.4755649357738074E-2</v>
      </c>
      <c r="X54" s="202">
        <v>0.79594083184745823</v>
      </c>
      <c r="Y54" s="260">
        <v>1</v>
      </c>
    </row>
    <row r="55" spans="2:25" ht="15" hidden="1" customHeight="1" outlineLevel="1">
      <c r="B55" s="66" t="s">
        <v>90</v>
      </c>
      <c r="C55" s="259">
        <v>0.22986857653399428</v>
      </c>
      <c r="D55" s="202">
        <v>5.1913710119030461E-2</v>
      </c>
      <c r="E55" s="259">
        <v>3.1141020837536386E-2</v>
      </c>
      <c r="F55" s="202">
        <v>5.5379427616220424E-2</v>
      </c>
      <c r="G55" s="259">
        <v>1.6211776234256563E-2</v>
      </c>
      <c r="H55" s="202">
        <v>0.43890682191543939</v>
      </c>
      <c r="I55" s="259">
        <v>2.9202812923307491E-2</v>
      </c>
      <c r="J55" s="202">
        <v>5.1474190852235063E-2</v>
      </c>
      <c r="K55" s="259">
        <v>1.7494307865233306E-2</v>
      </c>
      <c r="L55" s="202">
        <v>1.9021817448194368E-3</v>
      </c>
      <c r="M55" s="259">
        <v>4.1502147159696804E-3</v>
      </c>
      <c r="N55" s="202">
        <v>1.0915929331066086E-2</v>
      </c>
      <c r="O55" s="259">
        <v>5.2598207337810181E-4</v>
      </c>
      <c r="P55" s="202">
        <v>5.0364584834423727E-3</v>
      </c>
      <c r="Q55" s="259">
        <v>4.7266334265210251E-3</v>
      </c>
      <c r="R55" s="202">
        <v>1.4763524223996311E-2</v>
      </c>
      <c r="S55" s="259">
        <v>1.4785139925641986E-2</v>
      </c>
      <c r="T55" s="202">
        <v>3.0535781191457476E-2</v>
      </c>
      <c r="U55" s="259">
        <v>1.0087327434648529E-3</v>
      </c>
      <c r="V55" s="202">
        <v>2.3561114793786207E-3</v>
      </c>
      <c r="W55" s="259">
        <v>5.1949736288439919E-3</v>
      </c>
      <c r="X55" s="202">
        <v>0.77013142346600572</v>
      </c>
      <c r="Y55" s="260">
        <v>1</v>
      </c>
    </row>
    <row r="56" spans="2:25" ht="15" hidden="1" customHeight="1" outlineLevel="1">
      <c r="B56" s="66" t="s">
        <v>91</v>
      </c>
      <c r="C56" s="259">
        <v>0.21758556196748566</v>
      </c>
      <c r="D56" s="202">
        <v>6.4804897933085026E-2</v>
      </c>
      <c r="E56" s="259">
        <v>2.9165401154147418E-2</v>
      </c>
      <c r="F56" s="202">
        <v>5.1305209648800296E-2</v>
      </c>
      <c r="G56" s="259">
        <v>1.3036111066707164E-2</v>
      </c>
      <c r="H56" s="202">
        <v>0.45319468644596128</v>
      </c>
      <c r="I56" s="259">
        <v>3.2538325047556625E-2</v>
      </c>
      <c r="J56" s="202">
        <v>2.731109228383714E-2</v>
      </c>
      <c r="K56" s="259">
        <v>2.3146890036286907E-2</v>
      </c>
      <c r="L56" s="202">
        <v>2.7335070415780809E-3</v>
      </c>
      <c r="M56" s="259">
        <v>7.8328564349313418E-3</v>
      </c>
      <c r="N56" s="202">
        <v>1.2284796265805585E-2</v>
      </c>
      <c r="O56" s="259">
        <v>2.9573029397189762E-4</v>
      </c>
      <c r="P56" s="202">
        <v>7.6730022219735601E-3</v>
      </c>
      <c r="Q56" s="259">
        <v>6.5700081525648605E-3</v>
      </c>
      <c r="R56" s="202">
        <v>1.3387790335214285E-2</v>
      </c>
      <c r="S56" s="259">
        <v>1.3403775756510063E-2</v>
      </c>
      <c r="T56" s="202">
        <v>3.3137778346148311E-2</v>
      </c>
      <c r="U56" s="259">
        <v>1.6944546573524945E-3</v>
      </c>
      <c r="V56" s="202">
        <v>2.1420464536342854E-3</v>
      </c>
      <c r="W56" s="259">
        <v>9.9029684927346255E-3</v>
      </c>
      <c r="X56" s="202">
        <v>0.78241443803251431</v>
      </c>
      <c r="Y56" s="260">
        <v>1</v>
      </c>
    </row>
    <row r="57" spans="2:25" ht="15" hidden="1" customHeight="1" outlineLevel="1">
      <c r="B57" s="66" t="s">
        <v>92</v>
      </c>
      <c r="C57" s="259">
        <v>0.19326533538880722</v>
      </c>
      <c r="D57" s="202">
        <v>4.3191840246656871E-2</v>
      </c>
      <c r="E57" s="259">
        <v>2.9066432438246154E-2</v>
      </c>
      <c r="F57" s="202">
        <v>6.0221202452228159E-2</v>
      </c>
      <c r="G57" s="259">
        <v>1.4752805363352812E-2</v>
      </c>
      <c r="H57" s="202">
        <v>0.51763883411608647</v>
      </c>
      <c r="I57" s="259">
        <v>4.0565733338113502E-2</v>
      </c>
      <c r="J57" s="202">
        <v>1.8705409959488044E-2</v>
      </c>
      <c r="K57" s="259">
        <v>1.4600437385724016E-2</v>
      </c>
      <c r="L57" s="202">
        <v>2.419961997633815E-3</v>
      </c>
      <c r="M57" s="259">
        <v>2.7067723084644893E-3</v>
      </c>
      <c r="N57" s="202">
        <v>8.9359337468181976E-3</v>
      </c>
      <c r="O57" s="259">
        <v>5.3776933280751441E-4</v>
      </c>
      <c r="P57" s="202">
        <v>5.2701394615136416E-3</v>
      </c>
      <c r="Q57" s="259">
        <v>6.4532319936901729E-3</v>
      </c>
      <c r="R57" s="202">
        <v>1.439429247481447E-2</v>
      </c>
      <c r="S57" s="259">
        <v>8.8731939913239879E-3</v>
      </c>
      <c r="T57" s="202">
        <v>2.3643924999103717E-2</v>
      </c>
      <c r="U57" s="259">
        <v>1.1472412433226975E-3</v>
      </c>
      <c r="V57" s="202">
        <v>1.8104900871186319E-3</v>
      </c>
      <c r="W57" s="259">
        <v>6.3994550604094215E-3</v>
      </c>
      <c r="X57" s="202">
        <v>0.80673466461119281</v>
      </c>
      <c r="Y57" s="260">
        <v>1</v>
      </c>
    </row>
    <row r="58" spans="2:25" ht="15" hidden="1" customHeight="1" outlineLevel="1">
      <c r="B58" s="66" t="s">
        <v>93</v>
      </c>
      <c r="C58" s="259">
        <v>0.12725369672963849</v>
      </c>
      <c r="D58" s="202">
        <v>4.958389344388462E-2</v>
      </c>
      <c r="E58" s="259">
        <v>3.3986311069152703E-2</v>
      </c>
      <c r="F58" s="202">
        <v>6.8290730726211127E-2</v>
      </c>
      <c r="G58" s="259">
        <v>1.4643256611014767E-2</v>
      </c>
      <c r="H58" s="202">
        <v>0.56893207868569851</v>
      </c>
      <c r="I58" s="259">
        <v>3.9240233553272927E-2</v>
      </c>
      <c r="J58" s="202">
        <v>1.7290740987778472E-2</v>
      </c>
      <c r="K58" s="259">
        <v>2.2893556761859807E-2</v>
      </c>
      <c r="L58" s="202">
        <v>1.6315892089357729E-3</v>
      </c>
      <c r="M58" s="259">
        <v>3.5915485731290598E-4</v>
      </c>
      <c r="N58" s="202">
        <v>2.0738627617982369E-2</v>
      </c>
      <c r="O58" s="259">
        <v>1.6418507762875701E-4</v>
      </c>
      <c r="P58" s="202">
        <v>6.6597572113164562E-3</v>
      </c>
      <c r="Q58" s="259">
        <v>5.6951698802475094E-3</v>
      </c>
      <c r="R58" s="202">
        <v>1.2159957311879816E-2</v>
      </c>
      <c r="S58" s="259">
        <v>6.8034191542416193E-3</v>
      </c>
      <c r="T58" s="202">
        <v>1.6777662620188608E-2</v>
      </c>
      <c r="U58" s="259">
        <v>1.9291746621378949E-3</v>
      </c>
      <c r="V58" s="202">
        <v>2.2164985479882198E-3</v>
      </c>
      <c r="W58" s="259">
        <v>5.6438620434885222E-3</v>
      </c>
      <c r="X58" s="202">
        <v>0.87274630327036151</v>
      </c>
      <c r="Y58" s="260">
        <v>1</v>
      </c>
    </row>
    <row r="59" spans="2:25" ht="15" hidden="1" customHeight="1" outlineLevel="1">
      <c r="B59" s="66" t="s">
        <v>94</v>
      </c>
      <c r="C59" s="259">
        <v>0.17403824205924184</v>
      </c>
      <c r="D59" s="202">
        <v>4.7697224026829139E-2</v>
      </c>
      <c r="E59" s="259">
        <v>3.1605007637876846E-2</v>
      </c>
      <c r="F59" s="202">
        <v>7.2314013309219882E-2</v>
      </c>
      <c r="G59" s="259">
        <v>2.8418169367724264E-2</v>
      </c>
      <c r="H59" s="202">
        <v>0.40518497708636947</v>
      </c>
      <c r="I59" s="259">
        <v>1.8848875388478219E-2</v>
      </c>
      <c r="J59" s="202">
        <v>3.1824486857584322E-2</v>
      </c>
      <c r="K59" s="259">
        <v>0.12792126841430654</v>
      </c>
      <c r="L59" s="202">
        <v>4.5177602584587293E-2</v>
      </c>
      <c r="M59" s="259">
        <v>2.3510614015065052E-2</v>
      </c>
      <c r="N59" s="202">
        <v>3.4809404245606024E-2</v>
      </c>
      <c r="O59" s="259">
        <v>2.4423647569048162E-2</v>
      </c>
      <c r="P59" s="202">
        <v>7.6115393394553402E-3</v>
      </c>
      <c r="Q59" s="259">
        <v>6.1190806454444894E-3</v>
      </c>
      <c r="R59" s="202">
        <v>1.4055449230066897E-2</v>
      </c>
      <c r="S59" s="259">
        <v>9.6922023422822325E-3</v>
      </c>
      <c r="T59" s="202">
        <v>1.2132811265429389E-2</v>
      </c>
      <c r="U59" s="259">
        <v>2.2562463785928749E-3</v>
      </c>
      <c r="V59" s="202">
        <v>2.124558846768388E-3</v>
      </c>
      <c r="W59" s="259">
        <v>8.1558478043298865E-3</v>
      </c>
      <c r="X59" s="202">
        <v>0.82596175794075821</v>
      </c>
      <c r="Y59" s="260">
        <v>1</v>
      </c>
    </row>
    <row r="60" spans="2:25" ht="15" hidden="1" customHeight="1" outlineLevel="1">
      <c r="B60" s="66" t="s">
        <v>95</v>
      </c>
      <c r="C60" s="259">
        <v>8.7363189837889446E-2</v>
      </c>
      <c r="D60" s="202">
        <v>4.4032436577232187E-2</v>
      </c>
      <c r="E60" s="259">
        <v>2.7582664805156289E-2</v>
      </c>
      <c r="F60" s="202">
        <v>7.2577203249444805E-2</v>
      </c>
      <c r="G60" s="259">
        <v>2.0175203813684994E-2</v>
      </c>
      <c r="H60" s="202">
        <v>0.44731949739219756</v>
      </c>
      <c r="I60" s="259">
        <v>1.6153183978472065E-2</v>
      </c>
      <c r="J60" s="202">
        <v>2.7170335433560719E-2</v>
      </c>
      <c r="K60" s="259">
        <v>0.21360108218375423</v>
      </c>
      <c r="L60" s="202">
        <v>6.6703318166364045E-2</v>
      </c>
      <c r="M60" s="259">
        <v>4.0451681508112763E-2</v>
      </c>
      <c r="N60" s="202">
        <v>4.718639457750707E-2</v>
      </c>
      <c r="O60" s="259">
        <v>5.925968793177034E-2</v>
      </c>
      <c r="P60" s="202">
        <v>4.5500907848002375E-3</v>
      </c>
      <c r="Q60" s="259">
        <v>6.04749745006836E-3</v>
      </c>
      <c r="R60" s="202">
        <v>6.6334391886515385E-3</v>
      </c>
      <c r="S60" s="259">
        <v>5.4832572573586327E-3</v>
      </c>
      <c r="T60" s="202">
        <v>1.2615832001099545E-2</v>
      </c>
      <c r="U60" s="259">
        <v>2.9586440874138269E-3</v>
      </c>
      <c r="V60" s="202">
        <v>1.9314375827371437E-3</v>
      </c>
      <c r="W60" s="259">
        <v>3.8050043764784177E-3</v>
      </c>
      <c r="X60" s="202">
        <v>0.91263681016211051</v>
      </c>
      <c r="Y60" s="260">
        <v>1</v>
      </c>
    </row>
    <row r="61" spans="2:25" ht="15" hidden="1" customHeight="1" outlineLevel="1">
      <c r="B61" s="66" t="s">
        <v>96</v>
      </c>
      <c r="C61" s="259">
        <v>7.5487286436191542E-2</v>
      </c>
      <c r="D61" s="202">
        <v>4.3522900457207025E-2</v>
      </c>
      <c r="E61" s="259">
        <v>2.3975294778214487E-2</v>
      </c>
      <c r="F61" s="202">
        <v>5.5249859629421673E-2</v>
      </c>
      <c r="G61" s="259">
        <v>2.3614341862517044E-2</v>
      </c>
      <c r="H61" s="202">
        <v>0.43923959252426403</v>
      </c>
      <c r="I61" s="259">
        <v>1.4574476618272238E-2</v>
      </c>
      <c r="J61" s="202">
        <v>3.4980348119034249E-2</v>
      </c>
      <c r="K61" s="259">
        <v>0.24591321087671453</v>
      </c>
      <c r="L61" s="202">
        <v>8.0516563728242563E-2</v>
      </c>
      <c r="M61" s="259">
        <v>4.9129702414373949E-2</v>
      </c>
      <c r="N61" s="202">
        <v>5.9958289885297188E-2</v>
      </c>
      <c r="O61" s="259">
        <v>5.6308654848800835E-2</v>
      </c>
      <c r="P61" s="202">
        <v>4.7485361353974496E-3</v>
      </c>
      <c r="Q61" s="259">
        <v>6.6736183524504691E-3</v>
      </c>
      <c r="R61" s="202">
        <v>6.6575760006416943E-3</v>
      </c>
      <c r="S61" s="259">
        <v>7.6762653404989171E-3</v>
      </c>
      <c r="T61" s="202">
        <v>9.0719499478623573E-3</v>
      </c>
      <c r="U61" s="259">
        <v>1.7566375230608808E-3</v>
      </c>
      <c r="V61" s="202">
        <v>1.7325739953477179E-3</v>
      </c>
      <c r="W61" s="259">
        <v>5.1255314029036653E-3</v>
      </c>
      <c r="X61" s="202">
        <v>0.92451271356380849</v>
      </c>
      <c r="Y61" s="260">
        <v>1</v>
      </c>
    </row>
    <row r="62" spans="2:25" ht="15" hidden="1" customHeight="1" outlineLevel="1">
      <c r="B62" s="66" t="s">
        <v>97</v>
      </c>
      <c r="C62" s="259">
        <v>7.9064385486403835E-2</v>
      </c>
      <c r="D62" s="202">
        <v>4.2226630300024798E-2</v>
      </c>
      <c r="E62" s="259">
        <v>2.9514835936854285E-2</v>
      </c>
      <c r="F62" s="202">
        <v>6.7757665922803537E-2</v>
      </c>
      <c r="G62" s="259">
        <v>1.6059178444499545E-2</v>
      </c>
      <c r="H62" s="202">
        <v>0.40957930407471693</v>
      </c>
      <c r="I62" s="259">
        <v>1.3306884866517894E-2</v>
      </c>
      <c r="J62" s="202">
        <v>4.5805438465988925E-2</v>
      </c>
      <c r="K62" s="259">
        <v>0.24080502520869493</v>
      </c>
      <c r="L62" s="202">
        <v>8.4197041077775023E-2</v>
      </c>
      <c r="M62" s="259">
        <v>4.1259608232085299E-2</v>
      </c>
      <c r="N62" s="202">
        <v>6.3939168526324489E-2</v>
      </c>
      <c r="O62" s="259">
        <v>5.1409207372510125E-2</v>
      </c>
      <c r="P62" s="202">
        <v>4.1325729399123894E-3</v>
      </c>
      <c r="Q62" s="259">
        <v>6.7112984544177206E-3</v>
      </c>
      <c r="R62" s="202">
        <v>1.9472683692867178E-2</v>
      </c>
      <c r="S62" s="259">
        <v>9.3478799900818255E-3</v>
      </c>
      <c r="T62" s="202">
        <v>8.9015621125712874E-3</v>
      </c>
      <c r="U62" s="259">
        <v>1.5290519877675841E-3</v>
      </c>
      <c r="V62" s="202">
        <v>1.8018018018018018E-3</v>
      </c>
      <c r="W62" s="259">
        <v>3.9838003140755434E-3</v>
      </c>
      <c r="X62" s="202">
        <v>0.92093561451359618</v>
      </c>
      <c r="Y62" s="260">
        <v>1</v>
      </c>
    </row>
    <row r="63" spans="2:25" collapsed="1">
      <c r="B63" s="212">
        <v>2007</v>
      </c>
      <c r="C63" s="214">
        <v>0.13605511354083619</v>
      </c>
      <c r="D63" s="214">
        <v>4.665153511983209E-2</v>
      </c>
      <c r="E63" s="214">
        <v>2.8482153994674131E-2</v>
      </c>
      <c r="F63" s="214">
        <v>6.2037308211711495E-2</v>
      </c>
      <c r="G63" s="214">
        <v>1.5518648682362256E-2</v>
      </c>
      <c r="H63" s="214">
        <v>0.45604190733419026</v>
      </c>
      <c r="I63" s="214">
        <v>2.34898282379612E-2</v>
      </c>
      <c r="J63" s="214">
        <v>2.6701214320192207E-2</v>
      </c>
      <c r="K63" s="214">
        <v>0.14234907773493219</v>
      </c>
      <c r="L63" s="214">
        <v>4.5606834686494957E-2</v>
      </c>
      <c r="M63" s="214">
        <v>2.8328940303607164E-2</v>
      </c>
      <c r="N63" s="214">
        <v>3.6415369095849401E-2</v>
      </c>
      <c r="O63" s="214">
        <v>3.1997933648980653E-2</v>
      </c>
      <c r="P63" s="214">
        <v>6.2668467266505049E-3</v>
      </c>
      <c r="Q63" s="214">
        <v>6.3190478514830546E-3</v>
      </c>
      <c r="R63" s="214">
        <v>1.2050324596085323E-2</v>
      </c>
      <c r="S63" s="214">
        <v>9.5867026786634335E-3</v>
      </c>
      <c r="T63" s="214">
        <v>1.8148365087887711E-2</v>
      </c>
      <c r="U63" s="214">
        <v>1.5829821621299145E-3</v>
      </c>
      <c r="V63" s="214">
        <v>2.0500805388783132E-3</v>
      </c>
      <c r="W63" s="214">
        <v>6.668863181529751E-3</v>
      </c>
      <c r="X63" s="214">
        <v>0.86394488645916379</v>
      </c>
      <c r="Y63" s="214">
        <v>1</v>
      </c>
    </row>
    <row r="64" spans="2:25" ht="15" hidden="1" customHeight="1" outlineLevel="1">
      <c r="B64" s="66" t="s">
        <v>86</v>
      </c>
      <c r="C64" s="259">
        <v>9.6772734809544625E-2</v>
      </c>
      <c r="D64" s="202">
        <v>3.8113685352949157E-2</v>
      </c>
      <c r="E64" s="259">
        <v>3.1692316968390588E-2</v>
      </c>
      <c r="F64" s="202">
        <v>5.9103721680408797E-2</v>
      </c>
      <c r="G64" s="259">
        <v>1.2646779517945163E-2</v>
      </c>
      <c r="H64" s="202">
        <v>0.46080101294825221</v>
      </c>
      <c r="I64" s="259">
        <v>1.243574863206765E-2</v>
      </c>
      <c r="J64" s="202">
        <v>1.7877330760766343E-2</v>
      </c>
      <c r="K64" s="259">
        <v>0.21739195972324807</v>
      </c>
      <c r="L64" s="202">
        <v>7.8081427774679302E-2</v>
      </c>
      <c r="M64" s="259">
        <v>4.5492229541309298E-2</v>
      </c>
      <c r="N64" s="202">
        <v>4.4633032363093711E-2</v>
      </c>
      <c r="O64" s="259">
        <v>4.9185270044165751E-2</v>
      </c>
      <c r="P64" s="202">
        <v>4.8160262884189261E-3</v>
      </c>
      <c r="Q64" s="259">
        <v>6.1575797772116794E-3</v>
      </c>
      <c r="R64" s="202">
        <v>6.6097888183777754E-3</v>
      </c>
      <c r="S64" s="259">
        <v>9.0215703712636236E-3</v>
      </c>
      <c r="T64" s="202">
        <v>7.8759741336428459E-3</v>
      </c>
      <c r="U64" s="259">
        <v>1.9369620596614461E-3</v>
      </c>
      <c r="V64" s="202">
        <v>2.977042854343468E-3</v>
      </c>
      <c r="W64" s="259">
        <v>1.3769765303507635E-2</v>
      </c>
      <c r="X64" s="202">
        <v>0.90322726519045538</v>
      </c>
      <c r="Y64" s="260">
        <v>1</v>
      </c>
    </row>
    <row r="65" spans="2:25" ht="15" hidden="1" customHeight="1" outlineLevel="1">
      <c r="B65" s="66" t="s">
        <v>87</v>
      </c>
      <c r="C65" s="259">
        <v>9.8770254982868205E-2</v>
      </c>
      <c r="D65" s="202">
        <v>3.9211856337134067E-2</v>
      </c>
      <c r="E65" s="259">
        <v>2.9071139650527791E-2</v>
      </c>
      <c r="F65" s="202">
        <v>8.8067973728544566E-2</v>
      </c>
      <c r="G65" s="259">
        <v>1.079180604048148E-2</v>
      </c>
      <c r="H65" s="202">
        <v>0.45008179310008056</v>
      </c>
      <c r="I65" s="259">
        <v>1.2378836340552287E-2</v>
      </c>
      <c r="J65" s="202">
        <v>2.1778938887125524E-2</v>
      </c>
      <c r="K65" s="259">
        <v>0.19618136093952193</v>
      </c>
      <c r="L65" s="202">
        <v>6.7029648981452097E-2</v>
      </c>
      <c r="M65" s="259">
        <v>4.1091876846448716E-2</v>
      </c>
      <c r="N65" s="202">
        <v>4.2117342578802161E-2</v>
      </c>
      <c r="O65" s="259">
        <v>4.5942492532818971E-2</v>
      </c>
      <c r="P65" s="202">
        <v>1.0018637432754678E-2</v>
      </c>
      <c r="Q65" s="259">
        <v>8.6676270234636327E-3</v>
      </c>
      <c r="R65" s="202">
        <v>1.1784717305141164E-2</v>
      </c>
      <c r="S65" s="259">
        <v>7.088735340316267E-3</v>
      </c>
      <c r="T65" s="202">
        <v>7.4793889526413885E-3</v>
      </c>
      <c r="U65" s="259">
        <v>1.082436050817524E-3</v>
      </c>
      <c r="V65" s="202">
        <v>2.63691188319457E-3</v>
      </c>
      <c r="W65" s="259">
        <v>4.907586004834338E-3</v>
      </c>
      <c r="X65" s="202">
        <v>0.90122974501713182</v>
      </c>
      <c r="Y65" s="260">
        <v>1</v>
      </c>
    </row>
    <row r="66" spans="2:25" ht="15" hidden="1" customHeight="1" outlineLevel="1">
      <c r="B66" s="66" t="s">
        <v>88</v>
      </c>
      <c r="C66" s="259">
        <v>0.12954886287027229</v>
      </c>
      <c r="D66" s="202">
        <v>4.4501465266981274E-2</v>
      </c>
      <c r="E66" s="259">
        <v>2.4207861535709863E-2</v>
      </c>
      <c r="F66" s="202">
        <v>6.1314200019261723E-2</v>
      </c>
      <c r="G66" s="259">
        <v>1.713605657443969E-2</v>
      </c>
      <c r="H66" s="202">
        <v>0.50367348623474539</v>
      </c>
      <c r="I66" s="259">
        <v>2.4833867616911795E-2</v>
      </c>
      <c r="J66" s="202">
        <v>2.3932694027489234E-2</v>
      </c>
      <c r="K66" s="259">
        <v>0.11751028438561975</v>
      </c>
      <c r="L66" s="202">
        <v>4.7026127154905548E-2</v>
      </c>
      <c r="M66" s="259">
        <v>2.3354842260225911E-2</v>
      </c>
      <c r="N66" s="202">
        <v>2.2233534664226846E-2</v>
      </c>
      <c r="O66" s="259">
        <v>2.4895780306261436E-2</v>
      </c>
      <c r="P66" s="202">
        <v>1.0126164302519159E-2</v>
      </c>
      <c r="Q66" s="259">
        <v>6.328852689074474E-3</v>
      </c>
      <c r="R66" s="202">
        <v>9.5414333475503221E-3</v>
      </c>
      <c r="S66" s="259">
        <v>6.7072080128778395E-3</v>
      </c>
      <c r="T66" s="202">
        <v>1.2045457672358048E-2</v>
      </c>
      <c r="U66" s="259">
        <v>1.3689583533976308E-3</v>
      </c>
      <c r="V66" s="202">
        <v>2.4489908231636009E-3</v>
      </c>
      <c r="W66" s="259">
        <v>4.7741562676279188E-3</v>
      </c>
      <c r="X66" s="202">
        <v>0.87045113712972777</v>
      </c>
      <c r="Y66" s="260">
        <v>1</v>
      </c>
    </row>
    <row r="67" spans="2:25" ht="15" hidden="1" customHeight="1" outlineLevel="1">
      <c r="B67" s="66" t="s">
        <v>89</v>
      </c>
      <c r="C67" s="259">
        <v>0.1790954614100628</v>
      </c>
      <c r="D67" s="202">
        <v>4.6983546617915907E-2</v>
      </c>
      <c r="E67" s="259">
        <v>2.5570304427311025E-2</v>
      </c>
      <c r="F67" s="202">
        <v>6.3619744058500918E-2</v>
      </c>
      <c r="G67" s="259">
        <v>1.5555202289166204E-2</v>
      </c>
      <c r="H67" s="202">
        <v>0.53577617041570624</v>
      </c>
      <c r="I67" s="259">
        <v>2.5856450202686589E-2</v>
      </c>
      <c r="J67" s="202">
        <v>2.2605516254669739E-2</v>
      </c>
      <c r="K67" s="259">
        <v>1.0674827120260711E-2</v>
      </c>
      <c r="L67" s="202">
        <v>2.432239090692314E-3</v>
      </c>
      <c r="M67" s="259">
        <v>2.9012002225578251E-3</v>
      </c>
      <c r="N67" s="202">
        <v>3.9424529051744692E-3</v>
      </c>
      <c r="O67" s="259">
        <v>1.398934901836102E-3</v>
      </c>
      <c r="P67" s="202">
        <v>6.6131468086797554E-3</v>
      </c>
      <c r="Q67" s="259">
        <v>6.1441856768142435E-3</v>
      </c>
      <c r="R67" s="202">
        <v>1.1183530720928384E-2</v>
      </c>
      <c r="S67" s="259">
        <v>1.3973452030840156E-2</v>
      </c>
      <c r="T67" s="202">
        <v>2.7644861298783879E-2</v>
      </c>
      <c r="U67" s="259">
        <v>1.7884110960972896E-3</v>
      </c>
      <c r="V67" s="202">
        <v>2.4481360782131786E-3</v>
      </c>
      <c r="W67" s="259">
        <v>4.4670534933630079E-3</v>
      </c>
      <c r="X67" s="202">
        <v>0.82090453858993717</v>
      </c>
      <c r="Y67" s="260">
        <v>1</v>
      </c>
    </row>
    <row r="68" spans="2:25" ht="15" hidden="1" customHeight="1" outlineLevel="1">
      <c r="B68" s="66" t="s">
        <v>90</v>
      </c>
      <c r="C68" s="259">
        <v>0.21728105969808026</v>
      </c>
      <c r="D68" s="202">
        <v>4.5087049597140147E-2</v>
      </c>
      <c r="E68" s="259">
        <v>2.2598948338332998E-2</v>
      </c>
      <c r="F68" s="202">
        <v>5.0421565299321756E-2</v>
      </c>
      <c r="G68" s="259">
        <v>1.8559957878109781E-2</v>
      </c>
      <c r="H68" s="202">
        <v>0.4702063834061922</v>
      </c>
      <c r="I68" s="259">
        <v>3.416861226384376E-2</v>
      </c>
      <c r="J68" s="202">
        <v>5.2444524500668548E-2</v>
      </c>
      <c r="K68" s="259">
        <v>8.3204589069092363E-3</v>
      </c>
      <c r="L68" s="202">
        <v>1.4133002639546081E-3</v>
      </c>
      <c r="M68" s="259">
        <v>3.3323403282459144E-3</v>
      </c>
      <c r="N68" s="202">
        <v>3.4639712351828629E-3</v>
      </c>
      <c r="O68" s="259">
        <v>1.1084707952585162E-4</v>
      </c>
      <c r="P68" s="202">
        <v>3.5263227174161544E-3</v>
      </c>
      <c r="Q68" s="259">
        <v>5.7709760778146494E-3</v>
      </c>
      <c r="R68" s="202">
        <v>1.2858261224998788E-2</v>
      </c>
      <c r="S68" s="259">
        <v>1.2511864101480502E-2</v>
      </c>
      <c r="T68" s="202">
        <v>3.6884365712227127E-2</v>
      </c>
      <c r="U68" s="259">
        <v>1.1846781624325392E-3</v>
      </c>
      <c r="V68" s="202">
        <v>2.2931489576910554E-3</v>
      </c>
      <c r="W68" s="259">
        <v>5.8818231573405013E-3</v>
      </c>
      <c r="X68" s="202">
        <v>0.78271894030191969</v>
      </c>
      <c r="Y68" s="260">
        <v>1</v>
      </c>
    </row>
    <row r="69" spans="2:25" ht="15" hidden="1" customHeight="1" outlineLevel="1">
      <c r="B69" s="66" t="s">
        <v>91</v>
      </c>
      <c r="C69" s="259">
        <v>0.18718768112536616</v>
      </c>
      <c r="D69" s="202">
        <v>6.1586540720898537E-2</v>
      </c>
      <c r="E69" s="259">
        <v>2.941867568964707E-2</v>
      </c>
      <c r="F69" s="202">
        <v>5.6440622209690303E-2</v>
      </c>
      <c r="G69" s="259">
        <v>1.8633394426429813E-2</v>
      </c>
      <c r="H69" s="202">
        <v>0.48970033052931683</v>
      </c>
      <c r="I69" s="259">
        <v>3.8794116264862073E-2</v>
      </c>
      <c r="J69" s="202">
        <v>3.0515218446982156E-2</v>
      </c>
      <c r="K69" s="259">
        <v>1.3041026364020866E-2</v>
      </c>
      <c r="L69" s="202">
        <v>2.3497344800037594E-3</v>
      </c>
      <c r="M69" s="259">
        <v>5.8821686482760779E-3</v>
      </c>
      <c r="N69" s="202">
        <v>3.6734182370725442E-3</v>
      </c>
      <c r="O69" s="259">
        <v>1.1357049986684838E-3</v>
      </c>
      <c r="P69" s="202">
        <v>6.0388176136096624E-3</v>
      </c>
      <c r="Q69" s="259">
        <v>6.3364506477434713E-3</v>
      </c>
      <c r="R69" s="202">
        <v>1.3440481225621505E-2</v>
      </c>
      <c r="S69" s="259">
        <v>1.2328273571753059E-2</v>
      </c>
      <c r="T69" s="202">
        <v>2.677914062377618E-2</v>
      </c>
      <c r="U69" s="259">
        <v>1.7936306530695364E-3</v>
      </c>
      <c r="V69" s="202">
        <v>2.2479126525369298E-3</v>
      </c>
      <c r="W69" s="259">
        <v>5.7176872346758152E-3</v>
      </c>
      <c r="X69" s="202">
        <v>0.81281231887463379</v>
      </c>
      <c r="Y69" s="260">
        <v>1</v>
      </c>
    </row>
    <row r="70" spans="2:25" ht="15" hidden="1" customHeight="1" outlineLevel="1">
      <c r="B70" s="66" t="s">
        <v>92</v>
      </c>
      <c r="C70" s="259">
        <v>0.15368297920631319</v>
      </c>
      <c r="D70" s="202">
        <v>3.8497127992038686E-2</v>
      </c>
      <c r="E70" s="259">
        <v>3.0230284407353737E-2</v>
      </c>
      <c r="F70" s="202">
        <v>6.1708888384517345E-2</v>
      </c>
      <c r="G70" s="259">
        <v>1.3522007088360075E-2</v>
      </c>
      <c r="H70" s="202">
        <v>0.56541892906402225</v>
      </c>
      <c r="I70" s="259">
        <v>4.0801717967072298E-2</v>
      </c>
      <c r="J70" s="202">
        <v>1.955409675786092E-2</v>
      </c>
      <c r="K70" s="259">
        <v>1.2352253085880895E-2</v>
      </c>
      <c r="L70" s="202">
        <v>1.8070080486058977E-3</v>
      </c>
      <c r="M70" s="259">
        <v>3.0902456483405207E-3</v>
      </c>
      <c r="N70" s="202">
        <v>3.7100406795048625E-3</v>
      </c>
      <c r="O70" s="259">
        <v>3.7449587094296141E-3</v>
      </c>
      <c r="P70" s="202">
        <v>5.1765979363444315E-3</v>
      </c>
      <c r="Q70" s="259">
        <v>4.7401225622850356E-3</v>
      </c>
      <c r="R70" s="202">
        <v>1.2736351415053162E-2</v>
      </c>
      <c r="S70" s="259">
        <v>9.3056549749463129E-3</v>
      </c>
      <c r="T70" s="202">
        <v>2.3953768528379629E-2</v>
      </c>
      <c r="U70" s="259">
        <v>2.2522129301464811E-3</v>
      </c>
      <c r="V70" s="202">
        <v>2.4355325872514274E-3</v>
      </c>
      <c r="W70" s="259">
        <v>3.6314751121741713E-3</v>
      </c>
      <c r="X70" s="202">
        <v>0.84631702079368687</v>
      </c>
      <c r="Y70" s="260">
        <v>1</v>
      </c>
    </row>
    <row r="71" spans="2:25" ht="15" hidden="1" customHeight="1" outlineLevel="1">
      <c r="B71" s="66" t="s">
        <v>93</v>
      </c>
      <c r="C71" s="259">
        <v>0.13692418239726559</v>
      </c>
      <c r="D71" s="202">
        <v>5.1066185038452575E-2</v>
      </c>
      <c r="E71" s="259">
        <v>3.165540278101453E-2</v>
      </c>
      <c r="F71" s="202">
        <v>7.0117688184572355E-2</v>
      </c>
      <c r="G71" s="259">
        <v>1.7400761283306143E-2</v>
      </c>
      <c r="H71" s="202">
        <v>0.56652489707138975</v>
      </c>
      <c r="I71" s="259">
        <v>3.3859628680183329E-2</v>
      </c>
      <c r="J71" s="202">
        <v>2.9014215800512701E-2</v>
      </c>
      <c r="K71" s="259">
        <v>1.4992620212848598E-2</v>
      </c>
      <c r="L71" s="202">
        <v>1.4176959527693622E-3</v>
      </c>
      <c r="M71" s="259">
        <v>5.5348403635516197E-4</v>
      </c>
      <c r="N71" s="202">
        <v>9.0790802454750255E-3</v>
      </c>
      <c r="O71" s="259">
        <v>3.9423599782490481E-3</v>
      </c>
      <c r="P71" s="202">
        <v>6.3699215412102847E-3</v>
      </c>
      <c r="Q71" s="259">
        <v>4.8259923871669386E-3</v>
      </c>
      <c r="R71" s="202">
        <v>1.083663481705896E-2</v>
      </c>
      <c r="S71" s="259">
        <v>5.9718014448846427E-3</v>
      </c>
      <c r="T71" s="202">
        <v>1.3992464848908568E-2</v>
      </c>
      <c r="U71" s="259">
        <v>1.641031616561796E-3</v>
      </c>
      <c r="V71" s="202">
        <v>2.7577099355239648E-3</v>
      </c>
      <c r="W71" s="259">
        <v>2.048861959139284E-3</v>
      </c>
      <c r="X71" s="202">
        <v>0.86307581760273444</v>
      </c>
      <c r="Y71" s="260">
        <v>1</v>
      </c>
    </row>
    <row r="72" spans="2:25" ht="15" hidden="1" customHeight="1" outlineLevel="1">
      <c r="B72" s="66" t="s">
        <v>94</v>
      </c>
      <c r="C72" s="259">
        <v>0.18366977596464901</v>
      </c>
      <c r="D72" s="202">
        <v>3.700240549569047E-2</v>
      </c>
      <c r="E72" s="259">
        <v>3.0019681328376555E-2</v>
      </c>
      <c r="F72" s="202">
        <v>8.4184808427529734E-2</v>
      </c>
      <c r="G72" s="259">
        <v>2.7561400466017662E-2</v>
      </c>
      <c r="H72" s="202">
        <v>0.43373575742951292</v>
      </c>
      <c r="I72" s="259">
        <v>1.3233996666993432E-2</v>
      </c>
      <c r="J72" s="202">
        <v>2.31651497213697E-2</v>
      </c>
      <c r="K72" s="259">
        <v>0.11617262259356172</v>
      </c>
      <c r="L72" s="202">
        <v>4.0335412063673998E-2</v>
      </c>
      <c r="M72" s="259">
        <v>1.8158099130552812E-2</v>
      </c>
      <c r="N72" s="202">
        <v>3.2198954853596556E-2</v>
      </c>
      <c r="O72" s="259">
        <v>2.5480156545738351E-2</v>
      </c>
      <c r="P72" s="202">
        <v>6.6056872252343284E-3</v>
      </c>
      <c r="Q72" s="259">
        <v>7.2466500267696233E-3</v>
      </c>
      <c r="R72" s="202">
        <v>1.3686440997488935E-2</v>
      </c>
      <c r="S72" s="259">
        <v>8.7246348397215963E-3</v>
      </c>
      <c r="T72" s="202">
        <v>9.3731383800984818E-3</v>
      </c>
      <c r="U72" s="259">
        <v>2.1491105698536344E-3</v>
      </c>
      <c r="V72" s="202">
        <v>1.6891255005165406E-3</v>
      </c>
      <c r="W72" s="259">
        <v>1.7796143666156409E-3</v>
      </c>
      <c r="X72" s="202">
        <v>0.81633022403535094</v>
      </c>
      <c r="Y72" s="260">
        <v>1</v>
      </c>
    </row>
    <row r="73" spans="2:25" ht="15" hidden="1" customHeight="1" outlineLevel="1">
      <c r="B73" s="66" t="s">
        <v>95</v>
      </c>
      <c r="C73" s="259">
        <v>6.6168678627272257E-2</v>
      </c>
      <c r="D73" s="202">
        <v>3.8705231097574531E-2</v>
      </c>
      <c r="E73" s="259">
        <v>2.605544563260043E-2</v>
      </c>
      <c r="F73" s="202">
        <v>7.5787554745336924E-2</v>
      </c>
      <c r="G73" s="259">
        <v>2.3424705245918647E-2</v>
      </c>
      <c r="H73" s="202">
        <v>0.46464062604210665</v>
      </c>
      <c r="I73" s="259">
        <v>1.1056520160364005E-2</v>
      </c>
      <c r="J73" s="202">
        <v>2.2594725180261295E-2</v>
      </c>
      <c r="K73" s="259">
        <v>0.2322980814121518</v>
      </c>
      <c r="L73" s="202">
        <v>6.471621351237189E-2</v>
      </c>
      <c r="M73" s="259">
        <v>4.2380857102628518E-2</v>
      </c>
      <c r="N73" s="202">
        <v>5.6949971469435243E-2</v>
      </c>
      <c r="O73" s="259">
        <v>6.8251039327716145E-2</v>
      </c>
      <c r="P73" s="202">
        <v>5.9803027945132389E-3</v>
      </c>
      <c r="Q73" s="259">
        <v>6.0247660123163111E-3</v>
      </c>
      <c r="R73" s="202">
        <v>7.4624100546156523E-3</v>
      </c>
      <c r="S73" s="259">
        <v>6.7065353519634215E-3</v>
      </c>
      <c r="T73" s="202">
        <v>6.4397560451449872E-3</v>
      </c>
      <c r="U73" s="259">
        <v>2.393603225065398E-3</v>
      </c>
      <c r="V73" s="202">
        <v>1.0819382998747619E-3</v>
      </c>
      <c r="W73" s="259">
        <v>3.1791200729196774E-3</v>
      </c>
      <c r="X73" s="202">
        <v>0.93383132137272773</v>
      </c>
      <c r="Y73" s="260">
        <v>1</v>
      </c>
    </row>
    <row r="74" spans="2:25" ht="15" hidden="1" customHeight="1" outlineLevel="1">
      <c r="B74" s="66" t="s">
        <v>96</v>
      </c>
      <c r="C74" s="259">
        <v>7.5768153487707018E-2</v>
      </c>
      <c r="D74" s="202">
        <v>4.2813044099958786E-2</v>
      </c>
      <c r="E74" s="259">
        <v>2.7336423050071917E-2</v>
      </c>
      <c r="F74" s="202">
        <v>6.8055076584040572E-2</v>
      </c>
      <c r="G74" s="259">
        <v>2.5427079040113047E-2</v>
      </c>
      <c r="H74" s="202">
        <v>0.4251276400676261</v>
      </c>
      <c r="I74" s="259">
        <v>1.0000925232780157E-2</v>
      </c>
      <c r="J74" s="202">
        <v>3.1785951601914393E-2</v>
      </c>
      <c r="K74" s="259">
        <v>0.25695396546358368</v>
      </c>
      <c r="L74" s="202">
        <v>7.2412081857867419E-2</v>
      </c>
      <c r="M74" s="259">
        <v>4.4924257080133569E-2</v>
      </c>
      <c r="N74" s="202">
        <v>6.6246667059189662E-2</v>
      </c>
      <c r="O74" s="259">
        <v>7.3370959466393021E-2</v>
      </c>
      <c r="P74" s="202">
        <v>5.5850415093070009E-3</v>
      </c>
      <c r="Q74" s="259">
        <v>7.553263968912179E-3</v>
      </c>
      <c r="R74" s="202">
        <v>4.8616776993666358E-3</v>
      </c>
      <c r="S74" s="259">
        <v>7.0317691291877293E-3</v>
      </c>
      <c r="T74" s="202">
        <v>5.5513966809376813E-3</v>
      </c>
      <c r="U74" s="259">
        <v>2.7252310979148618E-3</v>
      </c>
      <c r="V74" s="202">
        <v>1.6317741759119852E-3</v>
      </c>
      <c r="W74" s="259">
        <v>1.7915871106662516E-3</v>
      </c>
      <c r="X74" s="202">
        <v>0.92423184651229295</v>
      </c>
      <c r="Y74" s="260">
        <v>1</v>
      </c>
    </row>
    <row r="75" spans="2:25" ht="15" hidden="1" customHeight="1" outlineLevel="1">
      <c r="B75" s="66" t="s">
        <v>97</v>
      </c>
      <c r="C75" s="259">
        <v>6.6215112426217887E-2</v>
      </c>
      <c r="D75" s="202">
        <v>3.6594387165379813E-2</v>
      </c>
      <c r="E75" s="259">
        <v>2.8580455252978254E-2</v>
      </c>
      <c r="F75" s="202">
        <v>7.0391603865181007E-2</v>
      </c>
      <c r="G75" s="259">
        <v>1.5496170265230324E-2</v>
      </c>
      <c r="H75" s="202">
        <v>0.41570730654830707</v>
      </c>
      <c r="I75" s="259">
        <v>8.5764482870220541E-3</v>
      </c>
      <c r="J75" s="202">
        <v>4.0061953858245875E-2</v>
      </c>
      <c r="K75" s="259">
        <v>0.27665017646061613</v>
      </c>
      <c r="L75" s="202">
        <v>8.1911630989258244E-2</v>
      </c>
      <c r="M75" s="259">
        <v>5.2576016767611387E-2</v>
      </c>
      <c r="N75" s="202">
        <v>6.6584986206790264E-2</v>
      </c>
      <c r="O75" s="259">
        <v>7.5577542496956251E-2</v>
      </c>
      <c r="P75" s="202">
        <v>5.9488033042057733E-3</v>
      </c>
      <c r="Q75" s="259">
        <v>6.6500223465409099E-3</v>
      </c>
      <c r="R75" s="202">
        <v>9.7477152588345897E-3</v>
      </c>
      <c r="S75" s="259">
        <v>6.9890733120655905E-3</v>
      </c>
      <c r="T75" s="202">
        <v>7.2664786474948761E-3</v>
      </c>
      <c r="U75" s="259">
        <v>1.7800175690045772E-3</v>
      </c>
      <c r="V75" s="202">
        <v>1.6104920862422365E-3</v>
      </c>
      <c r="W75" s="259">
        <v>1.7337833464330296E-3</v>
      </c>
      <c r="X75" s="202">
        <v>0.93378488757378209</v>
      </c>
      <c r="Y75" s="260">
        <v>1</v>
      </c>
    </row>
    <row r="76" spans="2:25" collapsed="1">
      <c r="B76" s="212">
        <v>2006</v>
      </c>
      <c r="C76" s="214">
        <v>0.13324280604997185</v>
      </c>
      <c r="D76" s="214">
        <v>4.3239067068710467E-2</v>
      </c>
      <c r="E76" s="214">
        <v>2.7869439733560066E-2</v>
      </c>
      <c r="F76" s="214">
        <v>6.719138559598252E-2</v>
      </c>
      <c r="G76" s="214">
        <v>1.807565792693391E-2</v>
      </c>
      <c r="H76" s="214">
        <v>0.47979155668863294</v>
      </c>
      <c r="I76" s="214">
        <v>2.1943839587915979E-2</v>
      </c>
      <c r="J76" s="214">
        <v>2.816568711447873E-2</v>
      </c>
      <c r="K76" s="214">
        <v>0.12424314993184353</v>
      </c>
      <c r="L76" s="214">
        <v>3.9096823954015099E-2</v>
      </c>
      <c r="M76" s="214">
        <v>2.3999300490765759E-2</v>
      </c>
      <c r="N76" s="214">
        <v>2.977220925505529E-2</v>
      </c>
      <c r="O76" s="214">
        <v>3.1374816232007378E-2</v>
      </c>
      <c r="P76" s="214">
        <v>6.4091228532668449E-3</v>
      </c>
      <c r="Q76" s="214">
        <v>6.3895470351444661E-3</v>
      </c>
      <c r="R76" s="214">
        <v>1.0395411950253931E-2</v>
      </c>
      <c r="S76" s="214">
        <v>8.918090209285072E-3</v>
      </c>
      <c r="T76" s="214">
        <v>1.5553640025500765E-2</v>
      </c>
      <c r="U76" s="214">
        <v>1.8296864671716792E-3</v>
      </c>
      <c r="V76" s="214">
        <v>2.1774835024792774E-3</v>
      </c>
      <c r="W76" s="214">
        <v>4.5644282588680083E-3</v>
      </c>
      <c r="X76" s="214">
        <v>0.86675719395002815</v>
      </c>
      <c r="Y76" s="214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1" customWidth="1"/>
    <col min="2" max="2" width="13" style="261" customWidth="1"/>
    <col min="3" max="6" width="9.7109375" style="261" customWidth="1"/>
    <col min="7" max="20" width="9.140625" style="261" customWidth="1"/>
    <col min="21" max="21" width="11.140625" style="261" customWidth="1"/>
    <col min="22" max="240" width="11.42578125" style="261"/>
    <col min="241" max="241" width="12" style="261" customWidth="1"/>
    <col min="242" max="242" width="11.42578125" style="261"/>
    <col min="243" max="243" width="9.7109375" style="261" customWidth="1"/>
    <col min="244" max="244" width="15.85546875" style="261" customWidth="1"/>
    <col min="245" max="256" width="11.42578125" style="261" customWidth="1"/>
    <col min="257" max="262" width="10.140625" style="261" customWidth="1"/>
    <col min="263" max="276" width="9.140625" style="261" customWidth="1"/>
    <col min="277" max="277" width="11.140625" style="261" customWidth="1"/>
    <col min="278" max="496" width="11.42578125" style="261"/>
    <col min="497" max="497" width="12" style="261" customWidth="1"/>
    <col min="498" max="498" width="11.42578125" style="261"/>
    <col min="499" max="499" width="9.7109375" style="261" customWidth="1"/>
    <col min="500" max="500" width="15.85546875" style="261" customWidth="1"/>
    <col min="501" max="512" width="11.42578125" style="261" customWidth="1"/>
    <col min="513" max="518" width="10.140625" style="261" customWidth="1"/>
    <col min="519" max="532" width="9.140625" style="261" customWidth="1"/>
    <col min="533" max="533" width="11.140625" style="261" customWidth="1"/>
    <col min="534" max="752" width="11.42578125" style="261"/>
    <col min="753" max="753" width="12" style="261" customWidth="1"/>
    <col min="754" max="754" width="11.42578125" style="261"/>
    <col min="755" max="755" width="9.7109375" style="261" customWidth="1"/>
    <col min="756" max="756" width="15.85546875" style="261" customWidth="1"/>
    <col min="757" max="768" width="11.42578125" style="261" customWidth="1"/>
    <col min="769" max="774" width="10.140625" style="261" customWidth="1"/>
    <col min="775" max="788" width="9.140625" style="261" customWidth="1"/>
    <col min="789" max="789" width="11.140625" style="261" customWidth="1"/>
    <col min="790" max="1008" width="11.42578125" style="261"/>
    <col min="1009" max="1009" width="12" style="261" customWidth="1"/>
    <col min="1010" max="1010" width="11.42578125" style="261"/>
    <col min="1011" max="1011" width="9.7109375" style="261" customWidth="1"/>
    <col min="1012" max="1012" width="15.85546875" style="261" customWidth="1"/>
    <col min="1013" max="1024" width="11.42578125" style="261" customWidth="1"/>
    <col min="1025" max="1030" width="10.140625" style="261" customWidth="1"/>
    <col min="1031" max="1044" width="9.140625" style="261" customWidth="1"/>
    <col min="1045" max="1045" width="11.140625" style="261" customWidth="1"/>
    <col min="1046" max="1264" width="11.42578125" style="261"/>
    <col min="1265" max="1265" width="12" style="261" customWidth="1"/>
    <col min="1266" max="1266" width="11.42578125" style="261"/>
    <col min="1267" max="1267" width="9.7109375" style="261" customWidth="1"/>
    <col min="1268" max="1268" width="15.85546875" style="261" customWidth="1"/>
    <col min="1269" max="1280" width="11.42578125" style="261" customWidth="1"/>
    <col min="1281" max="1286" width="10.140625" style="261" customWidth="1"/>
    <col min="1287" max="1300" width="9.140625" style="261" customWidth="1"/>
    <col min="1301" max="1301" width="11.140625" style="261" customWidth="1"/>
    <col min="1302" max="1520" width="11.42578125" style="261"/>
    <col min="1521" max="1521" width="12" style="261" customWidth="1"/>
    <col min="1522" max="1522" width="11.42578125" style="261"/>
    <col min="1523" max="1523" width="9.7109375" style="261" customWidth="1"/>
    <col min="1524" max="1524" width="15.85546875" style="261" customWidth="1"/>
    <col min="1525" max="1536" width="11.42578125" style="261" customWidth="1"/>
    <col min="1537" max="1542" width="10.140625" style="261" customWidth="1"/>
    <col min="1543" max="1556" width="9.140625" style="261" customWidth="1"/>
    <col min="1557" max="1557" width="11.140625" style="261" customWidth="1"/>
    <col min="1558" max="1776" width="11.42578125" style="261"/>
    <col min="1777" max="1777" width="12" style="261" customWidth="1"/>
    <col min="1778" max="1778" width="11.42578125" style="261"/>
    <col min="1779" max="1779" width="9.7109375" style="261" customWidth="1"/>
    <col min="1780" max="1780" width="15.85546875" style="261" customWidth="1"/>
    <col min="1781" max="1792" width="11.42578125" style="261" customWidth="1"/>
    <col min="1793" max="1798" width="10.140625" style="261" customWidth="1"/>
    <col min="1799" max="1812" width="9.140625" style="261" customWidth="1"/>
    <col min="1813" max="1813" width="11.140625" style="261" customWidth="1"/>
    <col min="1814" max="2032" width="11.42578125" style="261"/>
    <col min="2033" max="2033" width="12" style="261" customWidth="1"/>
    <col min="2034" max="2034" width="11.42578125" style="261"/>
    <col min="2035" max="2035" width="9.7109375" style="261" customWidth="1"/>
    <col min="2036" max="2036" width="15.85546875" style="261" customWidth="1"/>
    <col min="2037" max="2048" width="11.42578125" style="261" customWidth="1"/>
    <col min="2049" max="2054" width="10.140625" style="261" customWidth="1"/>
    <col min="2055" max="2068" width="9.140625" style="261" customWidth="1"/>
    <col min="2069" max="2069" width="11.140625" style="261" customWidth="1"/>
    <col min="2070" max="2288" width="11.42578125" style="261"/>
    <col min="2289" max="2289" width="12" style="261" customWidth="1"/>
    <col min="2290" max="2290" width="11.42578125" style="261"/>
    <col min="2291" max="2291" width="9.7109375" style="261" customWidth="1"/>
    <col min="2292" max="2292" width="15.85546875" style="261" customWidth="1"/>
    <col min="2293" max="2304" width="11.42578125" style="261" customWidth="1"/>
    <col min="2305" max="2310" width="10.140625" style="261" customWidth="1"/>
    <col min="2311" max="2324" width="9.140625" style="261" customWidth="1"/>
    <col min="2325" max="2325" width="11.140625" style="261" customWidth="1"/>
    <col min="2326" max="2544" width="11.42578125" style="261"/>
    <col min="2545" max="2545" width="12" style="261" customWidth="1"/>
    <col min="2546" max="2546" width="11.42578125" style="261"/>
    <col min="2547" max="2547" width="9.7109375" style="261" customWidth="1"/>
    <col min="2548" max="2548" width="15.85546875" style="261" customWidth="1"/>
    <col min="2549" max="2560" width="11.42578125" style="261" customWidth="1"/>
    <col min="2561" max="2566" width="10.140625" style="261" customWidth="1"/>
    <col min="2567" max="2580" width="9.140625" style="261" customWidth="1"/>
    <col min="2581" max="2581" width="11.140625" style="261" customWidth="1"/>
    <col min="2582" max="2800" width="11.42578125" style="261"/>
    <col min="2801" max="2801" width="12" style="261" customWidth="1"/>
    <col min="2802" max="2802" width="11.42578125" style="261"/>
    <col min="2803" max="2803" width="9.7109375" style="261" customWidth="1"/>
    <col min="2804" max="2804" width="15.85546875" style="261" customWidth="1"/>
    <col min="2805" max="2816" width="11.42578125" style="261" customWidth="1"/>
    <col min="2817" max="2822" width="10.140625" style="261" customWidth="1"/>
    <col min="2823" max="2836" width="9.140625" style="261" customWidth="1"/>
    <col min="2837" max="2837" width="11.140625" style="261" customWidth="1"/>
    <col min="2838" max="3056" width="11.42578125" style="261"/>
    <col min="3057" max="3057" width="12" style="261" customWidth="1"/>
    <col min="3058" max="3058" width="11.42578125" style="261"/>
    <col min="3059" max="3059" width="9.7109375" style="261" customWidth="1"/>
    <col min="3060" max="3060" width="15.85546875" style="261" customWidth="1"/>
    <col min="3061" max="3072" width="11.42578125" style="261" customWidth="1"/>
    <col min="3073" max="3078" width="10.140625" style="261" customWidth="1"/>
    <col min="3079" max="3092" width="9.140625" style="261" customWidth="1"/>
    <col min="3093" max="3093" width="11.140625" style="261" customWidth="1"/>
    <col min="3094" max="3312" width="11.42578125" style="261"/>
    <col min="3313" max="3313" width="12" style="261" customWidth="1"/>
    <col min="3314" max="3314" width="11.42578125" style="261"/>
    <col min="3315" max="3315" width="9.7109375" style="261" customWidth="1"/>
    <col min="3316" max="3316" width="15.85546875" style="261" customWidth="1"/>
    <col min="3317" max="3328" width="11.42578125" style="261" customWidth="1"/>
    <col min="3329" max="3334" width="10.140625" style="261" customWidth="1"/>
    <col min="3335" max="3348" width="9.140625" style="261" customWidth="1"/>
    <col min="3349" max="3349" width="11.140625" style="261" customWidth="1"/>
    <col min="3350" max="3568" width="11.42578125" style="261"/>
    <col min="3569" max="3569" width="12" style="261" customWidth="1"/>
    <col min="3570" max="3570" width="11.42578125" style="261"/>
    <col min="3571" max="3571" width="9.7109375" style="261" customWidth="1"/>
    <col min="3572" max="3572" width="15.85546875" style="261" customWidth="1"/>
    <col min="3573" max="3584" width="11.42578125" style="261" customWidth="1"/>
    <col min="3585" max="3590" width="10.140625" style="261" customWidth="1"/>
    <col min="3591" max="3604" width="9.140625" style="261" customWidth="1"/>
    <col min="3605" max="3605" width="11.140625" style="261" customWidth="1"/>
    <col min="3606" max="3824" width="11.42578125" style="261"/>
    <col min="3825" max="3825" width="12" style="261" customWidth="1"/>
    <col min="3826" max="3826" width="11.42578125" style="261"/>
    <col min="3827" max="3827" width="9.7109375" style="261" customWidth="1"/>
    <col min="3828" max="3828" width="15.85546875" style="261" customWidth="1"/>
    <col min="3829" max="3840" width="11.42578125" style="261" customWidth="1"/>
    <col min="3841" max="3846" width="10.140625" style="261" customWidth="1"/>
    <col min="3847" max="3860" width="9.140625" style="261" customWidth="1"/>
    <col min="3861" max="3861" width="11.140625" style="261" customWidth="1"/>
    <col min="3862" max="4080" width="11.42578125" style="261"/>
    <col min="4081" max="4081" width="12" style="261" customWidth="1"/>
    <col min="4082" max="4082" width="11.42578125" style="261"/>
    <col min="4083" max="4083" width="9.7109375" style="261" customWidth="1"/>
    <col min="4084" max="4084" width="15.85546875" style="261" customWidth="1"/>
    <col min="4085" max="4096" width="11.42578125" style="261" customWidth="1"/>
    <col min="4097" max="4102" width="10.140625" style="261" customWidth="1"/>
    <col min="4103" max="4116" width="9.140625" style="261" customWidth="1"/>
    <col min="4117" max="4117" width="11.140625" style="261" customWidth="1"/>
    <col min="4118" max="4336" width="11.42578125" style="261"/>
    <col min="4337" max="4337" width="12" style="261" customWidth="1"/>
    <col min="4338" max="4338" width="11.42578125" style="261"/>
    <col min="4339" max="4339" width="9.7109375" style="261" customWidth="1"/>
    <col min="4340" max="4340" width="15.85546875" style="261" customWidth="1"/>
    <col min="4341" max="4352" width="11.42578125" style="261" customWidth="1"/>
    <col min="4353" max="4358" width="10.140625" style="261" customWidth="1"/>
    <col min="4359" max="4372" width="9.140625" style="261" customWidth="1"/>
    <col min="4373" max="4373" width="11.140625" style="261" customWidth="1"/>
    <col min="4374" max="4592" width="11.42578125" style="261"/>
    <col min="4593" max="4593" width="12" style="261" customWidth="1"/>
    <col min="4594" max="4594" width="11.42578125" style="261"/>
    <col min="4595" max="4595" width="9.7109375" style="261" customWidth="1"/>
    <col min="4596" max="4596" width="15.85546875" style="261" customWidth="1"/>
    <col min="4597" max="4608" width="11.42578125" style="261" customWidth="1"/>
    <col min="4609" max="4614" width="10.140625" style="261" customWidth="1"/>
    <col min="4615" max="4628" width="9.140625" style="261" customWidth="1"/>
    <col min="4629" max="4629" width="11.140625" style="261" customWidth="1"/>
    <col min="4630" max="4848" width="11.42578125" style="261"/>
    <col min="4849" max="4849" width="12" style="261" customWidth="1"/>
    <col min="4850" max="4850" width="11.42578125" style="261"/>
    <col min="4851" max="4851" width="9.7109375" style="261" customWidth="1"/>
    <col min="4852" max="4852" width="15.85546875" style="261" customWidth="1"/>
    <col min="4853" max="4864" width="11.42578125" style="261" customWidth="1"/>
    <col min="4865" max="4870" width="10.140625" style="261" customWidth="1"/>
    <col min="4871" max="4884" width="9.140625" style="261" customWidth="1"/>
    <col min="4885" max="4885" width="11.140625" style="261" customWidth="1"/>
    <col min="4886" max="5104" width="11.42578125" style="261"/>
    <col min="5105" max="5105" width="12" style="261" customWidth="1"/>
    <col min="5106" max="5106" width="11.42578125" style="261"/>
    <col min="5107" max="5107" width="9.7109375" style="261" customWidth="1"/>
    <col min="5108" max="5108" width="15.85546875" style="261" customWidth="1"/>
    <col min="5109" max="5120" width="11.42578125" style="261" customWidth="1"/>
    <col min="5121" max="5126" width="10.140625" style="261" customWidth="1"/>
    <col min="5127" max="5140" width="9.140625" style="261" customWidth="1"/>
    <col min="5141" max="5141" width="11.140625" style="261" customWidth="1"/>
    <col min="5142" max="5360" width="11.42578125" style="261"/>
    <col min="5361" max="5361" width="12" style="261" customWidth="1"/>
    <col min="5362" max="5362" width="11.42578125" style="261"/>
    <col min="5363" max="5363" width="9.7109375" style="261" customWidth="1"/>
    <col min="5364" max="5364" width="15.85546875" style="261" customWidth="1"/>
    <col min="5365" max="5376" width="11.42578125" style="261" customWidth="1"/>
    <col min="5377" max="5382" width="10.140625" style="261" customWidth="1"/>
    <col min="5383" max="5396" width="9.140625" style="261" customWidth="1"/>
    <col min="5397" max="5397" width="11.140625" style="261" customWidth="1"/>
    <col min="5398" max="5616" width="11.42578125" style="261"/>
    <col min="5617" max="5617" width="12" style="261" customWidth="1"/>
    <col min="5618" max="5618" width="11.42578125" style="261"/>
    <col min="5619" max="5619" width="9.7109375" style="261" customWidth="1"/>
    <col min="5620" max="5620" width="15.85546875" style="261" customWidth="1"/>
    <col min="5621" max="5632" width="11.42578125" style="261" customWidth="1"/>
    <col min="5633" max="5638" width="10.140625" style="261" customWidth="1"/>
    <col min="5639" max="5652" width="9.140625" style="261" customWidth="1"/>
    <col min="5653" max="5653" width="11.140625" style="261" customWidth="1"/>
    <col min="5654" max="5872" width="11.42578125" style="261"/>
    <col min="5873" max="5873" width="12" style="261" customWidth="1"/>
    <col min="5874" max="5874" width="11.42578125" style="261"/>
    <col min="5875" max="5875" width="9.7109375" style="261" customWidth="1"/>
    <col min="5876" max="5876" width="15.85546875" style="261" customWidth="1"/>
    <col min="5877" max="5888" width="11.42578125" style="261" customWidth="1"/>
    <col min="5889" max="5894" width="10.140625" style="261" customWidth="1"/>
    <col min="5895" max="5908" width="9.140625" style="261" customWidth="1"/>
    <col min="5909" max="5909" width="11.140625" style="261" customWidth="1"/>
    <col min="5910" max="6128" width="11.42578125" style="261"/>
    <col min="6129" max="6129" width="12" style="261" customWidth="1"/>
    <col min="6130" max="6130" width="11.42578125" style="261"/>
    <col min="6131" max="6131" width="9.7109375" style="261" customWidth="1"/>
    <col min="6132" max="6132" width="15.85546875" style="261" customWidth="1"/>
    <col min="6133" max="6144" width="11.42578125" style="261" customWidth="1"/>
    <col min="6145" max="6150" width="10.140625" style="261" customWidth="1"/>
    <col min="6151" max="6164" width="9.140625" style="261" customWidth="1"/>
    <col min="6165" max="6165" width="11.140625" style="261" customWidth="1"/>
    <col min="6166" max="6384" width="11.42578125" style="261"/>
    <col min="6385" max="6385" width="12" style="261" customWidth="1"/>
    <col min="6386" max="6386" width="11.42578125" style="261"/>
    <col min="6387" max="6387" width="9.7109375" style="261" customWidth="1"/>
    <col min="6388" max="6388" width="15.85546875" style="261" customWidth="1"/>
    <col min="6389" max="6400" width="11.42578125" style="261" customWidth="1"/>
    <col min="6401" max="6406" width="10.140625" style="261" customWidth="1"/>
    <col min="6407" max="6420" width="9.140625" style="261" customWidth="1"/>
    <col min="6421" max="6421" width="11.140625" style="261" customWidth="1"/>
    <col min="6422" max="6640" width="11.42578125" style="261"/>
    <col min="6641" max="6641" width="12" style="261" customWidth="1"/>
    <col min="6642" max="6642" width="11.42578125" style="261"/>
    <col min="6643" max="6643" width="9.7109375" style="261" customWidth="1"/>
    <col min="6644" max="6644" width="15.85546875" style="261" customWidth="1"/>
    <col min="6645" max="6656" width="11.42578125" style="261" customWidth="1"/>
    <col min="6657" max="6662" width="10.140625" style="261" customWidth="1"/>
    <col min="6663" max="6676" width="9.140625" style="261" customWidth="1"/>
    <col min="6677" max="6677" width="11.140625" style="261" customWidth="1"/>
    <col min="6678" max="6896" width="11.42578125" style="261"/>
    <col min="6897" max="6897" width="12" style="261" customWidth="1"/>
    <col min="6898" max="6898" width="11.42578125" style="261"/>
    <col min="6899" max="6899" width="9.7109375" style="261" customWidth="1"/>
    <col min="6900" max="6900" width="15.85546875" style="261" customWidth="1"/>
    <col min="6901" max="6912" width="11.42578125" style="261" customWidth="1"/>
    <col min="6913" max="6918" width="10.140625" style="261" customWidth="1"/>
    <col min="6919" max="6932" width="9.140625" style="261" customWidth="1"/>
    <col min="6933" max="6933" width="11.140625" style="261" customWidth="1"/>
    <col min="6934" max="7152" width="11.42578125" style="261"/>
    <col min="7153" max="7153" width="12" style="261" customWidth="1"/>
    <col min="7154" max="7154" width="11.42578125" style="261"/>
    <col min="7155" max="7155" width="9.7109375" style="261" customWidth="1"/>
    <col min="7156" max="7156" width="15.85546875" style="261" customWidth="1"/>
    <col min="7157" max="7168" width="11.42578125" style="261" customWidth="1"/>
    <col min="7169" max="7174" width="10.140625" style="261" customWidth="1"/>
    <col min="7175" max="7188" width="9.140625" style="261" customWidth="1"/>
    <col min="7189" max="7189" width="11.140625" style="261" customWidth="1"/>
    <col min="7190" max="7408" width="11.42578125" style="261"/>
    <col min="7409" max="7409" width="12" style="261" customWidth="1"/>
    <col min="7410" max="7410" width="11.42578125" style="261"/>
    <col min="7411" max="7411" width="9.7109375" style="261" customWidth="1"/>
    <col min="7412" max="7412" width="15.85546875" style="261" customWidth="1"/>
    <col min="7413" max="7424" width="11.42578125" style="261" customWidth="1"/>
    <col min="7425" max="7430" width="10.140625" style="261" customWidth="1"/>
    <col min="7431" max="7444" width="9.140625" style="261" customWidth="1"/>
    <col min="7445" max="7445" width="11.140625" style="261" customWidth="1"/>
    <col min="7446" max="7664" width="11.42578125" style="261"/>
    <col min="7665" max="7665" width="12" style="261" customWidth="1"/>
    <col min="7666" max="7666" width="11.42578125" style="261"/>
    <col min="7667" max="7667" width="9.7109375" style="261" customWidth="1"/>
    <col min="7668" max="7668" width="15.85546875" style="261" customWidth="1"/>
    <col min="7669" max="7680" width="11.42578125" style="261" customWidth="1"/>
    <col min="7681" max="7686" width="10.140625" style="261" customWidth="1"/>
    <col min="7687" max="7700" width="9.140625" style="261" customWidth="1"/>
    <col min="7701" max="7701" width="11.140625" style="261" customWidth="1"/>
    <col min="7702" max="7920" width="11.42578125" style="261"/>
    <col min="7921" max="7921" width="12" style="261" customWidth="1"/>
    <col min="7922" max="7922" width="11.42578125" style="261"/>
    <col min="7923" max="7923" width="9.7109375" style="261" customWidth="1"/>
    <col min="7924" max="7924" width="15.85546875" style="261" customWidth="1"/>
    <col min="7925" max="7936" width="11.42578125" style="261" customWidth="1"/>
    <col min="7937" max="7942" width="10.140625" style="261" customWidth="1"/>
    <col min="7943" max="7956" width="9.140625" style="261" customWidth="1"/>
    <col min="7957" max="7957" width="11.140625" style="261" customWidth="1"/>
    <col min="7958" max="8176" width="11.42578125" style="261"/>
    <col min="8177" max="8177" width="12" style="261" customWidth="1"/>
    <col min="8178" max="8178" width="11.42578125" style="261"/>
    <col min="8179" max="8179" width="9.7109375" style="261" customWidth="1"/>
    <col min="8180" max="8180" width="15.85546875" style="261" customWidth="1"/>
    <col min="8181" max="8192" width="11.42578125" style="261" customWidth="1"/>
    <col min="8193" max="8198" width="10.140625" style="261" customWidth="1"/>
    <col min="8199" max="8212" width="9.140625" style="261" customWidth="1"/>
    <col min="8213" max="8213" width="11.140625" style="261" customWidth="1"/>
    <col min="8214" max="8432" width="11.42578125" style="261"/>
    <col min="8433" max="8433" width="12" style="261" customWidth="1"/>
    <col min="8434" max="8434" width="11.42578125" style="261"/>
    <col min="8435" max="8435" width="9.7109375" style="261" customWidth="1"/>
    <col min="8436" max="8436" width="15.85546875" style="261" customWidth="1"/>
    <col min="8437" max="8448" width="11.42578125" style="261" customWidth="1"/>
    <col min="8449" max="8454" width="10.140625" style="261" customWidth="1"/>
    <col min="8455" max="8468" width="9.140625" style="261" customWidth="1"/>
    <col min="8469" max="8469" width="11.140625" style="261" customWidth="1"/>
    <col min="8470" max="8688" width="11.42578125" style="261"/>
    <col min="8689" max="8689" width="12" style="261" customWidth="1"/>
    <col min="8690" max="8690" width="11.42578125" style="261"/>
    <col min="8691" max="8691" width="9.7109375" style="261" customWidth="1"/>
    <col min="8692" max="8692" width="15.85546875" style="261" customWidth="1"/>
    <col min="8693" max="8704" width="11.42578125" style="261" customWidth="1"/>
    <col min="8705" max="8710" width="10.140625" style="261" customWidth="1"/>
    <col min="8711" max="8724" width="9.140625" style="261" customWidth="1"/>
    <col min="8725" max="8725" width="11.140625" style="261" customWidth="1"/>
    <col min="8726" max="8944" width="11.42578125" style="261"/>
    <col min="8945" max="8945" width="12" style="261" customWidth="1"/>
    <col min="8946" max="8946" width="11.42578125" style="261"/>
    <col min="8947" max="8947" width="9.7109375" style="261" customWidth="1"/>
    <col min="8948" max="8948" width="15.85546875" style="261" customWidth="1"/>
    <col min="8949" max="8960" width="11.42578125" style="261" customWidth="1"/>
    <col min="8961" max="8966" width="10.140625" style="261" customWidth="1"/>
    <col min="8967" max="8980" width="9.140625" style="261" customWidth="1"/>
    <col min="8981" max="8981" width="11.140625" style="261" customWidth="1"/>
    <col min="8982" max="9200" width="11.42578125" style="261"/>
    <col min="9201" max="9201" width="12" style="261" customWidth="1"/>
    <col min="9202" max="9202" width="11.42578125" style="261"/>
    <col min="9203" max="9203" width="9.7109375" style="261" customWidth="1"/>
    <col min="9204" max="9204" width="15.85546875" style="261" customWidth="1"/>
    <col min="9205" max="9216" width="11.42578125" style="261" customWidth="1"/>
    <col min="9217" max="9222" width="10.140625" style="261" customWidth="1"/>
    <col min="9223" max="9236" width="9.140625" style="261" customWidth="1"/>
    <col min="9237" max="9237" width="11.140625" style="261" customWidth="1"/>
    <col min="9238" max="9456" width="11.42578125" style="261"/>
    <col min="9457" max="9457" width="12" style="261" customWidth="1"/>
    <col min="9458" max="9458" width="11.42578125" style="261"/>
    <col min="9459" max="9459" width="9.7109375" style="261" customWidth="1"/>
    <col min="9460" max="9460" width="15.85546875" style="261" customWidth="1"/>
    <col min="9461" max="9472" width="11.42578125" style="261" customWidth="1"/>
    <col min="9473" max="9478" width="10.140625" style="261" customWidth="1"/>
    <col min="9479" max="9492" width="9.140625" style="261" customWidth="1"/>
    <col min="9493" max="9493" width="11.140625" style="261" customWidth="1"/>
    <col min="9494" max="9712" width="11.42578125" style="261"/>
    <col min="9713" max="9713" width="12" style="261" customWidth="1"/>
    <col min="9714" max="9714" width="11.42578125" style="261"/>
    <col min="9715" max="9715" width="9.7109375" style="261" customWidth="1"/>
    <col min="9716" max="9716" width="15.85546875" style="261" customWidth="1"/>
    <col min="9717" max="9728" width="11.42578125" style="261" customWidth="1"/>
    <col min="9729" max="9734" width="10.140625" style="261" customWidth="1"/>
    <col min="9735" max="9748" width="9.140625" style="261" customWidth="1"/>
    <col min="9749" max="9749" width="11.140625" style="261" customWidth="1"/>
    <col min="9750" max="9968" width="11.42578125" style="261"/>
    <col min="9969" max="9969" width="12" style="261" customWidth="1"/>
    <col min="9970" max="9970" width="11.42578125" style="261"/>
    <col min="9971" max="9971" width="9.7109375" style="261" customWidth="1"/>
    <col min="9972" max="9972" width="15.85546875" style="261" customWidth="1"/>
    <col min="9973" max="9984" width="11.42578125" style="261" customWidth="1"/>
    <col min="9985" max="9990" width="10.140625" style="261" customWidth="1"/>
    <col min="9991" max="10004" width="9.140625" style="261" customWidth="1"/>
    <col min="10005" max="10005" width="11.140625" style="261" customWidth="1"/>
    <col min="10006" max="10224" width="11.42578125" style="261"/>
    <col min="10225" max="10225" width="12" style="261" customWidth="1"/>
    <col min="10226" max="10226" width="11.42578125" style="261"/>
    <col min="10227" max="10227" width="9.7109375" style="261" customWidth="1"/>
    <col min="10228" max="10228" width="15.85546875" style="261" customWidth="1"/>
    <col min="10229" max="10240" width="11.42578125" style="261" customWidth="1"/>
    <col min="10241" max="10246" width="10.140625" style="261" customWidth="1"/>
    <col min="10247" max="10260" width="9.140625" style="261" customWidth="1"/>
    <col min="10261" max="10261" width="11.140625" style="261" customWidth="1"/>
    <col min="10262" max="10480" width="11.42578125" style="261"/>
    <col min="10481" max="10481" width="12" style="261" customWidth="1"/>
    <col min="10482" max="10482" width="11.42578125" style="261"/>
    <col min="10483" max="10483" width="9.7109375" style="261" customWidth="1"/>
    <col min="10484" max="10484" width="15.85546875" style="261" customWidth="1"/>
    <col min="10485" max="10496" width="11.42578125" style="261" customWidth="1"/>
    <col min="10497" max="10502" width="10.140625" style="261" customWidth="1"/>
    <col min="10503" max="10516" width="9.140625" style="261" customWidth="1"/>
    <col min="10517" max="10517" width="11.140625" style="261" customWidth="1"/>
    <col min="10518" max="10736" width="11.42578125" style="261"/>
    <col min="10737" max="10737" width="12" style="261" customWidth="1"/>
    <col min="10738" max="10738" width="11.42578125" style="261"/>
    <col min="10739" max="10739" width="9.7109375" style="261" customWidth="1"/>
    <col min="10740" max="10740" width="15.85546875" style="261" customWidth="1"/>
    <col min="10741" max="10752" width="11.42578125" style="261" customWidth="1"/>
    <col min="10753" max="10758" width="10.140625" style="261" customWidth="1"/>
    <col min="10759" max="10772" width="9.140625" style="261" customWidth="1"/>
    <col min="10773" max="10773" width="11.140625" style="261" customWidth="1"/>
    <col min="10774" max="10992" width="11.42578125" style="261"/>
    <col min="10993" max="10993" width="12" style="261" customWidth="1"/>
    <col min="10994" max="10994" width="11.42578125" style="261"/>
    <col min="10995" max="10995" width="9.7109375" style="261" customWidth="1"/>
    <col min="10996" max="10996" width="15.85546875" style="261" customWidth="1"/>
    <col min="10997" max="11008" width="11.42578125" style="261" customWidth="1"/>
    <col min="11009" max="11014" width="10.140625" style="261" customWidth="1"/>
    <col min="11015" max="11028" width="9.140625" style="261" customWidth="1"/>
    <col min="11029" max="11029" width="11.140625" style="261" customWidth="1"/>
    <col min="11030" max="11248" width="11.42578125" style="261"/>
    <col min="11249" max="11249" width="12" style="261" customWidth="1"/>
    <col min="11250" max="11250" width="11.42578125" style="261"/>
    <col min="11251" max="11251" width="9.7109375" style="261" customWidth="1"/>
    <col min="11252" max="11252" width="15.85546875" style="261" customWidth="1"/>
    <col min="11253" max="11264" width="11.42578125" style="261" customWidth="1"/>
    <col min="11265" max="11270" width="10.140625" style="261" customWidth="1"/>
    <col min="11271" max="11284" width="9.140625" style="261" customWidth="1"/>
    <col min="11285" max="11285" width="11.140625" style="261" customWidth="1"/>
    <col min="11286" max="11504" width="11.42578125" style="261"/>
    <col min="11505" max="11505" width="12" style="261" customWidth="1"/>
    <col min="11506" max="11506" width="11.42578125" style="261"/>
    <col min="11507" max="11507" width="9.7109375" style="261" customWidth="1"/>
    <col min="11508" max="11508" width="15.85546875" style="261" customWidth="1"/>
    <col min="11509" max="11520" width="11.42578125" style="261" customWidth="1"/>
    <col min="11521" max="11526" width="10.140625" style="261" customWidth="1"/>
    <col min="11527" max="11540" width="9.140625" style="261" customWidth="1"/>
    <col min="11541" max="11541" width="11.140625" style="261" customWidth="1"/>
    <col min="11542" max="11760" width="11.42578125" style="261"/>
    <col min="11761" max="11761" width="12" style="261" customWidth="1"/>
    <col min="11762" max="11762" width="11.42578125" style="261"/>
    <col min="11763" max="11763" width="9.7109375" style="261" customWidth="1"/>
    <col min="11764" max="11764" width="15.85546875" style="261" customWidth="1"/>
    <col min="11765" max="11776" width="11.42578125" style="261" customWidth="1"/>
    <col min="11777" max="11782" width="10.140625" style="261" customWidth="1"/>
    <col min="11783" max="11796" width="9.140625" style="261" customWidth="1"/>
    <col min="11797" max="11797" width="11.140625" style="261" customWidth="1"/>
    <col min="11798" max="12016" width="11.42578125" style="261"/>
    <col min="12017" max="12017" width="12" style="261" customWidth="1"/>
    <col min="12018" max="12018" width="11.42578125" style="261"/>
    <col min="12019" max="12019" width="9.7109375" style="261" customWidth="1"/>
    <col min="12020" max="12020" width="15.85546875" style="261" customWidth="1"/>
    <col min="12021" max="12032" width="11.42578125" style="261" customWidth="1"/>
    <col min="12033" max="12038" width="10.140625" style="261" customWidth="1"/>
    <col min="12039" max="12052" width="9.140625" style="261" customWidth="1"/>
    <col min="12053" max="12053" width="11.140625" style="261" customWidth="1"/>
    <col min="12054" max="12272" width="11.42578125" style="261"/>
    <col min="12273" max="12273" width="12" style="261" customWidth="1"/>
    <col min="12274" max="12274" width="11.42578125" style="261"/>
    <col min="12275" max="12275" width="9.7109375" style="261" customWidth="1"/>
    <col min="12276" max="12276" width="15.85546875" style="261" customWidth="1"/>
    <col min="12277" max="12288" width="11.42578125" style="261" customWidth="1"/>
    <col min="12289" max="12294" width="10.140625" style="261" customWidth="1"/>
    <col min="12295" max="12308" width="9.140625" style="261" customWidth="1"/>
    <col min="12309" max="12309" width="11.140625" style="261" customWidth="1"/>
    <col min="12310" max="12528" width="11.42578125" style="261"/>
    <col min="12529" max="12529" width="12" style="261" customWidth="1"/>
    <col min="12530" max="12530" width="11.42578125" style="261"/>
    <col min="12531" max="12531" width="9.7109375" style="261" customWidth="1"/>
    <col min="12532" max="12532" width="15.85546875" style="261" customWidth="1"/>
    <col min="12533" max="12544" width="11.42578125" style="261" customWidth="1"/>
    <col min="12545" max="12550" width="10.140625" style="261" customWidth="1"/>
    <col min="12551" max="12564" width="9.140625" style="261" customWidth="1"/>
    <col min="12565" max="12565" width="11.140625" style="261" customWidth="1"/>
    <col min="12566" max="12784" width="11.42578125" style="261"/>
    <col min="12785" max="12785" width="12" style="261" customWidth="1"/>
    <col min="12786" max="12786" width="11.42578125" style="261"/>
    <col min="12787" max="12787" width="9.7109375" style="261" customWidth="1"/>
    <col min="12788" max="12788" width="15.85546875" style="261" customWidth="1"/>
    <col min="12789" max="12800" width="11.42578125" style="261" customWidth="1"/>
    <col min="12801" max="12806" width="10.140625" style="261" customWidth="1"/>
    <col min="12807" max="12820" width="9.140625" style="261" customWidth="1"/>
    <col min="12821" max="12821" width="11.140625" style="261" customWidth="1"/>
    <col min="12822" max="13040" width="11.42578125" style="261"/>
    <col min="13041" max="13041" width="12" style="261" customWidth="1"/>
    <col min="13042" max="13042" width="11.42578125" style="261"/>
    <col min="13043" max="13043" width="9.7109375" style="261" customWidth="1"/>
    <col min="13044" max="13044" width="15.85546875" style="261" customWidth="1"/>
    <col min="13045" max="13056" width="11.42578125" style="261" customWidth="1"/>
    <col min="13057" max="13062" width="10.140625" style="261" customWidth="1"/>
    <col min="13063" max="13076" width="9.140625" style="261" customWidth="1"/>
    <col min="13077" max="13077" width="11.140625" style="261" customWidth="1"/>
    <col min="13078" max="13296" width="11.42578125" style="261"/>
    <col min="13297" max="13297" width="12" style="261" customWidth="1"/>
    <col min="13298" max="13298" width="11.42578125" style="261"/>
    <col min="13299" max="13299" width="9.7109375" style="261" customWidth="1"/>
    <col min="13300" max="13300" width="15.85546875" style="261" customWidth="1"/>
    <col min="13301" max="13312" width="11.42578125" style="261" customWidth="1"/>
    <col min="13313" max="13318" width="10.140625" style="261" customWidth="1"/>
    <col min="13319" max="13332" width="9.140625" style="261" customWidth="1"/>
    <col min="13333" max="13333" width="11.140625" style="261" customWidth="1"/>
    <col min="13334" max="13552" width="11.42578125" style="261"/>
    <col min="13553" max="13553" width="12" style="261" customWidth="1"/>
    <col min="13554" max="13554" width="11.42578125" style="261"/>
    <col min="13555" max="13555" width="9.7109375" style="261" customWidth="1"/>
    <col min="13556" max="13556" width="15.85546875" style="261" customWidth="1"/>
    <col min="13557" max="13568" width="11.42578125" style="261" customWidth="1"/>
    <col min="13569" max="13574" width="10.140625" style="261" customWidth="1"/>
    <col min="13575" max="13588" width="9.140625" style="261" customWidth="1"/>
    <col min="13589" max="13589" width="11.140625" style="261" customWidth="1"/>
    <col min="13590" max="13808" width="11.42578125" style="261"/>
    <col min="13809" max="13809" width="12" style="261" customWidth="1"/>
    <col min="13810" max="13810" width="11.42578125" style="261"/>
    <col min="13811" max="13811" width="9.7109375" style="261" customWidth="1"/>
    <col min="13812" max="13812" width="15.85546875" style="261" customWidth="1"/>
    <col min="13813" max="13824" width="11.42578125" style="261" customWidth="1"/>
    <col min="13825" max="13830" width="10.140625" style="261" customWidth="1"/>
    <col min="13831" max="13844" width="9.140625" style="261" customWidth="1"/>
    <col min="13845" max="13845" width="11.140625" style="261" customWidth="1"/>
    <col min="13846" max="14064" width="11.42578125" style="261"/>
    <col min="14065" max="14065" width="12" style="261" customWidth="1"/>
    <col min="14066" max="14066" width="11.42578125" style="261"/>
    <col min="14067" max="14067" width="9.7109375" style="261" customWidth="1"/>
    <col min="14068" max="14068" width="15.85546875" style="261" customWidth="1"/>
    <col min="14069" max="14080" width="11.42578125" style="261" customWidth="1"/>
    <col min="14081" max="14086" width="10.140625" style="261" customWidth="1"/>
    <col min="14087" max="14100" width="9.140625" style="261" customWidth="1"/>
    <col min="14101" max="14101" width="11.140625" style="261" customWidth="1"/>
    <col min="14102" max="14320" width="11.42578125" style="261"/>
    <col min="14321" max="14321" width="12" style="261" customWidth="1"/>
    <col min="14322" max="14322" width="11.42578125" style="261"/>
    <col min="14323" max="14323" width="9.7109375" style="261" customWidth="1"/>
    <col min="14324" max="14324" width="15.85546875" style="261" customWidth="1"/>
    <col min="14325" max="14336" width="11.42578125" style="261" customWidth="1"/>
    <col min="14337" max="14342" width="10.140625" style="261" customWidth="1"/>
    <col min="14343" max="14356" width="9.140625" style="261" customWidth="1"/>
    <col min="14357" max="14357" width="11.140625" style="261" customWidth="1"/>
    <col min="14358" max="14576" width="11.42578125" style="261"/>
    <col min="14577" max="14577" width="12" style="261" customWidth="1"/>
    <col min="14578" max="14578" width="11.42578125" style="261"/>
    <col min="14579" max="14579" width="9.7109375" style="261" customWidth="1"/>
    <col min="14580" max="14580" width="15.85546875" style="261" customWidth="1"/>
    <col min="14581" max="14592" width="11.42578125" style="261" customWidth="1"/>
    <col min="14593" max="14598" width="10.140625" style="261" customWidth="1"/>
    <col min="14599" max="14612" width="9.140625" style="261" customWidth="1"/>
    <col min="14613" max="14613" width="11.140625" style="261" customWidth="1"/>
    <col min="14614" max="14832" width="11.42578125" style="261"/>
    <col min="14833" max="14833" width="12" style="261" customWidth="1"/>
    <col min="14834" max="14834" width="11.42578125" style="261"/>
    <col min="14835" max="14835" width="9.7109375" style="261" customWidth="1"/>
    <col min="14836" max="14836" width="15.85546875" style="261" customWidth="1"/>
    <col min="14837" max="14848" width="11.42578125" style="261" customWidth="1"/>
    <col min="14849" max="14854" width="10.140625" style="261" customWidth="1"/>
    <col min="14855" max="14868" width="9.140625" style="261" customWidth="1"/>
    <col min="14869" max="14869" width="11.140625" style="261" customWidth="1"/>
    <col min="14870" max="15088" width="11.42578125" style="261"/>
    <col min="15089" max="15089" width="12" style="261" customWidth="1"/>
    <col min="15090" max="15090" width="11.42578125" style="261"/>
    <col min="15091" max="15091" width="9.7109375" style="261" customWidth="1"/>
    <col min="15092" max="15092" width="15.85546875" style="261" customWidth="1"/>
    <col min="15093" max="15104" width="11.42578125" style="261" customWidth="1"/>
    <col min="15105" max="15110" width="10.140625" style="261" customWidth="1"/>
    <col min="15111" max="15124" width="9.140625" style="261" customWidth="1"/>
    <col min="15125" max="15125" width="11.140625" style="261" customWidth="1"/>
    <col min="15126" max="15344" width="11.42578125" style="261"/>
    <col min="15345" max="15345" width="12" style="261" customWidth="1"/>
    <col min="15346" max="15346" width="11.42578125" style="261"/>
    <col min="15347" max="15347" width="9.7109375" style="261" customWidth="1"/>
    <col min="15348" max="15348" width="15.85546875" style="261" customWidth="1"/>
    <col min="15349" max="15360" width="11.42578125" style="261" customWidth="1"/>
    <col min="15361" max="15366" width="10.140625" style="261" customWidth="1"/>
    <col min="15367" max="15380" width="9.140625" style="261" customWidth="1"/>
    <col min="15381" max="15381" width="11.140625" style="261" customWidth="1"/>
    <col min="15382" max="15600" width="11.42578125" style="261"/>
    <col min="15601" max="15601" width="12" style="261" customWidth="1"/>
    <col min="15602" max="15602" width="11.42578125" style="261"/>
    <col min="15603" max="15603" width="9.7109375" style="261" customWidth="1"/>
    <col min="15604" max="15604" width="15.85546875" style="261" customWidth="1"/>
    <col min="15605" max="15616" width="11.42578125" style="261" customWidth="1"/>
    <col min="15617" max="15622" width="10.140625" style="261" customWidth="1"/>
    <col min="15623" max="15636" width="9.140625" style="261" customWidth="1"/>
    <col min="15637" max="15637" width="11.140625" style="261" customWidth="1"/>
    <col min="15638" max="15856" width="11.42578125" style="261"/>
    <col min="15857" max="15857" width="12" style="261" customWidth="1"/>
    <col min="15858" max="15858" width="11.42578125" style="261"/>
    <col min="15859" max="15859" width="9.7109375" style="261" customWidth="1"/>
    <col min="15860" max="15860" width="15.85546875" style="261" customWidth="1"/>
    <col min="15861" max="15872" width="11.42578125" style="261" customWidth="1"/>
    <col min="15873" max="15878" width="10.140625" style="261" customWidth="1"/>
    <col min="15879" max="15892" width="9.140625" style="261" customWidth="1"/>
    <col min="15893" max="15893" width="11.140625" style="261" customWidth="1"/>
    <col min="15894" max="16112" width="11.42578125" style="261"/>
    <col min="16113" max="16113" width="12" style="261" customWidth="1"/>
    <col min="16114" max="16114" width="11.42578125" style="261"/>
    <col min="16115" max="16115" width="9.7109375" style="261" customWidth="1"/>
    <col min="16116" max="16116" width="15.85546875" style="261" customWidth="1"/>
    <col min="16117" max="16128" width="11.42578125" style="261" customWidth="1"/>
    <col min="16129" max="16134" width="10.140625" style="261" customWidth="1"/>
    <col min="16135" max="16148" width="9.140625" style="261" customWidth="1"/>
    <col min="16149" max="16149" width="11.140625" style="261" customWidth="1"/>
    <col min="16150" max="16384" width="11.42578125" style="261"/>
  </cols>
  <sheetData>
    <row r="1" spans="2:8" ht="15" customHeight="1">
      <c r="C1" s="262"/>
    </row>
    <row r="2" spans="2:8" ht="15" customHeight="1">
      <c r="C2" s="262"/>
    </row>
    <row r="3" spans="2:8" ht="15" customHeight="1"/>
    <row r="4" spans="2:8" ht="15" customHeight="1"/>
    <row r="5" spans="2:8" ht="36" customHeight="1" thickBot="1">
      <c r="B5" s="252" t="s">
        <v>243</v>
      </c>
      <c r="C5" s="252"/>
      <c r="D5" s="252"/>
      <c r="E5" s="252"/>
      <c r="F5" s="252"/>
    </row>
    <row r="6" spans="2:8" ht="45" customHeight="1" thickBot="1">
      <c r="B6" s="45"/>
      <c r="C6" s="263" t="s">
        <v>51</v>
      </c>
      <c r="D6" s="263" t="s">
        <v>244</v>
      </c>
      <c r="E6" s="263" t="s">
        <v>245</v>
      </c>
      <c r="F6" s="264" t="s">
        <v>246</v>
      </c>
      <c r="H6" s="83" t="s">
        <v>98</v>
      </c>
    </row>
    <row r="7" spans="2:8" ht="15" customHeight="1">
      <c r="B7" s="265" t="s">
        <v>255</v>
      </c>
      <c r="C7" s="53">
        <v>140577</v>
      </c>
      <c r="D7" s="54">
        <f t="shared" ref="D7:D9" si="0">IFERROR((C7-C8)/C8,"-")</f>
        <v>7.0818098720292502E-2</v>
      </c>
      <c r="E7" s="54">
        <f t="shared" ref="E7:E9" si="1">C7/C20-1</f>
        <v>0.1159827573888399</v>
      </c>
      <c r="F7" s="266">
        <f>((SUM(C7:C10,C12:C19)/SUM(C20:C23,C25:C32))-1)</f>
        <v>6.5513987763558212E-2</v>
      </c>
    </row>
    <row r="8" spans="2:8" ht="15" customHeight="1">
      <c r="B8" s="265" t="s">
        <v>256</v>
      </c>
      <c r="C8" s="53">
        <v>131280</v>
      </c>
      <c r="D8" s="54">
        <f t="shared" si="0"/>
        <v>7.6506765067650681E-2</v>
      </c>
      <c r="E8" s="54">
        <f t="shared" si="1"/>
        <v>9.3835924611308297E-2</v>
      </c>
      <c r="F8" s="266">
        <f>((SUM(C8:C10,C12:C20)/SUM(C21:C23,C25:C33))-1)</f>
        <v>5.6689705896219689E-2</v>
      </c>
    </row>
    <row r="9" spans="2:8" ht="15" customHeight="1">
      <c r="B9" s="265" t="s">
        <v>257</v>
      </c>
      <c r="C9" s="53">
        <v>121950</v>
      </c>
      <c r="D9" s="54">
        <f t="shared" si="0"/>
        <v>3.4438883705148866E-2</v>
      </c>
      <c r="E9" s="54">
        <f t="shared" si="1"/>
        <v>0.11483892200241352</v>
      </c>
      <c r="F9" s="266">
        <f>((SUM(C9:C10,C12:C21)/SUM(C22:C23,C25:C34))-1)</f>
        <v>4.4593834863127846E-2</v>
      </c>
    </row>
    <row r="10" spans="2:8" ht="15" customHeight="1">
      <c r="B10" s="265" t="s">
        <v>258</v>
      </c>
      <c r="C10" s="53">
        <v>117890</v>
      </c>
      <c r="D10" s="54">
        <f>C10/C12-1</f>
        <v>3.2166927632921727E-3</v>
      </c>
      <c r="E10" s="54">
        <f>C10/C23-1</f>
        <v>4.3191944319023179E-3</v>
      </c>
      <c r="F10" s="266">
        <f>((SUM(C10,C12:C22)/SUM(C23,C25:C35))-1)</f>
        <v>3.149860786792158E-2</v>
      </c>
    </row>
    <row r="11" spans="2:8" ht="30" customHeight="1">
      <c r="B11" s="205" t="str">
        <f>actualizaciones!$A$2</f>
        <v xml:space="preserve">acumulado abril 2011 </v>
      </c>
      <c r="C11" s="50">
        <v>511697</v>
      </c>
      <c r="D11" s="51"/>
      <c r="E11" s="51">
        <v>8.2370186734806117E-2</v>
      </c>
      <c r="F11" s="267" t="s">
        <v>64</v>
      </c>
    </row>
    <row r="12" spans="2:8" ht="15" customHeight="1" outlineLevel="1">
      <c r="B12" s="265" t="s">
        <v>247</v>
      </c>
      <c r="C12" s="53">
        <v>117512</v>
      </c>
      <c r="D12" s="54">
        <f t="shared" ref="D12:D22" si="2">IFERROR((C12-C13)/C13,"-")</f>
        <v>-2.5298186825036081E-2</v>
      </c>
      <c r="E12" s="54">
        <f>C12/C25-1</f>
        <v>6.2802980970986244E-2</v>
      </c>
      <c r="F12" s="266">
        <f>((SUM(C12:C23)/SUM(C25:C36))-1)</f>
        <v>3.3093153690210819E-2</v>
      </c>
    </row>
    <row r="13" spans="2:8" ht="15" customHeight="1" outlineLevel="1">
      <c r="B13" s="265" t="s">
        <v>248</v>
      </c>
      <c r="C13" s="53">
        <v>120562</v>
      </c>
      <c r="D13" s="54">
        <f t="shared" si="2"/>
        <v>-0.1042010313108347</v>
      </c>
      <c r="E13" s="54">
        <f t="shared" ref="E13:E63" si="3">C13/C26-1</f>
        <v>0.13570594219827425</v>
      </c>
      <c r="F13" s="266">
        <f>((SUM(C13:C23,C25)/SUM(C26:C36,C38))-1)</f>
        <v>2.2260276428430981E-2</v>
      </c>
    </row>
    <row r="14" spans="2:8" ht="15" customHeight="1" outlineLevel="1">
      <c r="B14" s="265" t="s">
        <v>249</v>
      </c>
      <c r="C14" s="53">
        <v>134586</v>
      </c>
      <c r="D14" s="54">
        <f t="shared" si="2"/>
        <v>0.30641920422446345</v>
      </c>
      <c r="E14" s="54">
        <f t="shared" si="3"/>
        <v>0.10715695952615989</v>
      </c>
      <c r="F14" s="266">
        <f>((SUM(C14:C23,C25:C26)/SUM(C27:C36,C38:C39))-1)</f>
        <v>-5.768935396096464E-3</v>
      </c>
    </row>
    <row r="15" spans="2:8" ht="15" customHeight="1" outlineLevel="1">
      <c r="B15" s="265" t="s">
        <v>250</v>
      </c>
      <c r="C15" s="53">
        <v>103019</v>
      </c>
      <c r="D15" s="54">
        <f t="shared" si="2"/>
        <v>-0.25553548200607024</v>
      </c>
      <c r="E15" s="54">
        <f t="shared" si="3"/>
        <v>-1.918426414303942E-2</v>
      </c>
      <c r="F15" s="266">
        <f>((SUM(C15:C23,C25:C27)/SUM(C28:C36,C38:C40))-1)</f>
        <v>-2.1176734156655219E-2</v>
      </c>
    </row>
    <row r="16" spans="2:8" ht="15" customHeight="1" outlineLevel="1">
      <c r="B16" s="265" t="s">
        <v>251</v>
      </c>
      <c r="C16" s="53">
        <v>138380</v>
      </c>
      <c r="D16" s="54">
        <f t="shared" si="2"/>
        <v>1.298625243400729E-2</v>
      </c>
      <c r="E16" s="54">
        <f t="shared" si="3"/>
        <v>2.8083209509658147E-2</v>
      </c>
      <c r="F16" s="266">
        <f>((SUM(C16:C23,C25:C28)/SUM(C29:C36,C38:C41))-1)</f>
        <v>-2.2641936166158172E-2</v>
      </c>
    </row>
    <row r="17" spans="2:6" ht="15" customHeight="1" outlineLevel="1">
      <c r="B17" s="265" t="s">
        <v>252</v>
      </c>
      <c r="C17" s="53">
        <v>136606</v>
      </c>
      <c r="D17" s="54">
        <f t="shared" si="2"/>
        <v>0.27204328109431891</v>
      </c>
      <c r="E17" s="54">
        <f t="shared" si="3"/>
        <v>6.2263314644748435E-2</v>
      </c>
      <c r="F17" s="266">
        <f>((SUM(C17:C23,C25:C29)/SUM(C30:C36,C38:C42))-1)</f>
        <v>-3.2550466699184155E-2</v>
      </c>
    </row>
    <row r="18" spans="2:6" ht="15" customHeight="1" outlineLevel="1">
      <c r="B18" s="265" t="s">
        <v>253</v>
      </c>
      <c r="C18" s="53">
        <v>107391</v>
      </c>
      <c r="D18" s="54">
        <f t="shared" si="2"/>
        <v>5.6207954679570397E-2</v>
      </c>
      <c r="E18" s="54">
        <f t="shared" si="3"/>
        <v>6.1532530692129717E-2</v>
      </c>
      <c r="F18" s="266">
        <f>((SUM(C18:C23,C25:C30)/SUM(C31:C36,C38:C43))-1)</f>
        <v>-4.0920159577223947E-2</v>
      </c>
    </row>
    <row r="19" spans="2:6" ht="15" customHeight="1" outlineLevel="1">
      <c r="B19" s="265" t="s">
        <v>254</v>
      </c>
      <c r="C19" s="53">
        <v>101676</v>
      </c>
      <c r="D19" s="54">
        <f t="shared" si="2"/>
        <v>-0.19283621900974066</v>
      </c>
      <c r="E19" s="54">
        <f t="shared" si="3"/>
        <v>1.1520324717960939E-2</v>
      </c>
      <c r="F19" s="266">
        <f>((SUM(C19:C23,C25:C31)/SUM(C32:C36,C38:C44))-1)</f>
        <v>-5.8035069257967864E-2</v>
      </c>
    </row>
    <row r="20" spans="2:6" ht="15" customHeight="1" outlineLevel="1">
      <c r="B20" s="265" t="s">
        <v>255</v>
      </c>
      <c r="C20" s="53">
        <v>125967</v>
      </c>
      <c r="D20" s="54">
        <f t="shared" si="2"/>
        <v>4.9567564865270211E-2</v>
      </c>
      <c r="E20" s="54">
        <f t="shared" si="3"/>
        <v>1.8548915284662071E-2</v>
      </c>
      <c r="F20" s="266">
        <f>((SUM(C20:C23,C25:C32)/SUM(C33:C36,C38:C45))-1)</f>
        <v>-6.7198265380562505E-2</v>
      </c>
    </row>
    <row r="21" spans="2:6" ht="15" customHeight="1" outlineLevel="1">
      <c r="B21" s="265" t="s">
        <v>256</v>
      </c>
      <c r="C21" s="53">
        <v>120018</v>
      </c>
      <c r="D21" s="54">
        <f t="shared" si="2"/>
        <v>9.7177021245474823E-2</v>
      </c>
      <c r="E21" s="54">
        <f t="shared" si="3"/>
        <v>-4.1397432927852029E-2</v>
      </c>
      <c r="F21" s="266">
        <f>((SUM(C21:C23,C25:C33)/SUM(C34:C36,C38:C46))-1)</f>
        <v>-6.5711638901105873E-2</v>
      </c>
    </row>
    <row r="22" spans="2:6" ht="15" customHeight="1" outlineLevel="1">
      <c r="B22" s="265" t="s">
        <v>257</v>
      </c>
      <c r="C22" s="53">
        <v>109388</v>
      </c>
      <c r="D22" s="54">
        <f t="shared" si="2"/>
        <v>-6.8110373733845611E-2</v>
      </c>
      <c r="E22" s="54">
        <f t="shared" si="3"/>
        <v>-4.6960218857272307E-2</v>
      </c>
      <c r="F22" s="266">
        <f>((SUM(C22:C23,C25:C34)/SUM(C35:C36,C38:C47))-1)</f>
        <v>-7.6035886379827611E-2</v>
      </c>
    </row>
    <row r="23" spans="2:6" ht="15" customHeight="1" outlineLevel="1">
      <c r="B23" s="265" t="s">
        <v>258</v>
      </c>
      <c r="C23" s="53">
        <v>117383</v>
      </c>
      <c r="D23" s="54">
        <f>C23/C25-1</f>
        <v>6.1636278127487065E-2</v>
      </c>
      <c r="E23" s="54">
        <f t="shared" si="3"/>
        <v>2.2963363195872777E-2</v>
      </c>
      <c r="F23" s="266">
        <f>((SUM(C23,C25:C35)/SUM(C36,C38:C48))-1)</f>
        <v>-8.6005496193652387E-2</v>
      </c>
    </row>
    <row r="24" spans="2:6" ht="15" customHeight="1">
      <c r="B24" s="268">
        <v>2010</v>
      </c>
      <c r="C24" s="164">
        <v>1432488</v>
      </c>
      <c r="D24" s="165"/>
      <c r="E24" s="165">
        <f t="shared" si="3"/>
        <v>3.3093153690210819E-2</v>
      </c>
      <c r="F24" s="269">
        <f>C24/C37-1</f>
        <v>3.3093153690210819E-2</v>
      </c>
    </row>
    <row r="25" spans="2:6" ht="15" hidden="1" customHeight="1" outlineLevel="1">
      <c r="B25" s="265" t="s">
        <v>247</v>
      </c>
      <c r="C25" s="53">
        <v>110568</v>
      </c>
      <c r="D25" s="54">
        <f t="shared" ref="D25:D35" si="4">IFERROR((C25-C26)/C26,"-")</f>
        <v>4.1561475564263914E-2</v>
      </c>
      <c r="E25" s="54">
        <f t="shared" si="3"/>
        <v>-6.6692552482083944E-2</v>
      </c>
      <c r="F25" s="266">
        <f>((SUM(C25:C36)/SUM(C38:C49))-1)</f>
        <v>-9.4211475926005761E-2</v>
      </c>
    </row>
    <row r="26" spans="2:6" ht="15" hidden="1" customHeight="1" outlineLevel="1">
      <c r="B26" s="265" t="s">
        <v>248</v>
      </c>
      <c r="C26" s="53">
        <v>106156</v>
      </c>
      <c r="D26" s="54">
        <f t="shared" si="4"/>
        <v>-0.12671931556433036</v>
      </c>
      <c r="E26" s="54">
        <f t="shared" si="3"/>
        <v>-0.18952511833867769</v>
      </c>
      <c r="F26" s="266">
        <f>((SUM(C26:C36,C38)/SUM(C39:C49,C51))-1)</f>
        <v>-9.5704717049038046E-2</v>
      </c>
    </row>
    <row r="27" spans="2:6" ht="15" hidden="1" customHeight="1" outlineLevel="1">
      <c r="B27" s="265" t="s">
        <v>249</v>
      </c>
      <c r="C27" s="53">
        <v>121560</v>
      </c>
      <c r="D27" s="54">
        <f t="shared" si="4"/>
        <v>0.15733952815278862</v>
      </c>
      <c r="E27" s="54">
        <f t="shared" si="3"/>
        <v>-6.9176225554007043E-2</v>
      </c>
      <c r="F27" s="266">
        <f>((SUM(C27:C36,C38:C39)/SUM(C40:C49,C51:C52))-1)</f>
        <v>-8.005447108152064E-2</v>
      </c>
    </row>
    <row r="28" spans="2:6" ht="15" hidden="1" customHeight="1" outlineLevel="1">
      <c r="B28" s="265" t="s">
        <v>250</v>
      </c>
      <c r="C28" s="53">
        <v>105034</v>
      </c>
      <c r="D28" s="54">
        <f t="shared" si="4"/>
        <v>-0.21965824665676079</v>
      </c>
      <c r="E28" s="54">
        <f t="shared" si="3"/>
        <v>-3.8475974257806467E-2</v>
      </c>
      <c r="F28" s="266">
        <f>((SUM(C28:C36,C38:C40)/SUM(C41:C49,C51:C53))-1)</f>
        <v>-7.5608226566458825E-2</v>
      </c>
    </row>
    <row r="29" spans="2:6" ht="15" hidden="1" customHeight="1" outlineLevel="1">
      <c r="B29" s="265" t="s">
        <v>251</v>
      </c>
      <c r="C29" s="53">
        <v>134600</v>
      </c>
      <c r="D29" s="54">
        <f t="shared" si="4"/>
        <v>4.6664437515066215E-2</v>
      </c>
      <c r="E29" s="54">
        <f t="shared" si="3"/>
        <v>-7.405496508788223E-2</v>
      </c>
      <c r="F29" s="266">
        <f>((SUM(C29:C36,C38:C41)/SUM(C42:C49,C51:C54))-1)</f>
        <v>-7.3300187078394363E-2</v>
      </c>
    </row>
    <row r="30" spans="2:6" ht="15" hidden="1" customHeight="1" outlineLevel="1">
      <c r="B30" s="265" t="s">
        <v>252</v>
      </c>
      <c r="C30" s="53">
        <v>128599</v>
      </c>
      <c r="D30" s="54">
        <f t="shared" si="4"/>
        <v>0.27116817903248125</v>
      </c>
      <c r="E30" s="54">
        <f t="shared" si="3"/>
        <v>-3.1969347966818717E-2</v>
      </c>
      <c r="F30" s="266">
        <f>((SUM(C30:C36,C38:C42)/SUM(C43:C49,C51:C55))-1)</f>
        <v>-6.2347211295531224E-2</v>
      </c>
    </row>
    <row r="31" spans="2:6" ht="15" hidden="1" customHeight="1" outlineLevel="1">
      <c r="B31" s="265" t="s">
        <v>253</v>
      </c>
      <c r="C31" s="53">
        <v>101166</v>
      </c>
      <c r="D31" s="54">
        <f t="shared" si="4"/>
        <v>6.4466065779263419E-3</v>
      </c>
      <c r="E31" s="54">
        <f t="shared" si="3"/>
        <v>-0.16294194060847766</v>
      </c>
      <c r="F31" s="266">
        <f>((SUM(C31:C36,C38:C43)/SUM(C44:C49,C51:C56))-1)</f>
        <v>-5.4840565251144779E-2</v>
      </c>
    </row>
    <row r="32" spans="2:6" ht="15" hidden="1" customHeight="1" outlineLevel="1">
      <c r="B32" s="265" t="s">
        <v>254</v>
      </c>
      <c r="C32" s="53">
        <v>100518</v>
      </c>
      <c r="D32" s="54">
        <f t="shared" si="4"/>
        <v>-0.18722760828960242</v>
      </c>
      <c r="E32" s="54">
        <f t="shared" si="3"/>
        <v>-0.11585891459231246</v>
      </c>
      <c r="F32" s="266">
        <f>((SUM(C32:C36,C38:C44)/SUM(C45:C49,C51:C57))-1)</f>
        <v>-3.6137898415534608E-2</v>
      </c>
    </row>
    <row r="33" spans="2:6" ht="15" hidden="1" customHeight="1" outlineLevel="1">
      <c r="B33" s="265" t="s">
        <v>255</v>
      </c>
      <c r="C33" s="53">
        <v>123673</v>
      </c>
      <c r="D33" s="54">
        <f t="shared" si="4"/>
        <v>-1.2204375364414021E-2</v>
      </c>
      <c r="E33" s="54">
        <f t="shared" si="3"/>
        <v>4.0475509414278799E-2</v>
      </c>
      <c r="F33" s="266">
        <f>((SUM(C33:C36,C38:C45)/SUM(C46:C49,C51:C58))-1)</f>
        <v>-1.6998873204647102E-2</v>
      </c>
    </row>
    <row r="34" spans="2:6" ht="15" hidden="1" customHeight="1" outlineLevel="1">
      <c r="B34" s="265" t="s">
        <v>256</v>
      </c>
      <c r="C34" s="53">
        <v>125201</v>
      </c>
      <c r="D34" s="54">
        <f t="shared" si="4"/>
        <v>9.0810085556465525E-2</v>
      </c>
      <c r="E34" s="54">
        <f t="shared" si="3"/>
        <v>-0.15002138507389728</v>
      </c>
      <c r="F34" s="266">
        <f>((SUM(C34:C36,C38:C46)/SUM(C47:C49,C51:C59))-1)</f>
        <v>-1.6958400090601122E-2</v>
      </c>
    </row>
    <row r="35" spans="2:6" ht="15" hidden="1" customHeight="1" outlineLevel="1">
      <c r="B35" s="265" t="s">
        <v>257</v>
      </c>
      <c r="C35" s="53">
        <v>114778</v>
      </c>
      <c r="D35" s="54">
        <f t="shared" si="4"/>
        <v>2.6144246522815214E-4</v>
      </c>
      <c r="E35" s="54">
        <f t="shared" si="3"/>
        <v>-0.16227775669284439</v>
      </c>
      <c r="F35" s="266">
        <f>((SUM(C35:C36,C38:C47)/SUM(C48:C49,C51:C60))-1)</f>
        <v>3.8216517819742446E-3</v>
      </c>
    </row>
    <row r="36" spans="2:6" ht="15" hidden="1" customHeight="1" outlineLevel="1">
      <c r="B36" s="265" t="s">
        <v>258</v>
      </c>
      <c r="C36" s="53">
        <v>114748</v>
      </c>
      <c r="D36" s="54">
        <f>C36/C38-1</f>
        <v>-3.14090605981312E-2</v>
      </c>
      <c r="E36" s="54">
        <f t="shared" si="3"/>
        <v>-8.6466734071603102E-2</v>
      </c>
      <c r="F36" s="266">
        <f>((SUM(C36,C38:C48)/SUM(C49,C51:C61))-1)</f>
        <v>2.7220695243508342E-2</v>
      </c>
    </row>
    <row r="37" spans="2:6" ht="15" customHeight="1" collapsed="1">
      <c r="B37" s="270">
        <v>2009</v>
      </c>
      <c r="C37" s="218">
        <v>1386601</v>
      </c>
      <c r="D37" s="219"/>
      <c r="E37" s="219">
        <f t="shared" si="3"/>
        <v>-9.4211475926005761E-2</v>
      </c>
      <c r="F37" s="271">
        <f>C37/C50-1</f>
        <v>-9.4211475926005761E-2</v>
      </c>
    </row>
    <row r="38" spans="2:6" ht="15" hidden="1" customHeight="1" outlineLevel="1">
      <c r="B38" s="265" t="s">
        <v>247</v>
      </c>
      <c r="C38" s="53">
        <v>118469</v>
      </c>
      <c r="D38" s="54">
        <f t="shared" ref="D38:D48" si="5">IFERROR((C38-C39)/C39,"-")</f>
        <v>-9.5518399755687891E-2</v>
      </c>
      <c r="E38" s="54">
        <f t="shared" si="3"/>
        <v>-8.6831516795905506E-2</v>
      </c>
      <c r="F38" s="266">
        <f>((SUM(C38:C49)/SUM(C51:C62))-1)</f>
        <v>3.780039374562727E-2</v>
      </c>
    </row>
    <row r="39" spans="2:6" ht="15" hidden="1" customHeight="1" outlineLevel="1">
      <c r="B39" s="265" t="s">
        <v>248</v>
      </c>
      <c r="C39" s="53">
        <v>130980</v>
      </c>
      <c r="D39" s="54">
        <f t="shared" si="5"/>
        <v>2.955725377888724E-3</v>
      </c>
      <c r="E39" s="54">
        <f t="shared" si="3"/>
        <v>-5.6934639034388335E-3</v>
      </c>
      <c r="F39" s="266">
        <f>((SUM(C39:C49,C51)/SUM(C52:C62,C64))-1)</f>
        <v>4.3352151403371453E-2</v>
      </c>
    </row>
    <row r="40" spans="2:6" ht="15" hidden="1" customHeight="1" outlineLevel="1">
      <c r="B40" s="265" t="s">
        <v>249</v>
      </c>
      <c r="C40" s="53">
        <v>130594</v>
      </c>
      <c r="D40" s="54">
        <f t="shared" si="5"/>
        <v>0.19551067861621979</v>
      </c>
      <c r="E40" s="54">
        <f t="shared" si="3"/>
        <v>-1.7691393498111996E-2</v>
      </c>
      <c r="F40" s="266">
        <f>((SUM(C40:C49,C51:C52)/SUM(C53:C62,C64:C65))-1)</f>
        <v>5.0154068364561155E-2</v>
      </c>
    </row>
    <row r="41" spans="2:6" ht="15" hidden="1" customHeight="1" outlineLevel="1">
      <c r="B41" s="265" t="s">
        <v>250</v>
      </c>
      <c r="C41" s="53">
        <v>109237</v>
      </c>
      <c r="D41" s="54">
        <f t="shared" si="5"/>
        <v>-0.24853300313005194</v>
      </c>
      <c r="E41" s="54">
        <f t="shared" si="3"/>
        <v>-6.2497725701393669E-3</v>
      </c>
      <c r="F41" s="266">
        <f>((SUM(C41:C49,C51:C53)/SUM(C54:C62,C64:C66))-1)</f>
        <v>4.2938147495938495E-2</v>
      </c>
    </row>
    <row r="42" spans="2:6" ht="15" hidden="1" customHeight="1" outlineLevel="1">
      <c r="B42" s="265" t="s">
        <v>251</v>
      </c>
      <c r="C42" s="53">
        <v>145365</v>
      </c>
      <c r="D42" s="54">
        <f t="shared" si="5"/>
        <v>9.423693600108396E-2</v>
      </c>
      <c r="E42" s="54">
        <f t="shared" si="3"/>
        <v>4.7388823241202305E-2</v>
      </c>
      <c r="F42" s="266">
        <f>((SUM(C42:C49,C51:C54)/SUM(C55:C62,C64:C67))-1)</f>
        <v>3.2332771715285702E-2</v>
      </c>
    </row>
    <row r="43" spans="2:6" ht="15" hidden="1" customHeight="1" outlineLevel="1">
      <c r="B43" s="265" t="s">
        <v>252</v>
      </c>
      <c r="C43" s="53">
        <v>132846</v>
      </c>
      <c r="D43" s="54">
        <f t="shared" si="5"/>
        <v>9.9181691061484875E-2</v>
      </c>
      <c r="E43" s="54">
        <f t="shared" si="3"/>
        <v>6.1799638729478801E-2</v>
      </c>
      <c r="F43" s="266">
        <f>((SUM(C43:C49,C51:C55)/SUM(C56:C62,C64:C68))-1)</f>
        <v>2.4141491696018758E-2</v>
      </c>
    </row>
    <row r="44" spans="2:6" ht="15" hidden="1" customHeight="1" outlineLevel="1">
      <c r="B44" s="265" t="s">
        <v>253</v>
      </c>
      <c r="C44" s="53">
        <v>120859</v>
      </c>
      <c r="D44" s="54">
        <f t="shared" si="5"/>
        <v>6.3057436889788016E-2</v>
      </c>
      <c r="E44" s="54">
        <f t="shared" si="3"/>
        <v>8.3237729896389778E-2</v>
      </c>
      <c r="F44" s="266">
        <f>((SUM(C44:C49,C51:C56)/SUM(C57:C62,C64:C69))-1)</f>
        <v>1.7264511741037047E-2</v>
      </c>
    </row>
    <row r="45" spans="2:6" ht="15" hidden="1" customHeight="1" outlineLevel="1">
      <c r="B45" s="265" t="s">
        <v>254</v>
      </c>
      <c r="C45" s="53">
        <v>113690</v>
      </c>
      <c r="D45" s="54">
        <f t="shared" si="5"/>
        <v>-4.3512644915952955E-2</v>
      </c>
      <c r="E45" s="54">
        <f t="shared" si="3"/>
        <v>0.16663759222583652</v>
      </c>
      <c r="F45" s="266">
        <f>((SUM(C45:C49,C51:C57)/SUM(C58:C62,C64:C70))-1)</f>
        <v>9.0974415268640918E-3</v>
      </c>
    </row>
    <row r="46" spans="2:6" ht="15" hidden="1" customHeight="1" outlineLevel="1">
      <c r="B46" s="265" t="s">
        <v>255</v>
      </c>
      <c r="C46" s="53">
        <v>118862</v>
      </c>
      <c r="D46" s="54">
        <f t="shared" si="5"/>
        <v>-0.19305630045010488</v>
      </c>
      <c r="E46" s="54">
        <f t="shared" si="3"/>
        <v>4.3509560514810364E-2</v>
      </c>
      <c r="F46" s="266">
        <f>((SUM(C46:C49,C51:C58)/SUM(C59:C62,C64:C71))-1)</f>
        <v>-5.3154074826512465E-3</v>
      </c>
    </row>
    <row r="47" spans="2:6" ht="15" hidden="1" customHeight="1" outlineLevel="1">
      <c r="B47" s="265" t="s">
        <v>256</v>
      </c>
      <c r="C47" s="53">
        <v>147299</v>
      </c>
      <c r="D47" s="54">
        <f t="shared" si="5"/>
        <v>7.5081014801623214E-2</v>
      </c>
      <c r="E47" s="54">
        <f t="shared" si="3"/>
        <v>6.5538668537822087E-2</v>
      </c>
      <c r="F47" s="266">
        <f>((SUM(C47:C49,C51:C59)/SUM(C60:C62,C64:C72))-1)</f>
        <v>-2.0688336869355117E-2</v>
      </c>
    </row>
    <row r="48" spans="2:6" ht="15" hidden="1" customHeight="1" outlineLevel="1">
      <c r="B48" s="265" t="s">
        <v>257</v>
      </c>
      <c r="C48" s="53">
        <v>137012</v>
      </c>
      <c r="D48" s="54">
        <f t="shared" si="5"/>
        <v>9.0781711501564374E-2</v>
      </c>
      <c r="E48" s="54">
        <f t="shared" si="3"/>
        <v>9.899735301195145E-2</v>
      </c>
      <c r="F48" s="266">
        <f>((SUM(C48:C49,C51:C60)/SUM(C61:C62,C64:C73))-1)</f>
        <v>-2.4501471068976821E-2</v>
      </c>
    </row>
    <row r="49" spans="2:6" ht="15" hidden="1" customHeight="1" outlineLevel="1">
      <c r="B49" s="265" t="s">
        <v>258</v>
      </c>
      <c r="C49" s="53">
        <v>125609</v>
      </c>
      <c r="D49" s="54">
        <f>C49/C51-1</f>
        <v>-3.1795828387315539E-2</v>
      </c>
      <c r="E49" s="54">
        <f t="shared" si="3"/>
        <v>3.8176708818910665E-2</v>
      </c>
      <c r="F49" s="266">
        <f>((SUM(C49,C51:C61)/SUM(C62,C64:C74))-1)</f>
        <v>-2.8900341860933709E-2</v>
      </c>
    </row>
    <row r="50" spans="2:6" ht="15" customHeight="1" collapsed="1">
      <c r="B50" s="270">
        <v>2008</v>
      </c>
      <c r="C50" s="218">
        <v>1530822</v>
      </c>
      <c r="D50" s="219"/>
      <c r="E50" s="219">
        <f t="shared" si="3"/>
        <v>3.780039374562727E-2</v>
      </c>
      <c r="F50" s="271">
        <f>C50/C63-1</f>
        <v>3.780039374562727E-2</v>
      </c>
    </row>
    <row r="51" spans="2:6" ht="15" hidden="1" customHeight="1" outlineLevel="1">
      <c r="B51" s="265" t="s">
        <v>247</v>
      </c>
      <c r="C51" s="53">
        <v>129734</v>
      </c>
      <c r="D51" s="54">
        <f t="shared" ref="D51:D61" si="6">IFERROR((C51-C52)/C52,"-")</f>
        <v>-1.5152205268351931E-2</v>
      </c>
      <c r="E51" s="54">
        <f t="shared" si="3"/>
        <v>-2.2218537555960816E-2</v>
      </c>
      <c r="F51" s="266">
        <f>((SUM(C51:C62)/SUM(C64:C75))-1)</f>
        <v>-3.7480513904377344E-2</v>
      </c>
    </row>
    <row r="52" spans="2:6" ht="15" hidden="1" customHeight="1" outlineLevel="1">
      <c r="B52" s="265" t="s">
        <v>248</v>
      </c>
      <c r="C52" s="53">
        <v>131730</v>
      </c>
      <c r="D52" s="54">
        <f t="shared" si="6"/>
        <v>-9.1465707881395446E-3</v>
      </c>
      <c r="E52" s="54">
        <f t="shared" si="3"/>
        <v>7.21000073247553E-2</v>
      </c>
      <c r="F52" s="266" t="s">
        <v>64</v>
      </c>
    </row>
    <row r="53" spans="2:6" ht="15" hidden="1" customHeight="1" outlineLevel="1">
      <c r="B53" s="265" t="s">
        <v>249</v>
      </c>
      <c r="C53" s="53">
        <v>132946</v>
      </c>
      <c r="D53" s="54">
        <f t="shared" si="6"/>
        <v>0.20943561005785816</v>
      </c>
      <c r="E53" s="54">
        <f t="shared" si="3"/>
        <v>-8.5439511302505378E-2</v>
      </c>
      <c r="F53" s="266" t="s">
        <v>64</v>
      </c>
    </row>
    <row r="54" spans="2:6" ht="15" hidden="1" customHeight="1" outlineLevel="1">
      <c r="B54" s="265" t="s">
        <v>250</v>
      </c>
      <c r="C54" s="53">
        <v>109924</v>
      </c>
      <c r="D54" s="54">
        <f t="shared" si="6"/>
        <v>-0.20797187076692508</v>
      </c>
      <c r="E54" s="54">
        <f t="shared" si="3"/>
        <v>-0.12626977187822908</v>
      </c>
      <c r="F54" s="266" t="s">
        <v>64</v>
      </c>
    </row>
    <row r="55" spans="2:6" ht="15" hidden="1" customHeight="1" outlineLevel="1">
      <c r="B55" s="265" t="s">
        <v>251</v>
      </c>
      <c r="C55" s="53">
        <v>138788</v>
      </c>
      <c r="D55" s="54">
        <f t="shared" si="6"/>
        <v>0.10929232539923589</v>
      </c>
      <c r="E55" s="54">
        <f t="shared" si="3"/>
        <v>-3.8484720422881646E-2</v>
      </c>
      <c r="F55" s="266" t="s">
        <v>64</v>
      </c>
    </row>
    <row r="56" spans="2:6" ht="15" hidden="1" customHeight="1" outlineLevel="1">
      <c r="B56" s="265" t="s">
        <v>252</v>
      </c>
      <c r="C56" s="53">
        <v>125114</v>
      </c>
      <c r="D56" s="54">
        <f t="shared" si="6"/>
        <v>0.12137453841465601</v>
      </c>
      <c r="E56" s="54">
        <f t="shared" si="3"/>
        <v>-2.0051067562698699E-2</v>
      </c>
      <c r="F56" s="266" t="s">
        <v>64</v>
      </c>
    </row>
    <row r="57" spans="2:6" ht="15" hidden="1" customHeight="1" outlineLevel="1">
      <c r="B57" s="265" t="s">
        <v>253</v>
      </c>
      <c r="C57" s="53">
        <v>111572</v>
      </c>
      <c r="D57" s="54">
        <f t="shared" si="6"/>
        <v>0.14490359257472987</v>
      </c>
      <c r="E57" s="54">
        <f t="shared" si="3"/>
        <v>-2.6031391308902307E-2</v>
      </c>
      <c r="F57" s="266" t="s">
        <v>64</v>
      </c>
    </row>
    <row r="58" spans="2:6" ht="15" hidden="1" customHeight="1" outlineLevel="1">
      <c r="B58" s="265" t="s">
        <v>254</v>
      </c>
      <c r="C58" s="53">
        <v>97451</v>
      </c>
      <c r="D58" s="54">
        <f t="shared" si="6"/>
        <v>-0.14446122241146209</v>
      </c>
      <c r="E58" s="54">
        <f t="shared" si="3"/>
        <v>-5.3726792511458066E-2</v>
      </c>
      <c r="F58" s="266" t="s">
        <v>64</v>
      </c>
    </row>
    <row r="59" spans="2:6" ht="15" hidden="1" customHeight="1" outlineLevel="1">
      <c r="B59" s="265" t="s">
        <v>255</v>
      </c>
      <c r="C59" s="53">
        <v>113906</v>
      </c>
      <c r="D59" s="54">
        <f t="shared" si="6"/>
        <v>-0.17602123857956148</v>
      </c>
      <c r="E59" s="54">
        <f t="shared" si="3"/>
        <v>-0.14106460150965594</v>
      </c>
      <c r="F59" s="266" t="s">
        <v>64</v>
      </c>
    </row>
    <row r="60" spans="2:6" ht="15" hidden="1" customHeight="1" outlineLevel="1">
      <c r="B60" s="265" t="s">
        <v>256</v>
      </c>
      <c r="C60" s="53">
        <v>138239</v>
      </c>
      <c r="D60" s="54">
        <f t="shared" si="6"/>
        <v>0.10883933584663512</v>
      </c>
      <c r="E60" s="54">
        <f t="shared" si="3"/>
        <v>2.4425127646487743E-2</v>
      </c>
      <c r="F60" s="266" t="s">
        <v>64</v>
      </c>
    </row>
    <row r="61" spans="2:6" ht="15" hidden="1" customHeight="1" outlineLevel="1">
      <c r="B61" s="265" t="s">
        <v>257</v>
      </c>
      <c r="C61" s="53">
        <v>124670</v>
      </c>
      <c r="D61" s="54">
        <f t="shared" si="6"/>
        <v>3.0415736837755187E-2</v>
      </c>
      <c r="E61" s="54">
        <f t="shared" si="3"/>
        <v>4.8625188200758673E-2</v>
      </c>
      <c r="F61" s="266" t="s">
        <v>64</v>
      </c>
    </row>
    <row r="62" spans="2:6" ht="15" hidden="1" customHeight="1" outlineLevel="1">
      <c r="B62" s="265" t="s">
        <v>258</v>
      </c>
      <c r="C62" s="53">
        <v>120990</v>
      </c>
      <c r="D62" s="54">
        <f>C62/C64-1</f>
        <v>-8.8120468488566694E-2</v>
      </c>
      <c r="E62" s="54">
        <f t="shared" si="3"/>
        <v>-6.7686901844745462E-2</v>
      </c>
      <c r="F62" s="266" t="s">
        <v>64</v>
      </c>
    </row>
    <row r="63" spans="2:6" ht="15" customHeight="1" collapsed="1">
      <c r="B63" s="270">
        <v>2007</v>
      </c>
      <c r="C63" s="218">
        <v>1475064</v>
      </c>
      <c r="D63" s="219"/>
      <c r="E63" s="219">
        <f t="shared" si="3"/>
        <v>-3.7480513904377344E-2</v>
      </c>
      <c r="F63" s="271">
        <f>C63/C76-1</f>
        <v>-3.7480513904377344E-2</v>
      </c>
    </row>
    <row r="64" spans="2:6" ht="15" hidden="1" customHeight="1" outlineLevel="1">
      <c r="B64" s="265" t="s">
        <v>247</v>
      </c>
      <c r="C64" s="53">
        <v>132682</v>
      </c>
      <c r="D64" s="54">
        <f t="shared" ref="D64:D74" si="7">IFERROR((C64-C65)/C65,"-")</f>
        <v>7.9847970635870139E-2</v>
      </c>
      <c r="E64" s="54" t="s">
        <v>64</v>
      </c>
      <c r="F64" s="266" t="s">
        <v>64</v>
      </c>
    </row>
    <row r="65" spans="2:6" ht="15" hidden="1" customHeight="1" outlineLevel="1">
      <c r="B65" s="265" t="s">
        <v>248</v>
      </c>
      <c r="C65" s="53">
        <v>122871</v>
      </c>
      <c r="D65" s="54">
        <f t="shared" si="7"/>
        <v>-0.1547473274355764</v>
      </c>
      <c r="E65" s="54" t="s">
        <v>64</v>
      </c>
      <c r="F65" s="266" t="s">
        <v>64</v>
      </c>
    </row>
    <row r="66" spans="2:6" ht="15" hidden="1" customHeight="1" outlineLevel="1">
      <c r="B66" s="265" t="s">
        <v>249</v>
      </c>
      <c r="C66" s="53">
        <v>145366</v>
      </c>
      <c r="D66" s="54">
        <f t="shared" si="7"/>
        <v>0.15544074397901597</v>
      </c>
      <c r="E66" s="54" t="s">
        <v>64</v>
      </c>
      <c r="F66" s="266" t="s">
        <v>64</v>
      </c>
    </row>
    <row r="67" spans="2:6" ht="15" hidden="1" customHeight="1" outlineLevel="1">
      <c r="B67" s="265" t="s">
        <v>250</v>
      </c>
      <c r="C67" s="53">
        <v>125810</v>
      </c>
      <c r="D67" s="54">
        <f t="shared" si="7"/>
        <v>-0.12839555780328801</v>
      </c>
      <c r="E67" s="54" t="s">
        <v>64</v>
      </c>
      <c r="F67" s="266" t="s">
        <v>64</v>
      </c>
    </row>
    <row r="68" spans="2:6" ht="15" hidden="1" customHeight="1" outlineLevel="1">
      <c r="B68" s="265" t="s">
        <v>251</v>
      </c>
      <c r="C68" s="53">
        <v>144343</v>
      </c>
      <c r="D68" s="54">
        <f t="shared" si="7"/>
        <v>0.13055908015727555</v>
      </c>
      <c r="E68" s="54" t="s">
        <v>64</v>
      </c>
      <c r="F68" s="266" t="s">
        <v>64</v>
      </c>
    </row>
    <row r="69" spans="2:6" ht="15" hidden="1" customHeight="1" outlineLevel="1">
      <c r="B69" s="265" t="s">
        <v>252</v>
      </c>
      <c r="C69" s="53">
        <v>127674</v>
      </c>
      <c r="D69" s="54">
        <f t="shared" si="7"/>
        <v>0.1145311381531854</v>
      </c>
      <c r="E69" s="54" t="s">
        <v>64</v>
      </c>
      <c r="F69" s="266" t="s">
        <v>64</v>
      </c>
    </row>
    <row r="70" spans="2:6" ht="15" hidden="1" customHeight="1" outlineLevel="1">
      <c r="B70" s="265" t="s">
        <v>253</v>
      </c>
      <c r="C70" s="53">
        <v>114554</v>
      </c>
      <c r="D70" s="54">
        <f t="shared" si="7"/>
        <v>0.11234754913384604</v>
      </c>
      <c r="E70" s="54" t="s">
        <v>64</v>
      </c>
      <c r="F70" s="266" t="s">
        <v>64</v>
      </c>
    </row>
    <row r="71" spans="2:6" ht="15" hidden="1" customHeight="1" outlineLevel="1">
      <c r="B71" s="265" t="s">
        <v>254</v>
      </c>
      <c r="C71" s="53">
        <v>102984</v>
      </c>
      <c r="D71" s="54">
        <f t="shared" si="7"/>
        <v>-0.22342455113752047</v>
      </c>
      <c r="E71" s="54" t="s">
        <v>64</v>
      </c>
      <c r="F71" s="266" t="s">
        <v>64</v>
      </c>
    </row>
    <row r="72" spans="2:6" ht="15" hidden="1" customHeight="1" outlineLevel="1">
      <c r="B72" s="265" t="s">
        <v>255</v>
      </c>
      <c r="C72" s="53">
        <v>132613</v>
      </c>
      <c r="D72" s="54">
        <f t="shared" si="7"/>
        <v>-1.7266549580193118E-2</v>
      </c>
      <c r="E72" s="54" t="s">
        <v>64</v>
      </c>
      <c r="F72" s="266" t="s">
        <v>64</v>
      </c>
    </row>
    <row r="73" spans="2:6" ht="15" hidden="1" customHeight="1" outlineLevel="1">
      <c r="B73" s="265" t="s">
        <v>256</v>
      </c>
      <c r="C73" s="53">
        <v>134943</v>
      </c>
      <c r="D73" s="54">
        <f t="shared" si="7"/>
        <v>0.13503351866026295</v>
      </c>
      <c r="E73" s="54" t="s">
        <v>64</v>
      </c>
      <c r="F73" s="266" t="s">
        <v>64</v>
      </c>
    </row>
    <row r="74" spans="2:6" ht="15" hidden="1" customHeight="1" outlineLevel="1">
      <c r="B74" s="265" t="s">
        <v>257</v>
      </c>
      <c r="C74" s="53">
        <v>118889</v>
      </c>
      <c r="D74" s="54">
        <f t="shared" si="7"/>
        <v>-8.3876585448549021E-2</v>
      </c>
      <c r="E74" s="54" t="s">
        <v>64</v>
      </c>
      <c r="F74" s="266" t="s">
        <v>64</v>
      </c>
    </row>
    <row r="75" spans="2:6" ht="15" hidden="1" customHeight="1" outlineLevel="1">
      <c r="B75" s="265" t="s">
        <v>258</v>
      </c>
      <c r="C75" s="53">
        <v>129774</v>
      </c>
      <c r="D75" s="54" t="s">
        <v>64</v>
      </c>
      <c r="E75" s="54" t="s">
        <v>64</v>
      </c>
      <c r="F75" s="266" t="s">
        <v>64</v>
      </c>
    </row>
    <row r="76" spans="2:6" ht="15" customHeight="1" collapsed="1">
      <c r="B76" s="270">
        <v>2006</v>
      </c>
      <c r="C76" s="218">
        <v>1532503</v>
      </c>
      <c r="D76" s="219"/>
      <c r="E76" s="219" t="s">
        <v>64</v>
      </c>
      <c r="F76" s="271" t="s">
        <v>64</v>
      </c>
    </row>
    <row r="77" spans="2:6" ht="15" customHeight="1">
      <c r="B77" s="222" t="s">
        <v>259</v>
      </c>
      <c r="C77" s="222"/>
      <c r="D77" s="222"/>
      <c r="E77" s="222"/>
      <c r="F77" s="222"/>
    </row>
  </sheetData>
  <mergeCells count="2">
    <mergeCell ref="B5:F5"/>
    <mergeCell ref="B77:F77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Height="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4" width="10.7109375" style="116" customWidth="1"/>
    <col min="5" max="6" width="11.7109375" style="116" customWidth="1"/>
    <col min="7" max="10" width="10.7109375" style="116" customWidth="1"/>
    <col min="11" max="12" width="11.7109375" style="116" customWidth="1"/>
    <col min="13" max="16" width="10.7109375" style="116" customWidth="1"/>
    <col min="17" max="18" width="11.7109375" style="116" customWidth="1"/>
    <col min="19" max="20" width="10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260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136</v>
      </c>
      <c r="D7" s="124" t="s">
        <v>137</v>
      </c>
      <c r="E7" s="123" t="s">
        <v>103</v>
      </c>
      <c r="F7" s="124" t="s">
        <v>138</v>
      </c>
      <c r="G7" s="123" t="s">
        <v>83</v>
      </c>
      <c r="H7" s="124" t="s">
        <v>139</v>
      </c>
      <c r="I7" s="123" t="s">
        <v>136</v>
      </c>
      <c r="J7" s="124" t="s">
        <v>137</v>
      </c>
      <c r="K7" s="123" t="s">
        <v>103</v>
      </c>
      <c r="L7" s="124" t="s">
        <v>138</v>
      </c>
      <c r="M7" s="123" t="s">
        <v>83</v>
      </c>
      <c r="N7" s="124" t="s">
        <v>139</v>
      </c>
      <c r="O7" s="123" t="s">
        <v>136</v>
      </c>
      <c r="P7" s="124" t="s">
        <v>137</v>
      </c>
      <c r="Q7" s="123" t="s">
        <v>103</v>
      </c>
      <c r="R7" s="124" t="s">
        <v>138</v>
      </c>
      <c r="S7" s="123" t="s">
        <v>83</v>
      </c>
      <c r="T7" s="124" t="s">
        <v>139</v>
      </c>
    </row>
    <row r="8" spans="2:20">
      <c r="B8" s="66" t="s">
        <v>94</v>
      </c>
      <c r="C8" s="125">
        <v>500052</v>
      </c>
      <c r="D8" s="126">
        <f t="shared" ref="D8:D11" si="0">C8/C21-1</f>
        <v>0.33053064026458845</v>
      </c>
      <c r="E8" s="125">
        <v>565198</v>
      </c>
      <c r="F8" s="126">
        <f t="shared" ref="F8:F11" si="1">E8/E21-1</f>
        <v>0.26668354986407539</v>
      </c>
      <c r="G8" s="125">
        <v>1065250</v>
      </c>
      <c r="H8" s="126">
        <f t="shared" ref="H8:H11" si="2">G8/G21-1</f>
        <v>0.29587412655468404</v>
      </c>
      <c r="I8" s="127">
        <v>1608328</v>
      </c>
      <c r="J8" s="126">
        <f t="shared" ref="J8:J11" si="3">I8/I21-1</f>
        <v>0.27581187516410433</v>
      </c>
      <c r="K8" s="127">
        <v>1232540</v>
      </c>
      <c r="L8" s="126">
        <f t="shared" ref="L8:L11" si="4">K8/K21-1</f>
        <v>0.2518663121266107</v>
      </c>
      <c r="M8" s="127">
        <v>2840868</v>
      </c>
      <c r="N8" s="126">
        <f t="shared" ref="N8:N11" si="5">M8/M21-1</f>
        <v>0.26531126722736076</v>
      </c>
      <c r="O8" s="125">
        <v>1988018</v>
      </c>
      <c r="P8" s="126">
        <f t="shared" ref="P8:P11" si="6">O8/O21-1</f>
        <v>0.26079754235493025</v>
      </c>
      <c r="Q8" s="125">
        <v>1399539</v>
      </c>
      <c r="R8" s="126">
        <f t="shared" ref="R8:R11" si="7">Q8/Q21-1</f>
        <v>0.24088887549075588</v>
      </c>
      <c r="S8" s="125">
        <v>3387557</v>
      </c>
      <c r="T8" s="126">
        <f t="shared" ref="T8:T11" si="8">S8/S21-1</f>
        <v>0.25249552067072734</v>
      </c>
    </row>
    <row r="9" spans="2:20">
      <c r="B9" s="66" t="s">
        <v>95</v>
      </c>
      <c r="C9" s="125">
        <v>508120</v>
      </c>
      <c r="D9" s="126">
        <f t="shared" si="0"/>
        <v>0.18123763538598525</v>
      </c>
      <c r="E9" s="125">
        <v>651264</v>
      </c>
      <c r="F9" s="126">
        <f t="shared" si="1"/>
        <v>0.11730938811362779</v>
      </c>
      <c r="G9" s="125">
        <v>1159384</v>
      </c>
      <c r="H9" s="126">
        <f t="shared" si="2"/>
        <v>0.14445458987507953</v>
      </c>
      <c r="I9" s="127">
        <v>1622217</v>
      </c>
      <c r="J9" s="126">
        <f t="shared" si="3"/>
        <v>0.19777297190335519</v>
      </c>
      <c r="K9" s="127">
        <v>1370736</v>
      </c>
      <c r="L9" s="126">
        <f t="shared" si="4"/>
        <v>0.1070937915694441</v>
      </c>
      <c r="M9" s="127">
        <v>2992953</v>
      </c>
      <c r="N9" s="126">
        <f t="shared" si="5"/>
        <v>0.15446595949855357</v>
      </c>
      <c r="O9" s="125">
        <v>2082700</v>
      </c>
      <c r="P9" s="126">
        <f t="shared" si="6"/>
        <v>0.19343134288674357</v>
      </c>
      <c r="Q9" s="125">
        <v>1574365</v>
      </c>
      <c r="R9" s="126">
        <f t="shared" si="7"/>
        <v>9.8593721324733652E-2</v>
      </c>
      <c r="S9" s="125">
        <v>3657065</v>
      </c>
      <c r="T9" s="126">
        <f t="shared" si="8"/>
        <v>0.1506685054381256</v>
      </c>
    </row>
    <row r="10" spans="2:20">
      <c r="B10" s="66" t="s">
        <v>96</v>
      </c>
      <c r="C10" s="125">
        <v>502210</v>
      </c>
      <c r="D10" s="126">
        <f t="shared" si="0"/>
        <v>0.27877309486463919</v>
      </c>
      <c r="E10" s="125">
        <v>621065</v>
      </c>
      <c r="F10" s="126">
        <f t="shared" si="1"/>
        <v>0.13296021919847356</v>
      </c>
      <c r="G10" s="125">
        <v>1123275</v>
      </c>
      <c r="H10" s="126">
        <f t="shared" si="2"/>
        <v>0.19382149351636246</v>
      </c>
      <c r="I10" s="127">
        <v>1573698</v>
      </c>
      <c r="J10" s="126">
        <f t="shared" si="3"/>
        <v>0.25102788403750953</v>
      </c>
      <c r="K10" s="127">
        <v>1355404</v>
      </c>
      <c r="L10" s="126">
        <f t="shared" si="4"/>
        <v>0.16292981257957906</v>
      </c>
      <c r="M10" s="127">
        <v>2929102</v>
      </c>
      <c r="N10" s="126">
        <f t="shared" si="5"/>
        <v>0.20865862957986847</v>
      </c>
      <c r="O10" s="125">
        <v>2025908</v>
      </c>
      <c r="P10" s="126">
        <f t="shared" si="6"/>
        <v>0.20700116296804705</v>
      </c>
      <c r="Q10" s="125">
        <v>1551674</v>
      </c>
      <c r="R10" s="126">
        <f t="shared" si="7"/>
        <v>0.13163076581990452</v>
      </c>
      <c r="S10" s="125">
        <v>3577582</v>
      </c>
      <c r="T10" s="126">
        <f t="shared" si="8"/>
        <v>0.17311309370786399</v>
      </c>
    </row>
    <row r="11" spans="2:20">
      <c r="B11" s="66" t="s">
        <v>97</v>
      </c>
      <c r="C11" s="125">
        <v>520940</v>
      </c>
      <c r="D11" s="126">
        <f t="shared" si="0"/>
        <v>0.16097256579973696</v>
      </c>
      <c r="E11" s="125">
        <v>595430</v>
      </c>
      <c r="F11" s="126">
        <f t="shared" si="1"/>
        <v>3.7506207473362307E-2</v>
      </c>
      <c r="G11" s="125">
        <v>1116370</v>
      </c>
      <c r="H11" s="126">
        <f t="shared" si="2"/>
        <v>9.1681620160079857E-2</v>
      </c>
      <c r="I11" s="127">
        <v>1534404</v>
      </c>
      <c r="J11" s="126">
        <f t="shared" si="3"/>
        <v>0.13397900400187712</v>
      </c>
      <c r="K11" s="127">
        <v>1263574</v>
      </c>
      <c r="L11" s="126">
        <f t="shared" si="4"/>
        <v>3.0176240725084291E-2</v>
      </c>
      <c r="M11" s="127">
        <v>2797978</v>
      </c>
      <c r="N11" s="126">
        <f t="shared" si="5"/>
        <v>8.4623805470144253E-2</v>
      </c>
      <c r="O11" s="125">
        <v>1960133</v>
      </c>
      <c r="P11" s="126">
        <f t="shared" si="6"/>
        <v>9.602237970572669E-2</v>
      </c>
      <c r="Q11" s="125">
        <v>1455799</v>
      </c>
      <c r="R11" s="126">
        <f t="shared" si="7"/>
        <v>1.1511703124793771E-2</v>
      </c>
      <c r="S11" s="125">
        <v>3415932</v>
      </c>
      <c r="T11" s="126">
        <f t="shared" si="8"/>
        <v>5.8338344739510717E-2</v>
      </c>
    </row>
    <row r="12" spans="2:20" ht="30" customHeight="1">
      <c r="B12" s="128" t="str">
        <f>actualizaciones!$A$2</f>
        <v xml:space="preserve">acumulado abril 2011 </v>
      </c>
      <c r="C12" s="129">
        <v>2031322</v>
      </c>
      <c r="D12" s="190">
        <v>0.23302776573879491</v>
      </c>
      <c r="E12" s="129">
        <v>2432957</v>
      </c>
      <c r="F12" s="190">
        <v>0.13099085940554289</v>
      </c>
      <c r="G12" s="129">
        <v>4464279</v>
      </c>
      <c r="H12" s="190">
        <v>0.17524355690084681</v>
      </c>
      <c r="I12" s="129">
        <v>6338647</v>
      </c>
      <c r="J12" s="190">
        <v>0.21289885192031965</v>
      </c>
      <c r="K12" s="129">
        <v>5222254</v>
      </c>
      <c r="L12" s="190">
        <v>0.13163906326859198</v>
      </c>
      <c r="M12" s="129">
        <v>11560901</v>
      </c>
      <c r="N12" s="190">
        <v>0.17479268201846576</v>
      </c>
      <c r="O12" s="129">
        <v>8056759</v>
      </c>
      <c r="P12" s="190">
        <v>0.18677218359651193</v>
      </c>
      <c r="Q12" s="129">
        <v>5981377</v>
      </c>
      <c r="R12" s="190">
        <v>0.11357259082463589</v>
      </c>
      <c r="S12" s="129">
        <v>14038136</v>
      </c>
      <c r="T12" s="190">
        <v>0.15443868244937975</v>
      </c>
    </row>
    <row r="13" spans="2:20" outlineLevel="1">
      <c r="B13" s="66" t="s">
        <v>86</v>
      </c>
      <c r="C13" s="125">
        <v>434066</v>
      </c>
      <c r="D13" s="126">
        <f>C13/C26-1</f>
        <v>0.12417092051455381</v>
      </c>
      <c r="E13" s="125">
        <v>538165</v>
      </c>
      <c r="F13" s="126">
        <f>E13/E26-1</f>
        <v>1.5091556574946541E-2</v>
      </c>
      <c r="G13" s="125">
        <v>972231</v>
      </c>
      <c r="H13" s="126">
        <f t="shared" ref="H13:H64" si="9">G13/G26-1</f>
        <v>6.1057422090288416E-2</v>
      </c>
      <c r="I13" s="127">
        <v>1308369</v>
      </c>
      <c r="J13" s="126">
        <f t="shared" ref="J13:J64" si="10">I13/I26-1</f>
        <v>4.6221470917968244E-2</v>
      </c>
      <c r="K13" s="127">
        <v>1180591</v>
      </c>
      <c r="L13" s="126">
        <f t="shared" ref="L13:L64" si="11">K13/K26-1</f>
        <v>1.7007394594296565E-2</v>
      </c>
      <c r="M13" s="127">
        <v>2488960</v>
      </c>
      <c r="N13" s="126">
        <f t="shared" ref="N13:N64" si="12">M13/M26-1</f>
        <v>3.2157895740839271E-2</v>
      </c>
      <c r="O13" s="125">
        <v>1665994</v>
      </c>
      <c r="P13" s="126">
        <f t="shared" ref="P13:P64" si="13">O13/O26-1</f>
        <v>9.6223538223978444E-3</v>
      </c>
      <c r="Q13" s="125">
        <v>1373604</v>
      </c>
      <c r="R13" s="126">
        <f t="shared" ref="R13:R64" si="14">Q13/Q26-1</f>
        <v>2.6599316768372017E-3</v>
      </c>
      <c r="S13" s="125">
        <v>3039598</v>
      </c>
      <c r="T13" s="126">
        <f t="shared" ref="T13:T64" si="15">S13/S26-1</f>
        <v>6.4640757384912817E-3</v>
      </c>
    </row>
    <row r="14" spans="2:20" outlineLevel="1">
      <c r="B14" s="66" t="s">
        <v>87</v>
      </c>
      <c r="C14" s="125">
        <v>452226</v>
      </c>
      <c r="D14" s="126">
        <f t="shared" ref="D14:F64" si="16">C14/C27-1</f>
        <v>0.18290561625525448</v>
      </c>
      <c r="E14" s="125">
        <v>582676</v>
      </c>
      <c r="F14" s="126">
        <f t="shared" si="16"/>
        <v>0.14635461138020722</v>
      </c>
      <c r="G14" s="125">
        <v>1034902</v>
      </c>
      <c r="H14" s="126">
        <f t="shared" si="9"/>
        <v>0.16204480864867787</v>
      </c>
      <c r="I14" s="127">
        <v>1402267</v>
      </c>
      <c r="J14" s="126">
        <f t="shared" si="10"/>
        <v>9.072446250045707E-2</v>
      </c>
      <c r="K14" s="127">
        <v>1265791</v>
      </c>
      <c r="L14" s="126">
        <f t="shared" si="11"/>
        <v>0.11633299026442767</v>
      </c>
      <c r="M14" s="127">
        <v>2668058</v>
      </c>
      <c r="N14" s="126">
        <f t="shared" si="12"/>
        <v>0.1027256736069091</v>
      </c>
      <c r="O14" s="125">
        <v>1765180</v>
      </c>
      <c r="P14" s="126">
        <f t="shared" si="13"/>
        <v>5.7560154957204679E-2</v>
      </c>
      <c r="Q14" s="125">
        <v>1455663</v>
      </c>
      <c r="R14" s="126">
        <f t="shared" si="14"/>
        <v>9.56647994905786E-2</v>
      </c>
      <c r="S14" s="125">
        <v>3220843</v>
      </c>
      <c r="T14" s="126">
        <f t="shared" si="15"/>
        <v>7.4448105062862036E-2</v>
      </c>
    </row>
    <row r="15" spans="2:20" outlineLevel="1">
      <c r="B15" s="66" t="s">
        <v>88</v>
      </c>
      <c r="C15" s="125">
        <v>500140</v>
      </c>
      <c r="D15" s="126">
        <f t="shared" si="16"/>
        <v>0.16646647930684644</v>
      </c>
      <c r="E15" s="125">
        <v>551434</v>
      </c>
      <c r="F15" s="126">
        <f t="shared" si="16"/>
        <v>9.2833601867651216E-2</v>
      </c>
      <c r="G15" s="125">
        <v>1051574</v>
      </c>
      <c r="H15" s="126">
        <f t="shared" si="9"/>
        <v>0.12665906685123351</v>
      </c>
      <c r="I15" s="127">
        <v>1478716</v>
      </c>
      <c r="J15" s="126">
        <f t="shared" si="10"/>
        <v>0.11993735022978647</v>
      </c>
      <c r="K15" s="127">
        <v>1157239</v>
      </c>
      <c r="L15" s="126">
        <f t="shared" si="11"/>
        <v>5.4242655304697074E-2</v>
      </c>
      <c r="M15" s="127">
        <v>2635955</v>
      </c>
      <c r="N15" s="126">
        <f t="shared" si="12"/>
        <v>9.0114650092450344E-2</v>
      </c>
      <c r="O15" s="125">
        <v>1773647</v>
      </c>
      <c r="P15" s="126">
        <f t="shared" si="13"/>
        <v>9.156710442665017E-2</v>
      </c>
      <c r="Q15" s="125">
        <v>1287512</v>
      </c>
      <c r="R15" s="126">
        <f t="shared" si="14"/>
        <v>2.7874909388182711E-2</v>
      </c>
      <c r="S15" s="125">
        <v>3061159</v>
      </c>
      <c r="T15" s="126">
        <f t="shared" si="15"/>
        <v>6.3841048647435006E-2</v>
      </c>
    </row>
    <row r="16" spans="2:20" outlineLevel="1">
      <c r="B16" s="66" t="s">
        <v>89</v>
      </c>
      <c r="C16" s="125">
        <v>440250</v>
      </c>
      <c r="D16" s="126">
        <f t="shared" si="16"/>
        <v>0.11596392413726675</v>
      </c>
      <c r="E16" s="125">
        <v>454147</v>
      </c>
      <c r="F16" s="126">
        <f t="shared" si="16"/>
        <v>2.2045777538464151E-3</v>
      </c>
      <c r="G16" s="125">
        <v>894397</v>
      </c>
      <c r="H16" s="126">
        <f t="shared" si="9"/>
        <v>5.5148941190349854E-2</v>
      </c>
      <c r="I16" s="127">
        <v>1328723</v>
      </c>
      <c r="J16" s="126">
        <f t="shared" si="10"/>
        <v>6.8916444633226437E-2</v>
      </c>
      <c r="K16" s="127">
        <v>1031829</v>
      </c>
      <c r="L16" s="126">
        <f t="shared" si="11"/>
        <v>2.2028766161279467E-2</v>
      </c>
      <c r="M16" s="127">
        <v>2360552</v>
      </c>
      <c r="N16" s="126">
        <f t="shared" si="12"/>
        <v>4.7902354787372259E-2</v>
      </c>
      <c r="O16" s="125">
        <v>1623162</v>
      </c>
      <c r="P16" s="126">
        <f t="shared" si="13"/>
        <v>3.7925583750892056E-2</v>
      </c>
      <c r="Q16" s="125">
        <v>1147427</v>
      </c>
      <c r="R16" s="126">
        <f t="shared" si="14"/>
        <v>-5.3321058480657602E-3</v>
      </c>
      <c r="S16" s="125">
        <v>2770589</v>
      </c>
      <c r="T16" s="126">
        <f t="shared" si="15"/>
        <v>1.9562233433795928E-2</v>
      </c>
    </row>
    <row r="17" spans="2:20" outlineLevel="1">
      <c r="B17" s="66" t="s">
        <v>90</v>
      </c>
      <c r="C17" s="125">
        <v>513762</v>
      </c>
      <c r="D17" s="126">
        <f t="shared" si="16"/>
        <v>0.15686106732717864</v>
      </c>
      <c r="E17" s="125">
        <v>651301</v>
      </c>
      <c r="F17" s="126">
        <f t="shared" si="16"/>
        <v>4.3052602199815659E-3</v>
      </c>
      <c r="G17" s="125">
        <v>1165063</v>
      </c>
      <c r="H17" s="126">
        <f t="shared" si="9"/>
        <v>6.6312834692007883E-2</v>
      </c>
      <c r="I17" s="127">
        <v>1655712</v>
      </c>
      <c r="J17" s="126">
        <f t="shared" si="10"/>
        <v>9.0594358749392256E-2</v>
      </c>
      <c r="K17" s="127">
        <v>1425959</v>
      </c>
      <c r="L17" s="126">
        <f t="shared" si="11"/>
        <v>1.5092279239555806E-2</v>
      </c>
      <c r="M17" s="127">
        <v>3081671</v>
      </c>
      <c r="N17" s="126">
        <f t="shared" si="12"/>
        <v>5.430813990883121E-2</v>
      </c>
      <c r="O17" s="125">
        <v>2019311</v>
      </c>
      <c r="P17" s="126">
        <f t="shared" si="13"/>
        <v>3.3750677670482343E-2</v>
      </c>
      <c r="Q17" s="125">
        <v>1584426</v>
      </c>
      <c r="R17" s="126">
        <f t="shared" si="14"/>
        <v>-1.9842239503718218E-2</v>
      </c>
      <c r="S17" s="125">
        <v>3603737</v>
      </c>
      <c r="T17" s="126">
        <f t="shared" si="15"/>
        <v>9.482941182402671E-3</v>
      </c>
    </row>
    <row r="18" spans="2:20" outlineLevel="1">
      <c r="B18" s="66" t="s">
        <v>91</v>
      </c>
      <c r="C18" s="125">
        <v>475076</v>
      </c>
      <c r="D18" s="126">
        <f t="shared" si="16"/>
        <v>0.10386523380772572</v>
      </c>
      <c r="E18" s="125">
        <v>602703</v>
      </c>
      <c r="F18" s="126">
        <f t="shared" si="16"/>
        <v>2.7729984772551619E-2</v>
      </c>
      <c r="G18" s="125">
        <v>1077779</v>
      </c>
      <c r="H18" s="126">
        <f t="shared" si="9"/>
        <v>5.9954800081823967E-2</v>
      </c>
      <c r="I18" s="127">
        <v>1546317</v>
      </c>
      <c r="J18" s="126">
        <f t="shared" si="10"/>
        <v>7.3010843792350455E-2</v>
      </c>
      <c r="K18" s="127">
        <v>1269065</v>
      </c>
      <c r="L18" s="126">
        <f t="shared" si="11"/>
        <v>5.1789483804183245E-2</v>
      </c>
      <c r="M18" s="127">
        <v>2815382</v>
      </c>
      <c r="N18" s="126">
        <f t="shared" si="12"/>
        <v>6.3340028507998358E-2</v>
      </c>
      <c r="O18" s="125">
        <v>1852448</v>
      </c>
      <c r="P18" s="126">
        <f t="shared" si="13"/>
        <v>3.2678718360957593E-2</v>
      </c>
      <c r="Q18" s="125">
        <v>1401004</v>
      </c>
      <c r="R18" s="126">
        <f t="shared" si="14"/>
        <v>1.1332522440906434E-2</v>
      </c>
      <c r="S18" s="125">
        <v>3253452</v>
      </c>
      <c r="T18" s="126">
        <f t="shared" si="15"/>
        <v>2.3377128292525029E-2</v>
      </c>
    </row>
    <row r="19" spans="2:20" outlineLevel="1">
      <c r="B19" s="66" t="s">
        <v>92</v>
      </c>
      <c r="C19" s="125">
        <v>386056</v>
      </c>
      <c r="D19" s="126">
        <f t="shared" si="16"/>
        <v>2.0089680885076788E-2</v>
      </c>
      <c r="E19" s="125">
        <v>455742</v>
      </c>
      <c r="F19" s="126">
        <f t="shared" si="16"/>
        <v>5.7224513656587872E-2</v>
      </c>
      <c r="G19" s="125">
        <v>841798</v>
      </c>
      <c r="H19" s="126">
        <f t="shared" si="9"/>
        <v>3.9864019359453051E-2</v>
      </c>
      <c r="I19" s="127">
        <v>1225167</v>
      </c>
      <c r="J19" s="126">
        <f t="shared" si="10"/>
        <v>4.4725197980416409E-2</v>
      </c>
      <c r="K19" s="127">
        <v>952455</v>
      </c>
      <c r="L19" s="126">
        <f t="shared" si="11"/>
        <v>4.4234893236327233E-2</v>
      </c>
      <c r="M19" s="127">
        <v>2177622</v>
      </c>
      <c r="N19" s="126">
        <f t="shared" si="12"/>
        <v>4.4510690345712423E-2</v>
      </c>
      <c r="O19" s="125">
        <v>1564162</v>
      </c>
      <c r="P19" s="126">
        <f t="shared" si="13"/>
        <v>5.1398941719275948E-2</v>
      </c>
      <c r="Q19" s="125">
        <v>1097110</v>
      </c>
      <c r="R19" s="126">
        <f t="shared" si="14"/>
        <v>1.498549373121949E-2</v>
      </c>
      <c r="S19" s="125">
        <v>2661272</v>
      </c>
      <c r="T19" s="126">
        <f t="shared" si="15"/>
        <v>3.607557089287261E-2</v>
      </c>
    </row>
    <row r="20" spans="2:20" outlineLevel="1">
      <c r="B20" s="66" t="s">
        <v>93</v>
      </c>
      <c r="C20" s="125">
        <v>367744</v>
      </c>
      <c r="D20" s="126">
        <f t="shared" si="16"/>
        <v>5.7297701364231068E-2</v>
      </c>
      <c r="E20" s="125">
        <v>390367</v>
      </c>
      <c r="F20" s="126">
        <f t="shared" si="16"/>
        <v>-2.3887277455491129E-2</v>
      </c>
      <c r="G20" s="125">
        <v>758111</v>
      </c>
      <c r="H20" s="126">
        <f t="shared" si="9"/>
        <v>1.3876573919904711E-2</v>
      </c>
      <c r="I20" s="127">
        <v>1174536</v>
      </c>
      <c r="J20" s="126">
        <f t="shared" si="10"/>
        <v>6.3195027169706819E-2</v>
      </c>
      <c r="K20" s="127">
        <v>842106</v>
      </c>
      <c r="L20" s="126">
        <f t="shared" si="11"/>
        <v>-3.4755627820123314E-3</v>
      </c>
      <c r="M20" s="127">
        <v>2016642</v>
      </c>
      <c r="N20" s="126">
        <f t="shared" si="12"/>
        <v>3.4299500555451168E-2</v>
      </c>
      <c r="O20" s="125">
        <v>1491751</v>
      </c>
      <c r="P20" s="126">
        <f t="shared" si="13"/>
        <v>5.0602859356292607E-2</v>
      </c>
      <c r="Q20" s="125">
        <v>966851</v>
      </c>
      <c r="R20" s="126">
        <f t="shared" si="14"/>
        <v>-3.6240739707019909E-2</v>
      </c>
      <c r="S20" s="125">
        <v>2458602</v>
      </c>
      <c r="T20" s="126">
        <f t="shared" si="15"/>
        <v>1.4648129592242709E-2</v>
      </c>
    </row>
    <row r="21" spans="2:20" outlineLevel="1">
      <c r="B21" s="66" t="s">
        <v>94</v>
      </c>
      <c r="C21" s="125">
        <v>375829</v>
      </c>
      <c r="D21" s="126">
        <f t="shared" si="16"/>
        <v>-1.955776545290433E-2</v>
      </c>
      <c r="E21" s="125">
        <v>446203</v>
      </c>
      <c r="F21" s="126">
        <f t="shared" si="16"/>
        <v>-0.13342655441294993</v>
      </c>
      <c r="G21" s="125">
        <v>822032</v>
      </c>
      <c r="H21" s="126">
        <f t="shared" si="9"/>
        <v>-8.4832298150475771E-2</v>
      </c>
      <c r="I21" s="127">
        <v>1260631</v>
      </c>
      <c r="J21" s="126">
        <f t="shared" si="10"/>
        <v>-9.833091151867368E-3</v>
      </c>
      <c r="K21" s="127">
        <v>984562</v>
      </c>
      <c r="L21" s="126">
        <f t="shared" si="11"/>
        <v>-9.7508749351475466E-2</v>
      </c>
      <c r="M21" s="127">
        <v>2245193</v>
      </c>
      <c r="N21" s="126">
        <f t="shared" si="12"/>
        <v>-5.0292121105474874E-2</v>
      </c>
      <c r="O21" s="125">
        <v>1576794</v>
      </c>
      <c r="P21" s="126">
        <f t="shared" si="13"/>
        <v>-4.3537178933474419E-2</v>
      </c>
      <c r="Q21" s="125">
        <v>1127852</v>
      </c>
      <c r="R21" s="126">
        <f t="shared" si="14"/>
        <v>-0.11184014174623491</v>
      </c>
      <c r="S21" s="125">
        <v>2704646</v>
      </c>
      <c r="T21" s="126">
        <f t="shared" si="15"/>
        <v>-7.3257212835748375E-2</v>
      </c>
    </row>
    <row r="22" spans="2:20" outlineLevel="1">
      <c r="B22" s="66" t="s">
        <v>95</v>
      </c>
      <c r="C22" s="125">
        <v>430159</v>
      </c>
      <c r="D22" s="126">
        <f t="shared" si="16"/>
        <v>6.7127263706276308E-2</v>
      </c>
      <c r="E22" s="125">
        <v>582886</v>
      </c>
      <c r="F22" s="126">
        <f t="shared" si="16"/>
        <v>-7.850375389499209E-2</v>
      </c>
      <c r="G22" s="125">
        <v>1013045</v>
      </c>
      <c r="H22" s="126">
        <f t="shared" si="9"/>
        <v>-2.182026045654728E-2</v>
      </c>
      <c r="I22" s="127">
        <v>1354361</v>
      </c>
      <c r="J22" s="126">
        <f t="shared" si="10"/>
        <v>3.8635532266191097E-2</v>
      </c>
      <c r="K22" s="127">
        <v>1238139</v>
      </c>
      <c r="L22" s="126">
        <f t="shared" si="11"/>
        <v>-5.5556487857864267E-2</v>
      </c>
      <c r="M22" s="127">
        <v>2592500</v>
      </c>
      <c r="N22" s="126">
        <f t="shared" si="12"/>
        <v>-8.5863875947291834E-3</v>
      </c>
      <c r="O22" s="125">
        <v>1745136</v>
      </c>
      <c r="P22" s="126">
        <f t="shared" si="13"/>
        <v>9.9710227460159118E-3</v>
      </c>
      <c r="Q22" s="125">
        <v>1433073</v>
      </c>
      <c r="R22" s="126">
        <f t="shared" si="14"/>
        <v>-7.9926731742644308E-2</v>
      </c>
      <c r="S22" s="125">
        <v>3178209</v>
      </c>
      <c r="T22" s="126">
        <f t="shared" si="15"/>
        <v>-3.2647373846854788E-2</v>
      </c>
    </row>
    <row r="23" spans="2:20" outlineLevel="1">
      <c r="B23" s="66" t="s">
        <v>96</v>
      </c>
      <c r="C23" s="125">
        <v>392728</v>
      </c>
      <c r="D23" s="126">
        <f t="shared" si="16"/>
        <v>-2.9083393491095011E-2</v>
      </c>
      <c r="E23" s="125">
        <v>548179</v>
      </c>
      <c r="F23" s="126">
        <f t="shared" si="16"/>
        <v>-8.1381767360488522E-2</v>
      </c>
      <c r="G23" s="125">
        <v>940907</v>
      </c>
      <c r="H23" s="126">
        <f t="shared" si="9"/>
        <v>-6.0253586820276928E-2</v>
      </c>
      <c r="I23" s="127">
        <v>1257924</v>
      </c>
      <c r="J23" s="126">
        <f t="shared" si="10"/>
        <v>6.134753418105543E-3</v>
      </c>
      <c r="K23" s="127">
        <v>1165508</v>
      </c>
      <c r="L23" s="126">
        <f t="shared" si="11"/>
        <v>-6.2141264455035761E-2</v>
      </c>
      <c r="M23" s="127">
        <v>2423432</v>
      </c>
      <c r="N23" s="126">
        <f t="shared" si="12"/>
        <v>-2.790026582569427E-2</v>
      </c>
      <c r="O23" s="125">
        <v>1678464</v>
      </c>
      <c r="P23" s="126">
        <f t="shared" si="13"/>
        <v>1.4431404593052255E-2</v>
      </c>
      <c r="Q23" s="125">
        <v>1371184</v>
      </c>
      <c r="R23" s="126">
        <f t="shared" si="14"/>
        <v>-8.1158777374745084E-2</v>
      </c>
      <c r="S23" s="125">
        <v>3049648</v>
      </c>
      <c r="T23" s="126">
        <f t="shared" si="15"/>
        <v>-3.0898829095330149E-2</v>
      </c>
    </row>
    <row r="24" spans="2:20" outlineLevel="1">
      <c r="B24" s="66" t="s">
        <v>97</v>
      </c>
      <c r="C24" s="125">
        <v>448710</v>
      </c>
      <c r="D24" s="126">
        <f t="shared" si="16"/>
        <v>2.0758215134729419E-2</v>
      </c>
      <c r="E24" s="125">
        <v>573905</v>
      </c>
      <c r="F24" s="126">
        <f t="shared" si="16"/>
        <v>-0.10758630555767201</v>
      </c>
      <c r="G24" s="125">
        <v>1022615</v>
      </c>
      <c r="H24" s="126">
        <f t="shared" si="9"/>
        <v>-5.5476328141885189E-2</v>
      </c>
      <c r="I24" s="127">
        <v>1353115</v>
      </c>
      <c r="J24" s="126">
        <f t="shared" si="10"/>
        <v>-2.9148887777571297E-2</v>
      </c>
      <c r="K24" s="127">
        <v>1226561</v>
      </c>
      <c r="L24" s="126">
        <f t="shared" si="11"/>
        <v>-6.7141198061210439E-2</v>
      </c>
      <c r="M24" s="127">
        <v>2579676</v>
      </c>
      <c r="N24" s="126">
        <f t="shared" si="12"/>
        <v>-4.7591691888966281E-2</v>
      </c>
      <c r="O24" s="125">
        <v>1788406</v>
      </c>
      <c r="P24" s="126">
        <f t="shared" si="13"/>
        <v>-2.4103216399638305E-2</v>
      </c>
      <c r="Q24" s="125">
        <v>1439231</v>
      </c>
      <c r="R24" s="126">
        <f t="shared" si="14"/>
        <v>-9.366156117085922E-2</v>
      </c>
      <c r="S24" s="125">
        <v>3227637</v>
      </c>
      <c r="T24" s="126">
        <f t="shared" si="15"/>
        <v>-5.6395205550938021E-2</v>
      </c>
    </row>
    <row r="25" spans="2:20" ht="15" customHeight="1">
      <c r="B25" s="132">
        <v>2010</v>
      </c>
      <c r="C25" s="133">
        <v>5216746</v>
      </c>
      <c r="D25" s="134">
        <f t="shared" si="16"/>
        <v>8.1653806240390869E-2</v>
      </c>
      <c r="E25" s="133">
        <v>6377708</v>
      </c>
      <c r="F25" s="134">
        <f t="shared" si="16"/>
        <v>-1.11186794093171E-2</v>
      </c>
      <c r="G25" s="133">
        <v>11594454</v>
      </c>
      <c r="H25" s="134">
        <f t="shared" si="9"/>
        <v>2.8574515770976694E-2</v>
      </c>
      <c r="I25" s="133">
        <v>16345838</v>
      </c>
      <c r="J25" s="134">
        <f t="shared" si="10"/>
        <v>5.0676049182359462E-2</v>
      </c>
      <c r="K25" s="133">
        <v>13739805</v>
      </c>
      <c r="L25" s="134">
        <f t="shared" si="11"/>
        <v>7.1507715193019905E-4</v>
      </c>
      <c r="M25" s="133">
        <v>30085643</v>
      </c>
      <c r="N25" s="134">
        <f t="shared" si="12"/>
        <v>2.7254281571602368E-2</v>
      </c>
      <c r="O25" s="133">
        <v>20544455</v>
      </c>
      <c r="P25" s="134">
        <f t="shared" si="13"/>
        <v>2.5869525508901203E-2</v>
      </c>
      <c r="Q25" s="133">
        <v>15684937</v>
      </c>
      <c r="R25" s="134">
        <f t="shared" si="14"/>
        <v>-2.5678884336033936E-2</v>
      </c>
      <c r="S25" s="133">
        <v>36229392</v>
      </c>
      <c r="T25" s="134">
        <f t="shared" si="15"/>
        <v>2.8979059372828964E-3</v>
      </c>
    </row>
    <row r="26" spans="2:20" ht="15" hidden="1" customHeight="1" outlineLevel="1">
      <c r="B26" s="66" t="s">
        <v>86</v>
      </c>
      <c r="C26" s="125">
        <v>386121</v>
      </c>
      <c r="D26" s="126">
        <f t="shared" si="16"/>
        <v>-0.11589583662478786</v>
      </c>
      <c r="E26" s="125">
        <v>530164</v>
      </c>
      <c r="F26" s="126">
        <f t="shared" si="16"/>
        <v>-0.123387242119953</v>
      </c>
      <c r="G26" s="125">
        <v>916285</v>
      </c>
      <c r="H26" s="126">
        <f t="shared" si="9"/>
        <v>-0.12024590887968012</v>
      </c>
      <c r="I26" s="127">
        <v>1250566</v>
      </c>
      <c r="J26" s="126">
        <f t="shared" si="10"/>
        <v>-7.282241538329226E-2</v>
      </c>
      <c r="K26" s="127">
        <v>1160848</v>
      </c>
      <c r="L26" s="126">
        <f t="shared" si="11"/>
        <v>-0.11068346144947694</v>
      </c>
      <c r="M26" s="127">
        <v>2411414</v>
      </c>
      <c r="N26" s="126">
        <f t="shared" si="12"/>
        <v>-9.1442944801918835E-2</v>
      </c>
      <c r="O26" s="125">
        <v>1650116</v>
      </c>
      <c r="P26" s="126">
        <f t="shared" si="13"/>
        <v>-7.711478263106708E-2</v>
      </c>
      <c r="Q26" s="125">
        <v>1369960</v>
      </c>
      <c r="R26" s="126">
        <f t="shared" si="14"/>
        <v>-0.12739845041822406</v>
      </c>
      <c r="S26" s="125">
        <v>3020076</v>
      </c>
      <c r="T26" s="126">
        <f t="shared" si="15"/>
        <v>-0.10062421660235699</v>
      </c>
    </row>
    <row r="27" spans="2:20" ht="15" hidden="1" customHeight="1" outlineLevel="1">
      <c r="B27" s="66" t="s">
        <v>87</v>
      </c>
      <c r="C27" s="125">
        <v>382301</v>
      </c>
      <c r="D27" s="126">
        <f t="shared" si="16"/>
        <v>-8.6481733266745242E-2</v>
      </c>
      <c r="E27" s="125">
        <v>508286</v>
      </c>
      <c r="F27" s="126">
        <f t="shared" si="16"/>
        <v>-0.21227111762016571</v>
      </c>
      <c r="G27" s="125">
        <v>890587</v>
      </c>
      <c r="H27" s="126">
        <f t="shared" si="9"/>
        <v>-0.16278385482275881</v>
      </c>
      <c r="I27" s="127">
        <v>1285629</v>
      </c>
      <c r="J27" s="126">
        <f t="shared" si="10"/>
        <v>-6.8553522912515819E-2</v>
      </c>
      <c r="K27" s="127">
        <v>1133883</v>
      </c>
      <c r="L27" s="126">
        <f t="shared" si="11"/>
        <v>-0.14833495071249814</v>
      </c>
      <c r="M27" s="127">
        <v>2419512</v>
      </c>
      <c r="N27" s="126">
        <f t="shared" si="12"/>
        <v>-0.10772519178558071</v>
      </c>
      <c r="O27" s="125">
        <v>1669106</v>
      </c>
      <c r="P27" s="126">
        <f t="shared" si="13"/>
        <v>-7.8815085942363639E-2</v>
      </c>
      <c r="Q27" s="125">
        <v>1328566</v>
      </c>
      <c r="R27" s="126">
        <f t="shared" si="14"/>
        <v>-0.16447644802213701</v>
      </c>
      <c r="S27" s="125">
        <v>2997672</v>
      </c>
      <c r="T27" s="126">
        <f t="shared" si="15"/>
        <v>-0.11885319628502189</v>
      </c>
    </row>
    <row r="28" spans="2:20" ht="15" hidden="1" customHeight="1" outlineLevel="1">
      <c r="B28" s="66" t="s">
        <v>88</v>
      </c>
      <c r="C28" s="125">
        <v>428765</v>
      </c>
      <c r="D28" s="126">
        <f t="shared" si="16"/>
        <v>-4.6987697402785078E-2</v>
      </c>
      <c r="E28" s="125">
        <v>504591</v>
      </c>
      <c r="F28" s="126">
        <f t="shared" si="16"/>
        <v>-0.13078881546761845</v>
      </c>
      <c r="G28" s="125">
        <v>933356</v>
      </c>
      <c r="H28" s="126">
        <f t="shared" si="9"/>
        <v>-9.4199361231962486E-2</v>
      </c>
      <c r="I28" s="127">
        <v>1320356</v>
      </c>
      <c r="J28" s="126">
        <f t="shared" si="10"/>
        <v>-8.4911839087709051E-2</v>
      </c>
      <c r="K28" s="127">
        <v>1097697</v>
      </c>
      <c r="L28" s="126">
        <f t="shared" si="11"/>
        <v>-0.12069930910183235</v>
      </c>
      <c r="M28" s="127">
        <v>2418053</v>
      </c>
      <c r="N28" s="126">
        <f t="shared" si="12"/>
        <v>-0.10151238384571026</v>
      </c>
      <c r="O28" s="125">
        <v>1624863</v>
      </c>
      <c r="P28" s="126">
        <f t="shared" si="13"/>
        <v>-0.1127749878644686</v>
      </c>
      <c r="Q28" s="125">
        <v>1252596</v>
      </c>
      <c r="R28" s="126">
        <f t="shared" si="14"/>
        <v>-0.14195644966393306</v>
      </c>
      <c r="S28" s="125">
        <v>2877459</v>
      </c>
      <c r="T28" s="126">
        <f t="shared" si="15"/>
        <v>-0.12571846305344481</v>
      </c>
    </row>
    <row r="29" spans="2:20" ht="15" hidden="1" customHeight="1" outlineLevel="1">
      <c r="B29" s="66" t="s">
        <v>89</v>
      </c>
      <c r="C29" s="125">
        <v>394502</v>
      </c>
      <c r="D29" s="126">
        <f t="shared" si="16"/>
        <v>-7.0878974651257587E-2</v>
      </c>
      <c r="E29" s="125">
        <v>453148</v>
      </c>
      <c r="F29" s="126">
        <f t="shared" si="16"/>
        <v>-0.12288220071114309</v>
      </c>
      <c r="G29" s="125">
        <v>847650</v>
      </c>
      <c r="H29" s="126">
        <f t="shared" si="9"/>
        <v>-9.9423095311454213E-2</v>
      </c>
      <c r="I29" s="127">
        <v>1243056</v>
      </c>
      <c r="J29" s="126">
        <f t="shared" si="10"/>
        <v>-9.4144927367250442E-2</v>
      </c>
      <c r="K29" s="127">
        <v>1009589</v>
      </c>
      <c r="L29" s="126">
        <f t="shared" si="11"/>
        <v>-8.3506569666424002E-2</v>
      </c>
      <c r="M29" s="127">
        <v>2252645</v>
      </c>
      <c r="N29" s="126">
        <f t="shared" si="12"/>
        <v>-8.9407734745883261E-2</v>
      </c>
      <c r="O29" s="125">
        <v>1563852</v>
      </c>
      <c r="P29" s="126">
        <f t="shared" si="13"/>
        <v>-0.12100826071878423</v>
      </c>
      <c r="Q29" s="125">
        <v>1153578</v>
      </c>
      <c r="R29" s="126">
        <f t="shared" si="14"/>
        <v>-0.11818502873444603</v>
      </c>
      <c r="S29" s="125">
        <v>2717430</v>
      </c>
      <c r="T29" s="126">
        <f t="shared" si="15"/>
        <v>-0.11981197986997827</v>
      </c>
    </row>
    <row r="30" spans="2:20" ht="15" hidden="1" customHeight="1" outlineLevel="1">
      <c r="B30" s="66" t="s">
        <v>90</v>
      </c>
      <c r="C30" s="125">
        <v>444100</v>
      </c>
      <c r="D30" s="126">
        <f t="shared" si="16"/>
        <v>-0.13675805122303952</v>
      </c>
      <c r="E30" s="125">
        <v>648509</v>
      </c>
      <c r="F30" s="126">
        <f t="shared" si="16"/>
        <v>-0.10013418013440212</v>
      </c>
      <c r="G30" s="125">
        <v>1092609</v>
      </c>
      <c r="H30" s="126">
        <f t="shared" si="9"/>
        <v>-0.11538875696384754</v>
      </c>
      <c r="I30" s="127">
        <v>1518174</v>
      </c>
      <c r="J30" s="126">
        <f t="shared" si="10"/>
        <v>-0.10430891311081281</v>
      </c>
      <c r="K30" s="127">
        <v>1404758</v>
      </c>
      <c r="L30" s="126">
        <f t="shared" si="11"/>
        <v>-0.11464571534454093</v>
      </c>
      <c r="M30" s="127">
        <v>2922932</v>
      </c>
      <c r="N30" s="126">
        <f t="shared" si="12"/>
        <v>-0.10930672709991995</v>
      </c>
      <c r="O30" s="125">
        <v>1953383</v>
      </c>
      <c r="P30" s="126">
        <f t="shared" si="13"/>
        <v>-0.1277363413458984</v>
      </c>
      <c r="Q30" s="125">
        <v>1616501</v>
      </c>
      <c r="R30" s="126">
        <f t="shared" si="14"/>
        <v>-0.15681948228278786</v>
      </c>
      <c r="S30" s="125">
        <v>3569884</v>
      </c>
      <c r="T30" s="126">
        <f t="shared" si="15"/>
        <v>-0.14115038584531348</v>
      </c>
    </row>
    <row r="31" spans="2:20" ht="15" hidden="1" customHeight="1" outlineLevel="1">
      <c r="B31" s="66" t="s">
        <v>91</v>
      </c>
      <c r="C31" s="125">
        <v>430375</v>
      </c>
      <c r="D31" s="126">
        <f t="shared" si="16"/>
        <v>-0.10323595599266544</v>
      </c>
      <c r="E31" s="125">
        <v>586441</v>
      </c>
      <c r="F31" s="126">
        <f t="shared" si="16"/>
        <v>-0.15407240080086315</v>
      </c>
      <c r="G31" s="125">
        <v>1016816</v>
      </c>
      <c r="H31" s="126">
        <f t="shared" si="9"/>
        <v>-0.13327628003395919</v>
      </c>
      <c r="I31" s="127">
        <v>1441101</v>
      </c>
      <c r="J31" s="126">
        <f t="shared" si="10"/>
        <v>-0.12974890697842945</v>
      </c>
      <c r="K31" s="127">
        <v>1206577</v>
      </c>
      <c r="L31" s="126">
        <f t="shared" si="11"/>
        <v>-0.15736474873752448</v>
      </c>
      <c r="M31" s="127">
        <v>2647678</v>
      </c>
      <c r="N31" s="126">
        <f t="shared" si="12"/>
        <v>-0.14255494646955558</v>
      </c>
      <c r="O31" s="125">
        <v>1793828</v>
      </c>
      <c r="P31" s="126">
        <f t="shared" si="13"/>
        <v>-0.15020017689279797</v>
      </c>
      <c r="Q31" s="125">
        <v>1385305</v>
      </c>
      <c r="R31" s="126">
        <f t="shared" si="14"/>
        <v>-0.18088954140504754</v>
      </c>
      <c r="S31" s="125">
        <v>3179133</v>
      </c>
      <c r="T31" s="126">
        <f t="shared" si="15"/>
        <v>-0.16385121540279957</v>
      </c>
    </row>
    <row r="32" spans="2:20" ht="15" hidden="1" customHeight="1" outlineLevel="1">
      <c r="B32" s="66" t="s">
        <v>92</v>
      </c>
      <c r="C32" s="125">
        <v>378453</v>
      </c>
      <c r="D32" s="126">
        <f t="shared" si="16"/>
        <v>-9.8678930283623956E-2</v>
      </c>
      <c r="E32" s="125">
        <v>431074</v>
      </c>
      <c r="F32" s="126">
        <f t="shared" si="16"/>
        <v>-0.24225954219942558</v>
      </c>
      <c r="G32" s="125">
        <v>809527</v>
      </c>
      <c r="H32" s="126">
        <f t="shared" si="9"/>
        <v>-0.18128786859779866</v>
      </c>
      <c r="I32" s="127">
        <v>1172717</v>
      </c>
      <c r="J32" s="126">
        <f t="shared" si="10"/>
        <v>-0.12779249988285946</v>
      </c>
      <c r="K32" s="127">
        <v>912108</v>
      </c>
      <c r="L32" s="126">
        <f t="shared" si="11"/>
        <v>-0.19360191815144523</v>
      </c>
      <c r="M32" s="127">
        <v>2084825</v>
      </c>
      <c r="N32" s="126">
        <f t="shared" si="12"/>
        <v>-0.15786014700108419</v>
      </c>
      <c r="O32" s="125">
        <v>1487696</v>
      </c>
      <c r="P32" s="126">
        <f t="shared" si="13"/>
        <v>-0.14723468162368059</v>
      </c>
      <c r="Q32" s="125">
        <v>1080912</v>
      </c>
      <c r="R32" s="126">
        <f t="shared" si="14"/>
        <v>-0.19503367580078701</v>
      </c>
      <c r="S32" s="125">
        <v>2568608</v>
      </c>
      <c r="T32" s="126">
        <f t="shared" si="15"/>
        <v>-0.16802419155012427</v>
      </c>
    </row>
    <row r="33" spans="2:20" ht="15" hidden="1" customHeight="1" outlineLevel="1">
      <c r="B33" s="66" t="s">
        <v>93</v>
      </c>
      <c r="C33" s="125">
        <v>347815</v>
      </c>
      <c r="D33" s="126">
        <f t="shared" si="16"/>
        <v>-0.15747388717710209</v>
      </c>
      <c r="E33" s="125">
        <v>399920</v>
      </c>
      <c r="F33" s="126">
        <f t="shared" si="16"/>
        <v>-0.14388407584135565</v>
      </c>
      <c r="G33" s="125">
        <v>747735</v>
      </c>
      <c r="H33" s="126">
        <f t="shared" si="9"/>
        <v>-0.15025961495845819</v>
      </c>
      <c r="I33" s="127">
        <v>1104723</v>
      </c>
      <c r="J33" s="126">
        <f t="shared" si="10"/>
        <v>-0.15968727964784735</v>
      </c>
      <c r="K33" s="127">
        <v>845043</v>
      </c>
      <c r="L33" s="126">
        <f t="shared" si="11"/>
        <v>-0.17323916240180881</v>
      </c>
      <c r="M33" s="127">
        <v>1949766</v>
      </c>
      <c r="N33" s="126">
        <f t="shared" si="12"/>
        <v>-0.16561493001022776</v>
      </c>
      <c r="O33" s="125">
        <v>1419900</v>
      </c>
      <c r="P33" s="126">
        <f t="shared" si="13"/>
        <v>-0.17629464275355089</v>
      </c>
      <c r="Q33" s="125">
        <v>1003208</v>
      </c>
      <c r="R33" s="126">
        <f t="shared" si="14"/>
        <v>-0.19423050510388895</v>
      </c>
      <c r="S33" s="125">
        <v>2423108</v>
      </c>
      <c r="T33" s="126">
        <f t="shared" si="15"/>
        <v>-0.18381636922596034</v>
      </c>
    </row>
    <row r="34" spans="2:20" ht="15" hidden="1" customHeight="1" outlineLevel="1">
      <c r="B34" s="66" t="s">
        <v>94</v>
      </c>
      <c r="C34" s="125">
        <v>383326</v>
      </c>
      <c r="D34" s="126">
        <f t="shared" si="16"/>
        <v>-7.7070131170907441E-2</v>
      </c>
      <c r="E34" s="125">
        <v>514905</v>
      </c>
      <c r="F34" s="126">
        <f t="shared" si="16"/>
        <v>-8.8504003356340344E-2</v>
      </c>
      <c r="G34" s="125">
        <v>898231</v>
      </c>
      <c r="H34" s="126">
        <f t="shared" si="9"/>
        <v>-8.3659359930302601E-2</v>
      </c>
      <c r="I34" s="127">
        <v>1273150</v>
      </c>
      <c r="J34" s="126">
        <f t="shared" si="10"/>
        <v>-0.10844898905265132</v>
      </c>
      <c r="K34" s="127">
        <v>1090938</v>
      </c>
      <c r="L34" s="126">
        <f t="shared" si="11"/>
        <v>-9.3853385285369351E-2</v>
      </c>
      <c r="M34" s="127">
        <v>2364088</v>
      </c>
      <c r="N34" s="126">
        <f t="shared" si="12"/>
        <v>-0.10177252742075449</v>
      </c>
      <c r="O34" s="125">
        <v>1648568</v>
      </c>
      <c r="P34" s="126">
        <f t="shared" si="13"/>
        <v>-0.14307976436575187</v>
      </c>
      <c r="Q34" s="125">
        <v>1269875</v>
      </c>
      <c r="R34" s="126">
        <f t="shared" si="14"/>
        <v>-0.12624943149018031</v>
      </c>
      <c r="S34" s="125">
        <v>2918443</v>
      </c>
      <c r="T34" s="126">
        <f t="shared" si="15"/>
        <v>-0.13583689398582843</v>
      </c>
    </row>
    <row r="35" spans="2:20" ht="15" hidden="1" customHeight="1" outlineLevel="1">
      <c r="B35" s="66" t="s">
        <v>95</v>
      </c>
      <c r="C35" s="125">
        <v>403100</v>
      </c>
      <c r="D35" s="126">
        <f t="shared" si="16"/>
        <v>-0.18313335535421538</v>
      </c>
      <c r="E35" s="125">
        <v>632543</v>
      </c>
      <c r="F35" s="126">
        <f t="shared" si="16"/>
        <v>-0.14812924391340998</v>
      </c>
      <c r="G35" s="125">
        <v>1035643</v>
      </c>
      <c r="H35" s="126">
        <f t="shared" si="9"/>
        <v>-0.16210452223089711</v>
      </c>
      <c r="I35" s="127">
        <v>1303981</v>
      </c>
      <c r="J35" s="126">
        <f t="shared" si="10"/>
        <v>-0.18176347599971887</v>
      </c>
      <c r="K35" s="127">
        <v>1310972</v>
      </c>
      <c r="L35" s="126">
        <f t="shared" si="11"/>
        <v>-0.16373211809298782</v>
      </c>
      <c r="M35" s="127">
        <v>2614953</v>
      </c>
      <c r="N35" s="126">
        <f t="shared" si="12"/>
        <v>-0.17282195202344353</v>
      </c>
      <c r="O35" s="125">
        <v>1727907</v>
      </c>
      <c r="P35" s="126">
        <f t="shared" si="13"/>
        <v>-0.17948224822567727</v>
      </c>
      <c r="Q35" s="125">
        <v>1557564</v>
      </c>
      <c r="R35" s="126">
        <f t="shared" si="14"/>
        <v>-0.1703522994811919</v>
      </c>
      <c r="S35" s="125">
        <v>3285471</v>
      </c>
      <c r="T35" s="126">
        <f t="shared" si="15"/>
        <v>-0.17517913745897196</v>
      </c>
    </row>
    <row r="36" spans="2:20" ht="15" hidden="1" customHeight="1" outlineLevel="1">
      <c r="B36" s="66" t="s">
        <v>96</v>
      </c>
      <c r="C36" s="125">
        <v>404492</v>
      </c>
      <c r="D36" s="126">
        <f t="shared" si="16"/>
        <v>-0.14078637126409921</v>
      </c>
      <c r="E36" s="125">
        <v>596743</v>
      </c>
      <c r="F36" s="126">
        <f t="shared" si="16"/>
        <v>-0.18229852517399059</v>
      </c>
      <c r="G36" s="125">
        <v>1001235</v>
      </c>
      <c r="H36" s="126">
        <f t="shared" si="9"/>
        <v>-0.16602043561664603</v>
      </c>
      <c r="I36" s="127">
        <v>1250254</v>
      </c>
      <c r="J36" s="126">
        <f t="shared" si="10"/>
        <v>-0.14468509256389783</v>
      </c>
      <c r="K36" s="127">
        <v>1242733</v>
      </c>
      <c r="L36" s="126">
        <f t="shared" si="11"/>
        <v>-0.17375596296727225</v>
      </c>
      <c r="M36" s="127">
        <v>2492987</v>
      </c>
      <c r="N36" s="126">
        <f t="shared" si="12"/>
        <v>-0.15942797645981455</v>
      </c>
      <c r="O36" s="125">
        <v>1654586</v>
      </c>
      <c r="P36" s="126">
        <f t="shared" si="13"/>
        <v>-0.15048496084835161</v>
      </c>
      <c r="Q36" s="125">
        <v>1492297</v>
      </c>
      <c r="R36" s="126">
        <f t="shared" si="14"/>
        <v>-0.17127898072052172</v>
      </c>
      <c r="S36" s="125">
        <v>3146883</v>
      </c>
      <c r="T36" s="126">
        <f t="shared" si="15"/>
        <v>-0.16047434562851515</v>
      </c>
    </row>
    <row r="37" spans="2:20" ht="15" hidden="1" customHeight="1" outlineLevel="1">
      <c r="B37" s="66" t="s">
        <v>97</v>
      </c>
      <c r="C37" s="125">
        <v>439585</v>
      </c>
      <c r="D37" s="126">
        <f t="shared" si="16"/>
        <v>-0.10448141266969801</v>
      </c>
      <c r="E37" s="125">
        <v>643093</v>
      </c>
      <c r="F37" s="126">
        <f t="shared" si="16"/>
        <v>-0.1042786446617574</v>
      </c>
      <c r="G37" s="125">
        <v>1082678</v>
      </c>
      <c r="H37" s="126">
        <f t="shared" si="9"/>
        <v>-0.10436098286529238</v>
      </c>
      <c r="I37" s="127">
        <v>1393741</v>
      </c>
      <c r="J37" s="126">
        <f t="shared" si="10"/>
        <v>-9.1744942738018143E-2</v>
      </c>
      <c r="K37" s="127">
        <v>1314841</v>
      </c>
      <c r="L37" s="126">
        <f t="shared" si="11"/>
        <v>-0.11430367093109728</v>
      </c>
      <c r="M37" s="127">
        <v>2708582</v>
      </c>
      <c r="N37" s="126">
        <f t="shared" si="12"/>
        <v>-0.10283751135289398</v>
      </c>
      <c r="O37" s="125">
        <v>1832577</v>
      </c>
      <c r="P37" s="126">
        <f t="shared" si="13"/>
        <v>-8.5032255938552681E-2</v>
      </c>
      <c r="Q37" s="125">
        <v>1587962</v>
      </c>
      <c r="R37" s="126">
        <f t="shared" si="14"/>
        <v>-0.11628429836692333</v>
      </c>
      <c r="S37" s="125">
        <v>3420539</v>
      </c>
      <c r="T37" s="126">
        <f t="shared" si="15"/>
        <v>-9.9811253323199511E-2</v>
      </c>
    </row>
    <row r="38" spans="2:20" collapsed="1">
      <c r="B38" s="135">
        <v>2009</v>
      </c>
      <c r="C38" s="127">
        <v>4822935</v>
      </c>
      <c r="D38" s="136">
        <f t="shared" si="16"/>
        <v>-0.11135123601782704</v>
      </c>
      <c r="E38" s="127">
        <v>6449417</v>
      </c>
      <c r="F38" s="136">
        <f t="shared" si="16"/>
        <v>-0.1460349932206263</v>
      </c>
      <c r="G38" s="127">
        <v>11272352</v>
      </c>
      <c r="H38" s="136">
        <f t="shared" si="9"/>
        <v>-0.13153237221397163</v>
      </c>
      <c r="I38" s="127">
        <v>15557448</v>
      </c>
      <c r="J38" s="136">
        <f t="shared" si="10"/>
        <v>-0.11465695922645203</v>
      </c>
      <c r="K38" s="127">
        <v>13729987</v>
      </c>
      <c r="L38" s="136">
        <f t="shared" si="11"/>
        <v>-0.13748799831945058</v>
      </c>
      <c r="M38" s="127">
        <v>29287435</v>
      </c>
      <c r="N38" s="136">
        <f t="shared" si="12"/>
        <v>-0.12550883331347717</v>
      </c>
      <c r="O38" s="127">
        <v>20026382</v>
      </c>
      <c r="P38" s="136">
        <f t="shared" si="13"/>
        <v>-0.12964341224210163</v>
      </c>
      <c r="Q38" s="127">
        <v>16098324</v>
      </c>
      <c r="R38" s="136">
        <f t="shared" si="14"/>
        <v>-0.1550624012015529</v>
      </c>
      <c r="S38" s="127">
        <v>36124706</v>
      </c>
      <c r="T38" s="136">
        <f t="shared" si="15"/>
        <v>-0.1411573422777006</v>
      </c>
    </row>
    <row r="39" spans="2:20" ht="15" hidden="1" customHeight="1" outlineLevel="1">
      <c r="B39" s="66" t="s">
        <v>86</v>
      </c>
      <c r="C39" s="125">
        <v>436737</v>
      </c>
      <c r="D39" s="126">
        <f t="shared" si="16"/>
        <v>1.7479975957170213E-2</v>
      </c>
      <c r="E39" s="125">
        <v>604787</v>
      </c>
      <c r="F39" s="126">
        <f t="shared" si="16"/>
        <v>-0.13552582114662504</v>
      </c>
      <c r="G39" s="125">
        <v>1041524</v>
      </c>
      <c r="H39" s="126">
        <f t="shared" si="9"/>
        <v>-7.734611347096787E-2</v>
      </c>
      <c r="I39" s="127">
        <v>1348788</v>
      </c>
      <c r="J39" s="126">
        <f t="shared" si="10"/>
        <v>-4.7054235305089454E-2</v>
      </c>
      <c r="K39" s="127">
        <v>1305326</v>
      </c>
      <c r="L39" s="126">
        <f t="shared" si="11"/>
        <v>-9.6997037091354876E-2</v>
      </c>
      <c r="M39" s="127">
        <v>2654114</v>
      </c>
      <c r="N39" s="126">
        <f t="shared" si="12"/>
        <v>-7.2288807089450402E-2</v>
      </c>
      <c r="O39" s="125">
        <v>1787997</v>
      </c>
      <c r="P39" s="126">
        <f t="shared" si="13"/>
        <v>-4.3343871906311726E-2</v>
      </c>
      <c r="Q39" s="125">
        <v>1569972</v>
      </c>
      <c r="R39" s="126">
        <f t="shared" si="14"/>
        <v>-0.10478583187121915</v>
      </c>
      <c r="S39" s="125">
        <v>3357969</v>
      </c>
      <c r="T39" s="126">
        <f t="shared" si="15"/>
        <v>-7.3087376260990933E-2</v>
      </c>
    </row>
    <row r="40" spans="2:20" ht="15" hidden="1" customHeight="1" outlineLevel="1">
      <c r="B40" s="66" t="s">
        <v>87</v>
      </c>
      <c r="C40" s="125">
        <v>418493</v>
      </c>
      <c r="D40" s="126">
        <f t="shared" si="16"/>
        <v>-7.6094851433125554E-2</v>
      </c>
      <c r="E40" s="125">
        <v>645255</v>
      </c>
      <c r="F40" s="126">
        <f t="shared" si="16"/>
        <v>-4.5804010179983368E-2</v>
      </c>
      <c r="G40" s="125">
        <v>1063748</v>
      </c>
      <c r="H40" s="126">
        <f t="shared" si="9"/>
        <v>-5.7954817169829753E-2</v>
      </c>
      <c r="I40" s="127">
        <v>1380250</v>
      </c>
      <c r="J40" s="126">
        <f t="shared" si="10"/>
        <v>-6.3930765125122302E-2</v>
      </c>
      <c r="K40" s="127">
        <v>1331372</v>
      </c>
      <c r="L40" s="126">
        <f t="shared" si="11"/>
        <v>-6.9296700946032241E-2</v>
      </c>
      <c r="M40" s="127">
        <v>2711622</v>
      </c>
      <c r="N40" s="126">
        <f t="shared" si="12"/>
        <v>-6.657308147488239E-2</v>
      </c>
      <c r="O40" s="125">
        <v>1811912</v>
      </c>
      <c r="P40" s="126">
        <f t="shared" si="13"/>
        <v>-6.4776170247908271E-2</v>
      </c>
      <c r="Q40" s="125">
        <v>1590100</v>
      </c>
      <c r="R40" s="126">
        <f t="shared" si="14"/>
        <v>-7.1143047241964852E-2</v>
      </c>
      <c r="S40" s="125">
        <v>3402012</v>
      </c>
      <c r="T40" s="126">
        <f t="shared" si="15"/>
        <v>-6.7762877199155191E-2</v>
      </c>
    </row>
    <row r="41" spans="2:20" ht="15" hidden="1" customHeight="1" outlineLevel="1">
      <c r="B41" s="66" t="s">
        <v>88</v>
      </c>
      <c r="C41" s="125">
        <v>449905</v>
      </c>
      <c r="D41" s="126">
        <f t="shared" si="16"/>
        <v>1.8575956531582616E-2</v>
      </c>
      <c r="E41" s="125">
        <v>580516</v>
      </c>
      <c r="F41" s="126">
        <f t="shared" si="16"/>
        <v>-2.5502427363741975E-2</v>
      </c>
      <c r="G41" s="125">
        <v>1030421</v>
      </c>
      <c r="H41" s="126">
        <f t="shared" si="9"/>
        <v>-6.7350550603041404E-3</v>
      </c>
      <c r="I41" s="127">
        <v>1442873</v>
      </c>
      <c r="J41" s="126">
        <f t="shared" si="10"/>
        <v>-2.0133512617825255E-2</v>
      </c>
      <c r="K41" s="127">
        <v>1248375</v>
      </c>
      <c r="L41" s="126">
        <f t="shared" si="11"/>
        <v>-6.1763700110104458E-2</v>
      </c>
      <c r="M41" s="127">
        <v>2691248</v>
      </c>
      <c r="N41" s="126">
        <f t="shared" si="12"/>
        <v>-3.9894401683865044E-2</v>
      </c>
      <c r="O41" s="125">
        <v>1831399</v>
      </c>
      <c r="P41" s="126">
        <f t="shared" si="13"/>
        <v>-2.433412392465728E-2</v>
      </c>
      <c r="Q41" s="125">
        <v>1459828</v>
      </c>
      <c r="R41" s="126">
        <f t="shared" si="14"/>
        <v>-6.9402096896855281E-2</v>
      </c>
      <c r="S41" s="125">
        <v>3291227</v>
      </c>
      <c r="T41" s="126">
        <f t="shared" si="15"/>
        <v>-4.4851448513034131E-2</v>
      </c>
    </row>
    <row r="42" spans="2:20" ht="15" hidden="1" customHeight="1" outlineLevel="1">
      <c r="B42" s="66" t="s">
        <v>89</v>
      </c>
      <c r="C42" s="125">
        <v>424597</v>
      </c>
      <c r="D42" s="126">
        <f t="shared" si="16"/>
        <v>-2.4717588743057406E-2</v>
      </c>
      <c r="E42" s="125">
        <v>516633</v>
      </c>
      <c r="F42" s="126">
        <f t="shared" si="16"/>
        <v>8.6311917721568765E-3</v>
      </c>
      <c r="G42" s="125">
        <v>941230</v>
      </c>
      <c r="H42" s="126">
        <f t="shared" si="9"/>
        <v>-6.6907985689711458E-3</v>
      </c>
      <c r="I42" s="127">
        <v>1372246</v>
      </c>
      <c r="J42" s="126">
        <f t="shared" si="10"/>
        <v>-1.774822643000451E-2</v>
      </c>
      <c r="K42" s="127">
        <v>1101578</v>
      </c>
      <c r="L42" s="126">
        <f t="shared" si="11"/>
        <v>-4.2480768394975832E-2</v>
      </c>
      <c r="M42" s="127">
        <v>2473824</v>
      </c>
      <c r="N42" s="126">
        <f t="shared" si="12"/>
        <v>-2.8917472132384381E-2</v>
      </c>
      <c r="O42" s="125">
        <v>1779143</v>
      </c>
      <c r="P42" s="126">
        <f t="shared" si="13"/>
        <v>-3.2166060209772973E-2</v>
      </c>
      <c r="Q42" s="125">
        <v>1308186</v>
      </c>
      <c r="R42" s="126">
        <f t="shared" si="14"/>
        <v>-5.2931296604647793E-2</v>
      </c>
      <c r="S42" s="125">
        <v>3087329</v>
      </c>
      <c r="T42" s="126">
        <f t="shared" si="15"/>
        <v>-4.1075012121172594E-2</v>
      </c>
    </row>
    <row r="43" spans="2:20" ht="15" hidden="1" customHeight="1" outlineLevel="1">
      <c r="B43" s="66" t="s">
        <v>90</v>
      </c>
      <c r="C43" s="125">
        <v>514456</v>
      </c>
      <c r="D43" s="126">
        <f t="shared" si="16"/>
        <v>-9.5224893242613629E-3</v>
      </c>
      <c r="E43" s="125">
        <v>720673</v>
      </c>
      <c r="F43" s="126">
        <f t="shared" si="16"/>
        <v>3.1851575039338442E-2</v>
      </c>
      <c r="G43" s="125">
        <v>1235129</v>
      </c>
      <c r="H43" s="126">
        <f t="shared" si="9"/>
        <v>1.4205606862704112E-2</v>
      </c>
      <c r="I43" s="127">
        <v>1694975</v>
      </c>
      <c r="J43" s="126">
        <f t="shared" si="10"/>
        <v>-1.2587797968405812E-2</v>
      </c>
      <c r="K43" s="127">
        <v>1586662</v>
      </c>
      <c r="L43" s="126">
        <f t="shared" si="11"/>
        <v>-1.7112818228728899E-2</v>
      </c>
      <c r="M43" s="127">
        <v>3281637</v>
      </c>
      <c r="N43" s="126">
        <f t="shared" si="12"/>
        <v>-1.4780823028217815E-2</v>
      </c>
      <c r="O43" s="125">
        <v>2239441</v>
      </c>
      <c r="P43" s="126">
        <f t="shared" si="13"/>
        <v>-1.7945388519283956E-2</v>
      </c>
      <c r="Q43" s="125">
        <v>1917147</v>
      </c>
      <c r="R43" s="126">
        <f t="shared" si="14"/>
        <v>-1.6848196488104317E-2</v>
      </c>
      <c r="S43" s="125">
        <v>4156588</v>
      </c>
      <c r="T43" s="126">
        <f t="shared" si="15"/>
        <v>-1.7439634036220064E-2</v>
      </c>
    </row>
    <row r="44" spans="2:20" ht="15" hidden="1" customHeight="1" outlineLevel="1">
      <c r="B44" s="66" t="s">
        <v>91</v>
      </c>
      <c r="C44" s="125">
        <v>479920</v>
      </c>
      <c r="D44" s="126">
        <f t="shared" si="16"/>
        <v>-7.0983612323135548E-3</v>
      </c>
      <c r="E44" s="125">
        <v>693252</v>
      </c>
      <c r="F44" s="126">
        <f t="shared" si="16"/>
        <v>0.11131558867094582</v>
      </c>
      <c r="G44" s="125">
        <v>1173172</v>
      </c>
      <c r="H44" s="126">
        <f t="shared" si="9"/>
        <v>5.9619947559663711E-2</v>
      </c>
      <c r="I44" s="127">
        <v>1655960</v>
      </c>
      <c r="J44" s="126">
        <f t="shared" si="10"/>
        <v>8.2272330085348733E-2</v>
      </c>
      <c r="K44" s="127">
        <v>1431909</v>
      </c>
      <c r="L44" s="126">
        <f t="shared" si="11"/>
        <v>3.8409073603370647E-2</v>
      </c>
      <c r="M44" s="127">
        <v>3087869</v>
      </c>
      <c r="N44" s="126">
        <f t="shared" si="12"/>
        <v>6.1480112560166278E-2</v>
      </c>
      <c r="O44" s="125">
        <v>2110883</v>
      </c>
      <c r="P44" s="126">
        <f t="shared" si="13"/>
        <v>4.5682148507975029E-2</v>
      </c>
      <c r="Q44" s="125">
        <v>1691231</v>
      </c>
      <c r="R44" s="126">
        <f t="shared" si="14"/>
        <v>1.6319586749147019E-2</v>
      </c>
      <c r="S44" s="125">
        <v>3802114</v>
      </c>
      <c r="T44" s="126">
        <f t="shared" si="15"/>
        <v>3.2414452282811146E-2</v>
      </c>
    </row>
    <row r="45" spans="2:20" ht="15" hidden="1" customHeight="1" outlineLevel="1">
      <c r="B45" s="66" t="s">
        <v>92</v>
      </c>
      <c r="C45" s="125">
        <v>419887</v>
      </c>
      <c r="D45" s="126">
        <f t="shared" si="16"/>
        <v>3.4288501282123907E-2</v>
      </c>
      <c r="E45" s="125">
        <v>568894</v>
      </c>
      <c r="F45" s="126">
        <f t="shared" si="16"/>
        <v>0.22367532361380582</v>
      </c>
      <c r="G45" s="125">
        <v>988781</v>
      </c>
      <c r="H45" s="126">
        <f t="shared" si="9"/>
        <v>0.1353905793382042</v>
      </c>
      <c r="I45" s="127">
        <v>1344539</v>
      </c>
      <c r="J45" s="126">
        <f t="shared" si="10"/>
        <v>7.605215160170653E-2</v>
      </c>
      <c r="K45" s="127">
        <v>1131089</v>
      </c>
      <c r="L45" s="126">
        <f t="shared" si="11"/>
        <v>7.5657159594610945E-2</v>
      </c>
      <c r="M45" s="127">
        <v>2475628</v>
      </c>
      <c r="N45" s="126">
        <f t="shared" si="12"/>
        <v>7.5871647825943356E-2</v>
      </c>
      <c r="O45" s="125">
        <v>1744555</v>
      </c>
      <c r="P45" s="126">
        <f t="shared" si="13"/>
        <v>5.1291399508267776E-2</v>
      </c>
      <c r="Q45" s="125">
        <v>1342804</v>
      </c>
      <c r="R45" s="126">
        <f t="shared" si="14"/>
        <v>5.5669331513616749E-2</v>
      </c>
      <c r="S45" s="125">
        <v>3087359</v>
      </c>
      <c r="T45" s="126">
        <f t="shared" si="15"/>
        <v>5.3191050247438643E-2</v>
      </c>
    </row>
    <row r="46" spans="2:20" ht="15" hidden="1" customHeight="1" outlineLevel="1">
      <c r="B46" s="66" t="s">
        <v>93</v>
      </c>
      <c r="C46" s="125">
        <v>412824</v>
      </c>
      <c r="D46" s="126">
        <f t="shared" si="16"/>
        <v>6.9362020686600356E-2</v>
      </c>
      <c r="E46" s="125">
        <v>467133</v>
      </c>
      <c r="F46" s="126">
        <f t="shared" si="16"/>
        <v>2.1107072049523889E-2</v>
      </c>
      <c r="G46" s="125">
        <v>879957</v>
      </c>
      <c r="H46" s="126">
        <f t="shared" si="9"/>
        <v>4.3191420753884824E-2</v>
      </c>
      <c r="I46" s="127">
        <v>1314657</v>
      </c>
      <c r="J46" s="126">
        <f t="shared" si="10"/>
        <v>0.13061833868402961</v>
      </c>
      <c r="K46" s="127">
        <v>1022113</v>
      </c>
      <c r="L46" s="126">
        <f t="shared" si="11"/>
        <v>2.0388543361718803E-2</v>
      </c>
      <c r="M46" s="127">
        <v>2336770</v>
      </c>
      <c r="N46" s="126">
        <f t="shared" si="12"/>
        <v>7.9605279267366935E-2</v>
      </c>
      <c r="O46" s="125">
        <v>1723796</v>
      </c>
      <c r="P46" s="126">
        <f t="shared" si="13"/>
        <v>0.13424943807212686</v>
      </c>
      <c r="Q46" s="125">
        <v>1245031</v>
      </c>
      <c r="R46" s="126">
        <f t="shared" si="14"/>
        <v>4.6445033166018446E-2</v>
      </c>
      <c r="S46" s="125">
        <v>2968827</v>
      </c>
      <c r="T46" s="126">
        <f t="shared" si="15"/>
        <v>9.5694103058083568E-2</v>
      </c>
    </row>
    <row r="47" spans="2:20" ht="15" hidden="1" customHeight="1" outlineLevel="1">
      <c r="B47" s="66" t="s">
        <v>94</v>
      </c>
      <c r="C47" s="125">
        <v>415336</v>
      </c>
      <c r="D47" s="126">
        <f t="shared" si="16"/>
        <v>3.3094462864803997E-2</v>
      </c>
      <c r="E47" s="125">
        <v>564901</v>
      </c>
      <c r="F47" s="126">
        <f t="shared" si="16"/>
        <v>8.7810345059994077E-2</v>
      </c>
      <c r="G47" s="125">
        <v>980237</v>
      </c>
      <c r="H47" s="126">
        <f t="shared" si="9"/>
        <v>6.3934607720127046E-2</v>
      </c>
      <c r="I47" s="127">
        <v>1428017</v>
      </c>
      <c r="J47" s="126">
        <f t="shared" si="10"/>
        <v>4.6855000579135497E-2</v>
      </c>
      <c r="K47" s="127">
        <v>1203931</v>
      </c>
      <c r="L47" s="126">
        <f t="shared" si="11"/>
        <v>-3.1507572210718759E-2</v>
      </c>
      <c r="M47" s="127">
        <v>2631948</v>
      </c>
      <c r="N47" s="126">
        <f t="shared" si="12"/>
        <v>9.4921755139614206E-3</v>
      </c>
      <c r="O47" s="125">
        <v>1923829</v>
      </c>
      <c r="P47" s="126">
        <f t="shared" si="13"/>
        <v>5.4774182052441889E-2</v>
      </c>
      <c r="Q47" s="125">
        <v>1453361</v>
      </c>
      <c r="R47" s="126">
        <f t="shared" si="14"/>
        <v>-1.6239190118536362E-2</v>
      </c>
      <c r="S47" s="125">
        <v>3377190</v>
      </c>
      <c r="T47" s="126">
        <f t="shared" si="15"/>
        <v>2.2995041009888029E-2</v>
      </c>
    </row>
    <row r="48" spans="2:20" ht="15" hidden="1" customHeight="1" outlineLevel="1">
      <c r="B48" s="66" t="s">
        <v>95</v>
      </c>
      <c r="C48" s="125">
        <v>493471</v>
      </c>
      <c r="D48" s="126">
        <f t="shared" si="16"/>
        <v>6.3320050737611933E-3</v>
      </c>
      <c r="E48" s="125">
        <v>742534</v>
      </c>
      <c r="F48" s="126">
        <f t="shared" si="16"/>
        <v>0.10641182860267695</v>
      </c>
      <c r="G48" s="125">
        <v>1236005</v>
      </c>
      <c r="H48" s="126">
        <f t="shared" si="9"/>
        <v>6.4159244415554317E-2</v>
      </c>
      <c r="I48" s="127">
        <v>1593648</v>
      </c>
      <c r="J48" s="126">
        <f t="shared" si="10"/>
        <v>5.6954859915915756E-2</v>
      </c>
      <c r="K48" s="127">
        <v>1567646</v>
      </c>
      <c r="L48" s="126">
        <f t="shared" si="11"/>
        <v>3.2438943592263181E-2</v>
      </c>
      <c r="M48" s="127">
        <v>3161294</v>
      </c>
      <c r="N48" s="126">
        <f t="shared" si="12"/>
        <v>4.4653891857810768E-2</v>
      </c>
      <c r="O48" s="125">
        <v>2105874</v>
      </c>
      <c r="P48" s="126">
        <f t="shared" si="13"/>
        <v>3.8621677420118461E-2</v>
      </c>
      <c r="Q48" s="125">
        <v>1877380</v>
      </c>
      <c r="R48" s="126">
        <f t="shared" si="14"/>
        <v>2.2325420310153277E-2</v>
      </c>
      <c r="S48" s="125">
        <v>3983254</v>
      </c>
      <c r="T48" s="126">
        <f t="shared" si="15"/>
        <v>3.0876709520935686E-2</v>
      </c>
    </row>
    <row r="49" spans="2:20" ht="15" hidden="1" customHeight="1" outlineLevel="1">
      <c r="B49" s="66" t="s">
        <v>96</v>
      </c>
      <c r="C49" s="125">
        <v>470770</v>
      </c>
      <c r="D49" s="126">
        <f t="shared" si="16"/>
        <v>9.4722302318875684E-2</v>
      </c>
      <c r="E49" s="125">
        <v>729781</v>
      </c>
      <c r="F49" s="126">
        <f t="shared" si="16"/>
        <v>0.11012724659065842</v>
      </c>
      <c r="G49" s="125">
        <v>1200551</v>
      </c>
      <c r="H49" s="126">
        <f t="shared" si="9"/>
        <v>0.1040351437023932</v>
      </c>
      <c r="I49" s="127">
        <v>1461747</v>
      </c>
      <c r="J49" s="126">
        <f t="shared" si="10"/>
        <v>7.5527298252223263E-2</v>
      </c>
      <c r="K49" s="127">
        <v>1504075</v>
      </c>
      <c r="L49" s="126">
        <f t="shared" si="11"/>
        <v>5.9773456535249014E-2</v>
      </c>
      <c r="M49" s="127">
        <v>2965822</v>
      </c>
      <c r="N49" s="126">
        <f t="shared" si="12"/>
        <v>6.7479862075915831E-2</v>
      </c>
      <c r="O49" s="125">
        <v>1947683</v>
      </c>
      <c r="P49" s="126">
        <f t="shared" si="13"/>
        <v>6.5803269287174615E-2</v>
      </c>
      <c r="Q49" s="125">
        <v>1800723</v>
      </c>
      <c r="R49" s="126">
        <f t="shared" si="14"/>
        <v>5.2222453358514276E-2</v>
      </c>
      <c r="S49" s="125">
        <v>3748406</v>
      </c>
      <c r="T49" s="126">
        <f t="shared" si="15"/>
        <v>5.9235601833850238E-2</v>
      </c>
    </row>
    <row r="50" spans="2:20" ht="15" hidden="1" customHeight="1" outlineLevel="1">
      <c r="B50" s="66" t="s">
        <v>97</v>
      </c>
      <c r="C50" s="125">
        <v>490872</v>
      </c>
      <c r="D50" s="126">
        <f t="shared" si="16"/>
        <v>2.07658363936567E-2</v>
      </c>
      <c r="E50" s="125">
        <v>717961</v>
      </c>
      <c r="F50" s="126">
        <f t="shared" si="16"/>
        <v>9.5817504422428534E-2</v>
      </c>
      <c r="G50" s="125">
        <v>1208833</v>
      </c>
      <c r="H50" s="126">
        <f t="shared" si="9"/>
        <v>6.4048926605690282E-2</v>
      </c>
      <c r="I50" s="127">
        <v>1534526</v>
      </c>
      <c r="J50" s="126">
        <f t="shared" si="10"/>
        <v>2.1336213925212455E-2</v>
      </c>
      <c r="K50" s="127">
        <v>1484528</v>
      </c>
      <c r="L50" s="126">
        <f t="shared" si="11"/>
        <v>1.7697804638612702E-2</v>
      </c>
      <c r="M50" s="127">
        <v>3019054</v>
      </c>
      <c r="N50" s="126">
        <f t="shared" si="12"/>
        <v>1.9543891440610972E-2</v>
      </c>
      <c r="O50" s="125">
        <v>2002887</v>
      </c>
      <c r="P50" s="126">
        <f t="shared" si="13"/>
        <v>1.4990579261402015E-2</v>
      </c>
      <c r="Q50" s="125">
        <v>1796915</v>
      </c>
      <c r="R50" s="126">
        <f t="shared" si="14"/>
        <v>1.5024427828462361E-2</v>
      </c>
      <c r="S50" s="125">
        <v>3799802</v>
      </c>
      <c r="T50" s="126">
        <f t="shared" si="15"/>
        <v>1.5006585866151667E-2</v>
      </c>
    </row>
    <row r="51" spans="2:20" collapsed="1">
      <c r="B51" s="135">
        <v>2008</v>
      </c>
      <c r="C51" s="127">
        <v>5427268</v>
      </c>
      <c r="D51" s="136">
        <f t="shared" si="16"/>
        <v>1.3052935421857814E-2</v>
      </c>
      <c r="E51" s="127">
        <v>7552320</v>
      </c>
      <c r="F51" s="136">
        <f t="shared" si="16"/>
        <v>4.4384458801663973E-2</v>
      </c>
      <c r="G51" s="127">
        <v>12979588</v>
      </c>
      <c r="H51" s="136">
        <f t="shared" si="9"/>
        <v>3.1050786105855765E-2</v>
      </c>
      <c r="I51" s="127">
        <v>17572226</v>
      </c>
      <c r="J51" s="136">
        <f t="shared" si="10"/>
        <v>2.4508717890355358E-2</v>
      </c>
      <c r="K51" s="127">
        <v>15918604</v>
      </c>
      <c r="L51" s="136">
        <f t="shared" si="11"/>
        <v>-7.7503859485132942E-3</v>
      </c>
      <c r="M51" s="127">
        <v>33490830</v>
      </c>
      <c r="N51" s="136">
        <f t="shared" si="12"/>
        <v>8.9179934483110124E-3</v>
      </c>
      <c r="O51" s="127">
        <v>23009399</v>
      </c>
      <c r="P51" s="136">
        <f t="shared" si="13"/>
        <v>1.5767408703919239E-2</v>
      </c>
      <c r="Q51" s="127">
        <v>19052678</v>
      </c>
      <c r="R51" s="136">
        <f t="shared" si="14"/>
        <v>-1.214256123466384E-2</v>
      </c>
      <c r="S51" s="127">
        <v>42062077</v>
      </c>
      <c r="T51" s="136">
        <f t="shared" si="15"/>
        <v>2.9322277811290043E-3</v>
      </c>
    </row>
    <row r="52" spans="2:20" ht="15" hidden="1" customHeight="1" outlineLevel="1">
      <c r="B52" s="66" t="s">
        <v>86</v>
      </c>
      <c r="C52" s="125">
        <v>429234</v>
      </c>
      <c r="D52" s="126">
        <f t="shared" si="16"/>
        <v>-6.8280188413032628E-2</v>
      </c>
      <c r="E52" s="125">
        <v>699601</v>
      </c>
      <c r="F52" s="126">
        <f t="shared" si="16"/>
        <v>6.3005310460619857E-2</v>
      </c>
      <c r="G52" s="125">
        <v>1128835</v>
      </c>
      <c r="H52" s="126">
        <f t="shared" si="9"/>
        <v>8.9468862422630302E-3</v>
      </c>
      <c r="I52" s="127">
        <v>1415388</v>
      </c>
      <c r="J52" s="126">
        <f t="shared" si="10"/>
        <v>3.6823249111050949E-4</v>
      </c>
      <c r="K52" s="127">
        <v>1445539</v>
      </c>
      <c r="L52" s="126">
        <f t="shared" si="11"/>
        <v>1.807626456732403E-2</v>
      </c>
      <c r="M52" s="127">
        <v>2860927</v>
      </c>
      <c r="N52" s="126">
        <f t="shared" si="12"/>
        <v>9.2378842504075021E-3</v>
      </c>
      <c r="O52" s="125">
        <v>1869007</v>
      </c>
      <c r="P52" s="126">
        <f t="shared" si="13"/>
        <v>2.0115212129172555E-3</v>
      </c>
      <c r="Q52" s="125">
        <v>1753739</v>
      </c>
      <c r="R52" s="126">
        <f t="shared" si="14"/>
        <v>1.9982772870003718E-2</v>
      </c>
      <c r="S52" s="125">
        <v>3622746</v>
      </c>
      <c r="T52" s="126">
        <f t="shared" si="15"/>
        <v>1.0631483921937912E-2</v>
      </c>
    </row>
    <row r="53" spans="2:20" ht="15" hidden="1" customHeight="1" outlineLevel="1">
      <c r="B53" s="66" t="s">
        <v>87</v>
      </c>
      <c r="C53" s="125">
        <v>452961</v>
      </c>
      <c r="D53" s="126">
        <f t="shared" si="16"/>
        <v>3.1022097183906583E-2</v>
      </c>
      <c r="E53" s="125">
        <v>676229</v>
      </c>
      <c r="F53" s="126">
        <f t="shared" si="16"/>
        <v>3.1873482660172314E-2</v>
      </c>
      <c r="G53" s="125">
        <v>1129190</v>
      </c>
      <c r="H53" s="126">
        <f t="shared" si="9"/>
        <v>3.1531790772221457E-2</v>
      </c>
      <c r="I53" s="127">
        <v>1474517</v>
      </c>
      <c r="J53" s="126">
        <f t="shared" si="10"/>
        <v>4.4854161440684548E-2</v>
      </c>
      <c r="K53" s="127">
        <v>1430501</v>
      </c>
      <c r="L53" s="126">
        <f t="shared" si="11"/>
        <v>6.3808936205838052E-3</v>
      </c>
      <c r="M53" s="127">
        <v>2905018</v>
      </c>
      <c r="N53" s="126">
        <f t="shared" si="12"/>
        <v>2.5548170634625E-2</v>
      </c>
      <c r="O53" s="125">
        <v>1937410</v>
      </c>
      <c r="P53" s="126">
        <f t="shared" si="13"/>
        <v>3.0077534547082507E-2</v>
      </c>
      <c r="Q53" s="125">
        <v>1711889</v>
      </c>
      <c r="R53" s="126">
        <f t="shared" si="14"/>
        <v>3.9804070372329026E-3</v>
      </c>
      <c r="S53" s="125">
        <v>3649299</v>
      </c>
      <c r="T53" s="126">
        <f t="shared" si="15"/>
        <v>1.7668444628620383E-2</v>
      </c>
    </row>
    <row r="54" spans="2:20" ht="15" hidden="1" customHeight="1" outlineLevel="1">
      <c r="B54" s="66" t="s">
        <v>88</v>
      </c>
      <c r="C54" s="125">
        <v>441700</v>
      </c>
      <c r="D54" s="126">
        <f t="shared" si="16"/>
        <v>-9.5003155298032271E-2</v>
      </c>
      <c r="E54" s="125">
        <v>595708</v>
      </c>
      <c r="F54" s="126">
        <f t="shared" si="16"/>
        <v>-0.11629528425181312</v>
      </c>
      <c r="G54" s="125">
        <v>1037408</v>
      </c>
      <c r="H54" s="126">
        <f t="shared" si="9"/>
        <v>-0.10735339291722135</v>
      </c>
      <c r="I54" s="127">
        <v>1472520</v>
      </c>
      <c r="J54" s="126">
        <f t="shared" si="10"/>
        <v>-3.651572175606288E-2</v>
      </c>
      <c r="K54" s="127">
        <v>1330555</v>
      </c>
      <c r="L54" s="126">
        <f t="shared" si="11"/>
        <v>-9.6108160912590668E-2</v>
      </c>
      <c r="M54" s="127">
        <v>2803075</v>
      </c>
      <c r="N54" s="126">
        <f t="shared" si="12"/>
        <v>-6.5752842078459328E-2</v>
      </c>
      <c r="O54" s="125">
        <v>1877076</v>
      </c>
      <c r="P54" s="126">
        <f t="shared" si="13"/>
        <v>-5.1335480587531568E-2</v>
      </c>
      <c r="Q54" s="125">
        <v>1568699</v>
      </c>
      <c r="R54" s="126">
        <f t="shared" si="14"/>
        <v>-8.2617142268996191E-2</v>
      </c>
      <c r="S54" s="125">
        <v>3445775</v>
      </c>
      <c r="T54" s="126">
        <f t="shared" si="15"/>
        <v>-6.5837034579028564E-2</v>
      </c>
    </row>
    <row r="55" spans="2:20" ht="15" hidden="1" customHeight="1" outlineLevel="1">
      <c r="B55" s="66" t="s">
        <v>89</v>
      </c>
      <c r="C55" s="125">
        <v>435358</v>
      </c>
      <c r="D55" s="126">
        <f t="shared" si="16"/>
        <v>-6.2094312347984904E-2</v>
      </c>
      <c r="E55" s="125">
        <v>512212</v>
      </c>
      <c r="F55" s="126">
        <f t="shared" si="16"/>
        <v>-0.11367592653476521</v>
      </c>
      <c r="G55" s="125">
        <v>947570</v>
      </c>
      <c r="H55" s="126">
        <f t="shared" si="9"/>
        <v>-9.0699720848643195E-2</v>
      </c>
      <c r="I55" s="127">
        <v>1397041</v>
      </c>
      <c r="J55" s="126">
        <f t="shared" si="10"/>
        <v>-2.6150948446766797E-2</v>
      </c>
      <c r="K55" s="127">
        <v>1150450</v>
      </c>
      <c r="L55" s="126">
        <f t="shared" si="11"/>
        <v>-0.12038987421907799</v>
      </c>
      <c r="M55" s="127">
        <v>2547491</v>
      </c>
      <c r="N55" s="126">
        <f t="shared" si="12"/>
        <v>-7.1094435115853782E-2</v>
      </c>
      <c r="O55" s="125">
        <v>1838273</v>
      </c>
      <c r="P55" s="126">
        <f t="shared" si="13"/>
        <v>-4.7924052403013229E-2</v>
      </c>
      <c r="Q55" s="125">
        <v>1381300</v>
      </c>
      <c r="R55" s="126">
        <f t="shared" si="14"/>
        <v>-0.11251119560733835</v>
      </c>
      <c r="S55" s="125">
        <v>3219573</v>
      </c>
      <c r="T55" s="126">
        <f t="shared" si="15"/>
        <v>-7.6750556819058402E-2</v>
      </c>
    </row>
    <row r="56" spans="2:20" ht="15" hidden="1" customHeight="1" outlineLevel="1">
      <c r="B56" s="66" t="s">
        <v>90</v>
      </c>
      <c r="C56" s="125">
        <v>519402</v>
      </c>
      <c r="D56" s="126">
        <f t="shared" si="16"/>
        <v>-3.7884316870857693E-2</v>
      </c>
      <c r="E56" s="125">
        <v>698427</v>
      </c>
      <c r="F56" s="126">
        <f t="shared" si="16"/>
        <v>-0.14061754037120344</v>
      </c>
      <c r="G56" s="125">
        <v>1217829</v>
      </c>
      <c r="H56" s="126">
        <f t="shared" si="9"/>
        <v>-9.9613178545604586E-2</v>
      </c>
      <c r="I56" s="127">
        <v>1716583</v>
      </c>
      <c r="J56" s="126">
        <f t="shared" si="10"/>
        <v>-3.492920720161552E-2</v>
      </c>
      <c r="K56" s="127">
        <v>1614287</v>
      </c>
      <c r="L56" s="126">
        <f t="shared" si="11"/>
        <v>-0.12563392457198075</v>
      </c>
      <c r="M56" s="127">
        <v>3330870</v>
      </c>
      <c r="N56" s="126">
        <f t="shared" si="12"/>
        <v>-8.1126382743591741E-2</v>
      </c>
      <c r="O56" s="125">
        <v>2280363</v>
      </c>
      <c r="P56" s="126">
        <f t="shared" si="13"/>
        <v>-3.4954478685411017E-2</v>
      </c>
      <c r="Q56" s="125">
        <v>1950001</v>
      </c>
      <c r="R56" s="126">
        <f t="shared" si="14"/>
        <v>-0.10745544374088578</v>
      </c>
      <c r="S56" s="125">
        <v>4230364</v>
      </c>
      <c r="T56" s="126">
        <f t="shared" si="15"/>
        <v>-6.9784562610975764E-2</v>
      </c>
    </row>
    <row r="57" spans="2:20" ht="15" hidden="1" customHeight="1" outlineLevel="1">
      <c r="B57" s="66" t="s">
        <v>91</v>
      </c>
      <c r="C57" s="125">
        <v>483351</v>
      </c>
      <c r="D57" s="126">
        <f t="shared" si="16"/>
        <v>-3.25162731487042E-2</v>
      </c>
      <c r="E57" s="125">
        <v>623812</v>
      </c>
      <c r="F57" s="126">
        <f t="shared" si="16"/>
        <v>-0.11593525108486458</v>
      </c>
      <c r="G57" s="125">
        <v>1107163</v>
      </c>
      <c r="H57" s="126">
        <f t="shared" si="9"/>
        <v>-8.1355676253345832E-2</v>
      </c>
      <c r="I57" s="127">
        <v>1530077</v>
      </c>
      <c r="J57" s="126">
        <f t="shared" si="10"/>
        <v>-5.3027189748947268E-2</v>
      </c>
      <c r="K57" s="127">
        <v>1378945</v>
      </c>
      <c r="L57" s="126">
        <f t="shared" si="11"/>
        <v>-0.12484165285227955</v>
      </c>
      <c r="M57" s="127">
        <v>2909022</v>
      </c>
      <c r="N57" s="126">
        <f t="shared" si="12"/>
        <v>-8.8483202398439764E-2</v>
      </c>
      <c r="O57" s="125">
        <v>2018666</v>
      </c>
      <c r="P57" s="126">
        <f t="shared" si="13"/>
        <v>-6.3728045683160262E-2</v>
      </c>
      <c r="Q57" s="125">
        <v>1664074</v>
      </c>
      <c r="R57" s="126">
        <f t="shared" si="14"/>
        <v>-0.11107205605125214</v>
      </c>
      <c r="S57" s="125">
        <v>3682740</v>
      </c>
      <c r="T57" s="126">
        <f t="shared" si="15"/>
        <v>-8.5730656550322304E-2</v>
      </c>
    </row>
    <row r="58" spans="2:20" ht="15" hidden="1" customHeight="1" outlineLevel="1">
      <c r="B58" s="66" t="s">
        <v>92</v>
      </c>
      <c r="C58" s="125">
        <v>405967</v>
      </c>
      <c r="D58" s="126">
        <f t="shared" si="16"/>
        <v>-7.7783684076618287E-2</v>
      </c>
      <c r="E58" s="125">
        <v>464906</v>
      </c>
      <c r="F58" s="126">
        <f t="shared" si="16"/>
        <v>-0.1109985027335153</v>
      </c>
      <c r="G58" s="125">
        <v>870873</v>
      </c>
      <c r="H58" s="126">
        <f t="shared" si="9"/>
        <v>-9.5817833155619869E-2</v>
      </c>
      <c r="I58" s="127">
        <v>1249511</v>
      </c>
      <c r="J58" s="126">
        <f t="shared" si="10"/>
        <v>-7.4073470270943242E-2</v>
      </c>
      <c r="K58" s="127">
        <v>1051533</v>
      </c>
      <c r="L58" s="126">
        <f t="shared" si="11"/>
        <v>-0.1081856069151399</v>
      </c>
      <c r="M58" s="127">
        <v>2301044</v>
      </c>
      <c r="N58" s="126">
        <f t="shared" si="12"/>
        <v>-8.9980285260612192E-2</v>
      </c>
      <c r="O58" s="125">
        <v>1659440</v>
      </c>
      <c r="P58" s="126">
        <f t="shared" si="13"/>
        <v>-7.3677018376969827E-2</v>
      </c>
      <c r="Q58" s="125">
        <v>1271993</v>
      </c>
      <c r="R58" s="126">
        <f t="shared" si="14"/>
        <v>-8.7916185346202935E-2</v>
      </c>
      <c r="S58" s="125">
        <v>2931433</v>
      </c>
      <c r="T58" s="126">
        <f t="shared" si="15"/>
        <v>-7.9909843855735074E-2</v>
      </c>
    </row>
    <row r="59" spans="2:20" ht="15" hidden="1" customHeight="1" outlineLevel="1">
      <c r="B59" s="66" t="s">
        <v>93</v>
      </c>
      <c r="C59" s="125">
        <v>386047</v>
      </c>
      <c r="D59" s="126">
        <f t="shared" si="16"/>
        <v>-6.6874700880318327E-2</v>
      </c>
      <c r="E59" s="125">
        <v>457477</v>
      </c>
      <c r="F59" s="126">
        <f t="shared" si="16"/>
        <v>-4.6468002442832113E-2</v>
      </c>
      <c r="G59" s="125">
        <v>843524</v>
      </c>
      <c r="H59" s="126">
        <f t="shared" si="9"/>
        <v>-5.591699916618631E-2</v>
      </c>
      <c r="I59" s="127">
        <v>1162777</v>
      </c>
      <c r="J59" s="126">
        <f t="shared" si="10"/>
        <v>-8.8617050127053787E-2</v>
      </c>
      <c r="K59" s="127">
        <v>1001690</v>
      </c>
      <c r="L59" s="126">
        <f t="shared" si="11"/>
        <v>-8.6943166042733666E-2</v>
      </c>
      <c r="M59" s="127">
        <v>2164467</v>
      </c>
      <c r="N59" s="126">
        <f t="shared" si="12"/>
        <v>-8.7843159730811693E-2</v>
      </c>
      <c r="O59" s="125">
        <v>1519768</v>
      </c>
      <c r="P59" s="126">
        <f t="shared" si="13"/>
        <v>-0.1096378836611186</v>
      </c>
      <c r="Q59" s="125">
        <v>1189772</v>
      </c>
      <c r="R59" s="126">
        <f t="shared" si="14"/>
        <v>-7.2388604877987928E-2</v>
      </c>
      <c r="S59" s="125">
        <v>2709540</v>
      </c>
      <c r="T59" s="126">
        <f t="shared" si="15"/>
        <v>-9.3656559277397911E-2</v>
      </c>
    </row>
    <row r="60" spans="2:20" ht="15" hidden="1" customHeight="1" outlineLevel="1">
      <c r="B60" s="66" t="s">
        <v>94</v>
      </c>
      <c r="C60" s="125">
        <v>402031</v>
      </c>
      <c r="D60" s="126">
        <f t="shared" si="16"/>
        <v>-9.3728725682468816E-2</v>
      </c>
      <c r="E60" s="125">
        <v>519301</v>
      </c>
      <c r="F60" s="126">
        <f t="shared" si="16"/>
        <v>-0.14768086922268908</v>
      </c>
      <c r="G60" s="125">
        <v>921332</v>
      </c>
      <c r="H60" s="126">
        <f t="shared" si="9"/>
        <v>-0.1249494249161831</v>
      </c>
      <c r="I60" s="127">
        <v>1364102</v>
      </c>
      <c r="J60" s="126">
        <f t="shared" si="10"/>
        <v>-8.1977208625269471E-2</v>
      </c>
      <c r="K60" s="127">
        <v>1243098</v>
      </c>
      <c r="L60" s="126">
        <f t="shared" si="11"/>
        <v>-0.10008600269880519</v>
      </c>
      <c r="M60" s="127">
        <v>2607200</v>
      </c>
      <c r="N60" s="126">
        <f t="shared" si="12"/>
        <v>-9.0701417552964236E-2</v>
      </c>
      <c r="O60" s="125">
        <v>1823925</v>
      </c>
      <c r="P60" s="126">
        <f t="shared" si="13"/>
        <v>-5.9357304205217121E-2</v>
      </c>
      <c r="Q60" s="125">
        <v>1477352</v>
      </c>
      <c r="R60" s="126">
        <f t="shared" si="14"/>
        <v>-0.10179409903202918</v>
      </c>
      <c r="S60" s="125">
        <v>3301277</v>
      </c>
      <c r="T60" s="126">
        <f t="shared" si="15"/>
        <v>-7.8833618272889594E-2</v>
      </c>
    </row>
    <row r="61" spans="2:20" ht="15" hidden="1" customHeight="1" outlineLevel="1">
      <c r="B61" s="66" t="s">
        <v>95</v>
      </c>
      <c r="C61" s="125">
        <v>490366</v>
      </c>
      <c r="D61" s="126">
        <f t="shared" si="16"/>
        <v>4.8030212035657716E-2</v>
      </c>
      <c r="E61" s="125">
        <v>671119</v>
      </c>
      <c r="F61" s="126">
        <f t="shared" si="16"/>
        <v>-4.8961979395468092E-2</v>
      </c>
      <c r="G61" s="125">
        <v>1161485</v>
      </c>
      <c r="H61" s="126">
        <f t="shared" si="9"/>
        <v>-1.0291735509725508E-2</v>
      </c>
      <c r="I61" s="127">
        <v>1507773</v>
      </c>
      <c r="J61" s="126">
        <f t="shared" si="10"/>
        <v>8.6028528812587268E-4</v>
      </c>
      <c r="K61" s="127">
        <v>1518391</v>
      </c>
      <c r="L61" s="126">
        <f t="shared" si="11"/>
        <v>-6.726095116483366E-3</v>
      </c>
      <c r="M61" s="127">
        <v>3026164</v>
      </c>
      <c r="N61" s="126">
        <f t="shared" si="12"/>
        <v>-2.96064444920352E-3</v>
      </c>
      <c r="O61" s="125">
        <v>2027566</v>
      </c>
      <c r="P61" s="126">
        <f t="shared" si="13"/>
        <v>2.4161026045161904E-3</v>
      </c>
      <c r="Q61" s="125">
        <v>1836382</v>
      </c>
      <c r="R61" s="126">
        <f t="shared" si="14"/>
        <v>-5.8806492912417685E-3</v>
      </c>
      <c r="S61" s="125">
        <v>3863948</v>
      </c>
      <c r="T61" s="126">
        <f t="shared" si="15"/>
        <v>-1.5442163722078073E-3</v>
      </c>
    </row>
    <row r="62" spans="2:20" ht="15" hidden="1" customHeight="1" outlineLevel="1">
      <c r="B62" s="66" t="s">
        <v>96</v>
      </c>
      <c r="C62" s="125">
        <v>430036</v>
      </c>
      <c r="D62" s="126">
        <f t="shared" si="16"/>
        <v>5.4337992463340257E-2</v>
      </c>
      <c r="E62" s="125">
        <v>657385</v>
      </c>
      <c r="F62" s="126">
        <f t="shared" si="16"/>
        <v>-3.5068019422378027E-2</v>
      </c>
      <c r="G62" s="125">
        <v>1087421</v>
      </c>
      <c r="H62" s="126">
        <f t="shared" si="9"/>
        <v>-1.5865597819949562E-3</v>
      </c>
      <c r="I62" s="127">
        <v>1359098</v>
      </c>
      <c r="J62" s="126">
        <f t="shared" si="10"/>
        <v>6.7735641362594023E-3</v>
      </c>
      <c r="K62" s="127">
        <v>1419242</v>
      </c>
      <c r="L62" s="126">
        <f t="shared" si="11"/>
        <v>-2.6767891148252398E-2</v>
      </c>
      <c r="M62" s="127">
        <v>2778340</v>
      </c>
      <c r="N62" s="126">
        <f t="shared" si="12"/>
        <v>-1.0644067386194389E-2</v>
      </c>
      <c r="O62" s="125">
        <v>1827432</v>
      </c>
      <c r="P62" s="126">
        <f t="shared" si="13"/>
        <v>7.1897560994429455E-3</v>
      </c>
      <c r="Q62" s="125">
        <v>1711352</v>
      </c>
      <c r="R62" s="126">
        <f t="shared" si="14"/>
        <v>-2.7795577976231001E-2</v>
      </c>
      <c r="S62" s="125">
        <v>3538784</v>
      </c>
      <c r="T62" s="126">
        <f t="shared" si="15"/>
        <v>-1.0038137818151993E-2</v>
      </c>
    </row>
    <row r="63" spans="2:20" ht="15" hidden="1" customHeight="1" outlineLevel="1">
      <c r="B63" s="66" t="s">
        <v>97</v>
      </c>
      <c r="C63" s="125">
        <v>480886</v>
      </c>
      <c r="D63" s="126">
        <f t="shared" si="16"/>
        <v>5.3761131757941172E-2</v>
      </c>
      <c r="E63" s="125">
        <v>655183</v>
      </c>
      <c r="F63" s="126">
        <f t="shared" si="16"/>
        <v>-6.4541460649612303E-2</v>
      </c>
      <c r="G63" s="125">
        <v>1136069</v>
      </c>
      <c r="H63" s="126">
        <f t="shared" si="9"/>
        <v>-1.7869199534207847E-2</v>
      </c>
      <c r="I63" s="127">
        <v>1502469</v>
      </c>
      <c r="J63" s="126">
        <f t="shared" si="10"/>
        <v>-2.1054183638973267E-3</v>
      </c>
      <c r="K63" s="127">
        <v>1458712</v>
      </c>
      <c r="L63" s="126">
        <f t="shared" si="11"/>
        <v>-3.0836641474960569E-2</v>
      </c>
      <c r="M63" s="127">
        <v>2961181</v>
      </c>
      <c r="N63" s="126">
        <f t="shared" si="12"/>
        <v>-1.6468577410916341E-2</v>
      </c>
      <c r="O63" s="125">
        <v>1973306</v>
      </c>
      <c r="P63" s="126">
        <f t="shared" si="13"/>
        <v>1.4404573108824703E-2</v>
      </c>
      <c r="Q63" s="125">
        <v>1770317</v>
      </c>
      <c r="R63" s="126">
        <f t="shared" si="14"/>
        <v>-2.575561961303563E-2</v>
      </c>
      <c r="S63" s="125">
        <v>3743623</v>
      </c>
      <c r="T63" s="126">
        <f t="shared" si="15"/>
        <v>-4.9914908105271882E-3</v>
      </c>
    </row>
    <row r="64" spans="2:20" collapsed="1">
      <c r="B64" s="135">
        <v>2007</v>
      </c>
      <c r="C64" s="127">
        <v>5357339</v>
      </c>
      <c r="D64" s="136">
        <f t="shared" si="16"/>
        <v>-2.9708563326029003E-2</v>
      </c>
      <c r="E64" s="127">
        <v>7231360</v>
      </c>
      <c r="F64" s="136">
        <f t="shared" si="16"/>
        <v>-7.0895221316618962E-2</v>
      </c>
      <c r="G64" s="127">
        <v>12588699</v>
      </c>
      <c r="H64" s="136">
        <f t="shared" si="9"/>
        <v>-5.3802771825121942E-2</v>
      </c>
      <c r="I64" s="127">
        <v>17151856</v>
      </c>
      <c r="J64" s="136">
        <f t="shared" si="10"/>
        <v>-2.8593801264095942E-2</v>
      </c>
      <c r="K64" s="127">
        <v>16042943</v>
      </c>
      <c r="L64" s="136">
        <f t="shared" si="11"/>
        <v>-6.6876076945335927E-2</v>
      </c>
      <c r="M64" s="127">
        <v>33194799</v>
      </c>
      <c r="N64" s="136">
        <f t="shared" si="12"/>
        <v>-4.7480083906049186E-2</v>
      </c>
      <c r="O64" s="127">
        <v>22652232</v>
      </c>
      <c r="P64" s="136">
        <f t="shared" si="13"/>
        <v>-3.1719413523430995E-2</v>
      </c>
      <c r="Q64" s="127">
        <v>19286870</v>
      </c>
      <c r="R64" s="136">
        <f t="shared" si="14"/>
        <v>-5.8914487359399748E-2</v>
      </c>
      <c r="S64" s="127">
        <v>41939102</v>
      </c>
      <c r="T64" s="136">
        <f t="shared" si="15"/>
        <v>-4.4418472100876349E-2</v>
      </c>
    </row>
    <row r="65" spans="2:20" ht="15" hidden="1" customHeight="1" outlineLevel="1">
      <c r="B65" s="66" t="s">
        <v>86</v>
      </c>
      <c r="C65" s="125">
        <v>460690</v>
      </c>
      <c r="D65" s="137"/>
      <c r="E65" s="125">
        <v>658135</v>
      </c>
      <c r="F65" s="137"/>
      <c r="G65" s="125">
        <v>1118825</v>
      </c>
      <c r="H65" s="137"/>
      <c r="I65" s="127">
        <v>1414867</v>
      </c>
      <c r="J65" s="137"/>
      <c r="K65" s="127">
        <v>1419873</v>
      </c>
      <c r="L65" s="137"/>
      <c r="M65" s="127">
        <v>2834740</v>
      </c>
      <c r="N65" s="137"/>
      <c r="O65" s="125">
        <v>1865255</v>
      </c>
      <c r="P65" s="137"/>
      <c r="Q65" s="125">
        <v>1719381</v>
      </c>
      <c r="R65" s="137"/>
      <c r="S65" s="125">
        <v>3584636</v>
      </c>
      <c r="T65" s="137"/>
    </row>
    <row r="66" spans="2:20" ht="15" hidden="1" customHeight="1" outlineLevel="1">
      <c r="B66" s="66" t="s">
        <v>87</v>
      </c>
      <c r="C66" s="125">
        <v>439332</v>
      </c>
      <c r="D66" s="137"/>
      <c r="E66" s="125">
        <v>655341</v>
      </c>
      <c r="F66" s="137"/>
      <c r="G66" s="125">
        <v>1094673</v>
      </c>
      <c r="H66" s="137"/>
      <c r="I66" s="127">
        <v>1411218</v>
      </c>
      <c r="J66" s="137"/>
      <c r="K66" s="127">
        <v>1421431</v>
      </c>
      <c r="L66" s="137"/>
      <c r="M66" s="127">
        <v>2832649</v>
      </c>
      <c r="N66" s="137"/>
      <c r="O66" s="125">
        <v>1880839</v>
      </c>
      <c r="P66" s="137"/>
      <c r="Q66" s="125">
        <v>1705102</v>
      </c>
      <c r="R66" s="137"/>
      <c r="S66" s="125">
        <v>3585941</v>
      </c>
      <c r="T66" s="137"/>
    </row>
    <row r="67" spans="2:20" ht="15" hidden="1" customHeight="1" outlineLevel="1">
      <c r="B67" s="66" t="s">
        <v>88</v>
      </c>
      <c r="C67" s="125">
        <v>488068</v>
      </c>
      <c r="D67" s="137"/>
      <c r="E67" s="125">
        <v>674103</v>
      </c>
      <c r="F67" s="137"/>
      <c r="G67" s="125">
        <v>1162171</v>
      </c>
      <c r="H67" s="137"/>
      <c r="I67" s="127">
        <v>1528328</v>
      </c>
      <c r="J67" s="137"/>
      <c r="K67" s="127">
        <v>1472029</v>
      </c>
      <c r="L67" s="137"/>
      <c r="M67" s="127">
        <v>3000357</v>
      </c>
      <c r="N67" s="137"/>
      <c r="O67" s="125">
        <v>1978651</v>
      </c>
      <c r="P67" s="137"/>
      <c r="Q67" s="125">
        <v>1709972</v>
      </c>
      <c r="R67" s="137"/>
      <c r="S67" s="125">
        <v>3688623</v>
      </c>
      <c r="T67" s="137"/>
    </row>
    <row r="68" spans="2:20" ht="15" hidden="1" customHeight="1" outlineLevel="1">
      <c r="B68" s="66" t="s">
        <v>89</v>
      </c>
      <c r="C68" s="125">
        <v>464181</v>
      </c>
      <c r="D68" s="137"/>
      <c r="E68" s="125">
        <v>577906</v>
      </c>
      <c r="F68" s="137"/>
      <c r="G68" s="125">
        <v>1042087</v>
      </c>
      <c r="H68" s="137"/>
      <c r="I68" s="127">
        <v>1434556</v>
      </c>
      <c r="J68" s="137"/>
      <c r="K68" s="127">
        <v>1307909</v>
      </c>
      <c r="L68" s="137"/>
      <c r="M68" s="127">
        <v>2742465</v>
      </c>
      <c r="N68" s="137"/>
      <c r="O68" s="125">
        <v>1930805</v>
      </c>
      <c r="P68" s="137"/>
      <c r="Q68" s="125">
        <v>1556414</v>
      </c>
      <c r="R68" s="137"/>
      <c r="S68" s="125">
        <v>3487219</v>
      </c>
      <c r="T68" s="137"/>
    </row>
    <row r="69" spans="2:20" ht="15" hidden="1" customHeight="1" outlineLevel="1">
      <c r="B69" s="66" t="s">
        <v>90</v>
      </c>
      <c r="C69" s="125">
        <v>539854</v>
      </c>
      <c r="D69" s="137"/>
      <c r="E69" s="125">
        <v>812708</v>
      </c>
      <c r="F69" s="137"/>
      <c r="G69" s="125">
        <v>1352562</v>
      </c>
      <c r="H69" s="137"/>
      <c r="I69" s="127">
        <v>1778712</v>
      </c>
      <c r="J69" s="137"/>
      <c r="K69" s="127">
        <v>1846237</v>
      </c>
      <c r="L69" s="137"/>
      <c r="M69" s="127">
        <v>3624949</v>
      </c>
      <c r="N69" s="137"/>
      <c r="O69" s="125">
        <v>2362959</v>
      </c>
      <c r="P69" s="137"/>
      <c r="Q69" s="125">
        <v>2184766</v>
      </c>
      <c r="R69" s="137"/>
      <c r="S69" s="125">
        <v>4547725</v>
      </c>
      <c r="T69" s="137"/>
    </row>
    <row r="70" spans="2:20" ht="15" hidden="1" customHeight="1" outlineLevel="1">
      <c r="B70" s="66" t="s">
        <v>91</v>
      </c>
      <c r="C70" s="125">
        <v>499596</v>
      </c>
      <c r="D70" s="137"/>
      <c r="E70" s="125">
        <v>705618</v>
      </c>
      <c r="F70" s="137"/>
      <c r="G70" s="125">
        <v>1205214</v>
      </c>
      <c r="H70" s="137"/>
      <c r="I70" s="127">
        <v>1615756</v>
      </c>
      <c r="J70" s="137"/>
      <c r="K70" s="127">
        <v>1575652</v>
      </c>
      <c r="L70" s="137"/>
      <c r="M70" s="127">
        <v>3191408</v>
      </c>
      <c r="N70" s="137"/>
      <c r="O70" s="125">
        <v>2156068</v>
      </c>
      <c r="P70" s="137"/>
      <c r="Q70" s="125">
        <v>1872001</v>
      </c>
      <c r="R70" s="137"/>
      <c r="S70" s="125">
        <v>4028069</v>
      </c>
      <c r="T70" s="137"/>
    </row>
    <row r="71" spans="2:20" ht="15" hidden="1" customHeight="1" outlineLevel="1">
      <c r="B71" s="66" t="s">
        <v>92</v>
      </c>
      <c r="C71" s="125">
        <v>440208</v>
      </c>
      <c r="D71" s="137"/>
      <c r="E71" s="125">
        <v>522953</v>
      </c>
      <c r="F71" s="137"/>
      <c r="G71" s="125">
        <v>963161</v>
      </c>
      <c r="H71" s="137"/>
      <c r="I71" s="127">
        <v>1349471</v>
      </c>
      <c r="J71" s="137"/>
      <c r="K71" s="127">
        <v>1179094</v>
      </c>
      <c r="L71" s="137"/>
      <c r="M71" s="127">
        <v>2528565</v>
      </c>
      <c r="N71" s="137"/>
      <c r="O71" s="125">
        <v>1791427</v>
      </c>
      <c r="P71" s="137"/>
      <c r="Q71" s="125">
        <v>1394601</v>
      </c>
      <c r="R71" s="137"/>
      <c r="S71" s="125">
        <v>3186028</v>
      </c>
      <c r="T71" s="137"/>
    </row>
    <row r="72" spans="2:20" ht="15" hidden="1" customHeight="1" outlineLevel="1">
      <c r="B72" s="66" t="s">
        <v>93</v>
      </c>
      <c r="C72" s="125">
        <v>413714</v>
      </c>
      <c r="D72" s="137"/>
      <c r="E72" s="125">
        <v>479771</v>
      </c>
      <c r="F72" s="137"/>
      <c r="G72" s="125">
        <v>893485</v>
      </c>
      <c r="H72" s="137"/>
      <c r="I72" s="127">
        <v>1275838</v>
      </c>
      <c r="J72" s="137"/>
      <c r="K72" s="127">
        <v>1097073</v>
      </c>
      <c r="L72" s="137"/>
      <c r="M72" s="127">
        <v>2372911</v>
      </c>
      <c r="N72" s="137"/>
      <c r="O72" s="125">
        <v>1706910</v>
      </c>
      <c r="P72" s="137"/>
      <c r="Q72" s="125">
        <v>1282619</v>
      </c>
      <c r="R72" s="137"/>
      <c r="S72" s="125">
        <v>2989529</v>
      </c>
      <c r="T72" s="137"/>
    </row>
    <row r="73" spans="2:20" ht="15" hidden="1" customHeight="1" outlineLevel="1">
      <c r="B73" s="66" t="s">
        <v>94</v>
      </c>
      <c r="C73" s="125">
        <v>443610</v>
      </c>
      <c r="D73" s="137"/>
      <c r="E73" s="125">
        <v>609280</v>
      </c>
      <c r="F73" s="137"/>
      <c r="G73" s="125">
        <v>1052890</v>
      </c>
      <c r="H73" s="137"/>
      <c r="I73" s="127">
        <v>1485913</v>
      </c>
      <c r="J73" s="137"/>
      <c r="K73" s="127">
        <v>1381352</v>
      </c>
      <c r="L73" s="137"/>
      <c r="M73" s="127">
        <v>2867265</v>
      </c>
      <c r="N73" s="137"/>
      <c r="O73" s="125">
        <v>1939020</v>
      </c>
      <c r="P73" s="137"/>
      <c r="Q73" s="125">
        <v>1644781</v>
      </c>
      <c r="R73" s="137"/>
      <c r="S73" s="125">
        <v>3583801</v>
      </c>
      <c r="T73" s="137"/>
    </row>
    <row r="74" spans="2:20" ht="15" hidden="1" customHeight="1" outlineLevel="1">
      <c r="B74" s="66" t="s">
        <v>95</v>
      </c>
      <c r="C74" s="125">
        <v>467893</v>
      </c>
      <c r="D74" s="137"/>
      <c r="E74" s="125">
        <v>705670</v>
      </c>
      <c r="F74" s="137"/>
      <c r="G74" s="125">
        <v>1173563</v>
      </c>
      <c r="H74" s="137"/>
      <c r="I74" s="127">
        <v>1506477</v>
      </c>
      <c r="J74" s="137"/>
      <c r="K74" s="127">
        <v>1528673</v>
      </c>
      <c r="L74" s="137"/>
      <c r="M74" s="127">
        <v>3035150</v>
      </c>
      <c r="N74" s="137"/>
      <c r="O74" s="125">
        <v>2022679</v>
      </c>
      <c r="P74" s="137"/>
      <c r="Q74" s="125">
        <v>1847245</v>
      </c>
      <c r="R74" s="137"/>
      <c r="S74" s="125">
        <v>3869924</v>
      </c>
      <c r="T74" s="137"/>
    </row>
    <row r="75" spans="2:20" ht="15" hidden="1" customHeight="1" outlineLevel="1">
      <c r="B75" s="66" t="s">
        <v>96</v>
      </c>
      <c r="C75" s="125">
        <v>407873</v>
      </c>
      <c r="D75" s="137"/>
      <c r="E75" s="125">
        <v>681276</v>
      </c>
      <c r="F75" s="137"/>
      <c r="G75" s="125">
        <v>1089149</v>
      </c>
      <c r="H75" s="137"/>
      <c r="I75" s="127">
        <v>1349954</v>
      </c>
      <c r="J75" s="137"/>
      <c r="K75" s="127">
        <v>1458277</v>
      </c>
      <c r="L75" s="137"/>
      <c r="M75" s="127">
        <v>2808231</v>
      </c>
      <c r="N75" s="137"/>
      <c r="O75" s="125">
        <v>1814387</v>
      </c>
      <c r="P75" s="137"/>
      <c r="Q75" s="125">
        <v>1760280</v>
      </c>
      <c r="R75" s="137"/>
      <c r="S75" s="125">
        <v>3574667</v>
      </c>
      <c r="T75" s="137"/>
    </row>
    <row r="76" spans="2:20" ht="15" hidden="1" customHeight="1" outlineLevel="1">
      <c r="B76" s="66" t="s">
        <v>97</v>
      </c>
      <c r="C76" s="125">
        <v>456352</v>
      </c>
      <c r="D76" s="137"/>
      <c r="E76" s="125">
        <v>700387</v>
      </c>
      <c r="F76" s="137"/>
      <c r="G76" s="125">
        <v>1156739</v>
      </c>
      <c r="H76" s="137"/>
      <c r="I76" s="127">
        <v>1505639</v>
      </c>
      <c r="J76" s="137"/>
      <c r="K76" s="127">
        <v>1505125</v>
      </c>
      <c r="L76" s="137"/>
      <c r="M76" s="127">
        <v>3010764</v>
      </c>
      <c r="N76" s="137"/>
      <c r="O76" s="125">
        <v>1945285</v>
      </c>
      <c r="P76" s="137"/>
      <c r="Q76" s="125">
        <v>1817118</v>
      </c>
      <c r="R76" s="137"/>
      <c r="S76" s="125">
        <v>3762403</v>
      </c>
      <c r="T76" s="137"/>
    </row>
    <row r="77" spans="2:20" collapsed="1">
      <c r="B77" s="135">
        <v>2006</v>
      </c>
      <c r="C77" s="127">
        <v>5521371</v>
      </c>
      <c r="D77" s="127"/>
      <c r="E77" s="127">
        <v>7783148</v>
      </c>
      <c r="F77" s="127"/>
      <c r="G77" s="127">
        <v>13304519</v>
      </c>
      <c r="H77" s="127"/>
      <c r="I77" s="127">
        <v>17656729</v>
      </c>
      <c r="J77" s="127"/>
      <c r="K77" s="127">
        <v>17192725</v>
      </c>
      <c r="L77" s="127"/>
      <c r="M77" s="127">
        <v>34849454</v>
      </c>
      <c r="N77" s="127"/>
      <c r="O77" s="127">
        <v>23394285</v>
      </c>
      <c r="P77" s="127"/>
      <c r="Q77" s="127">
        <v>20494280</v>
      </c>
      <c r="R77" s="127"/>
      <c r="S77" s="127">
        <v>43888565</v>
      </c>
      <c r="T77" s="127"/>
    </row>
    <row r="78" spans="2:20" ht="15" customHeight="1">
      <c r="B78" s="138" t="s">
        <v>127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</row>
    <row r="81" spans="3:20"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</row>
    <row r="82" spans="3:20">
      <c r="C82" s="272"/>
      <c r="D82" s="272"/>
      <c r="E82" s="272"/>
      <c r="F82" s="272"/>
      <c r="G82" s="272"/>
      <c r="H82" s="272"/>
      <c r="I82" s="272"/>
      <c r="J82" s="272"/>
      <c r="K82" s="272"/>
    </row>
  </sheetData>
  <mergeCells count="6">
    <mergeCell ref="B5:T5"/>
    <mergeCell ref="B6:B7"/>
    <mergeCell ref="C6:H6"/>
    <mergeCell ref="I6:N6"/>
    <mergeCell ref="O6:T6"/>
    <mergeCell ref="B78:T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9.7109375" style="116" customWidth="1"/>
    <col min="4" max="4" width="11.7109375" style="116" customWidth="1"/>
    <col min="5" max="6" width="9.7109375" style="116" customWidth="1"/>
    <col min="7" max="7" width="11.7109375" style="116" customWidth="1"/>
    <col min="8" max="9" width="9.7109375" style="116" customWidth="1"/>
    <col min="10" max="10" width="11.7109375" style="116" customWidth="1"/>
    <col min="11" max="11" width="9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3" t="s">
        <v>261</v>
      </c>
      <c r="C5" s="273"/>
      <c r="D5" s="273"/>
      <c r="E5" s="273"/>
      <c r="F5" s="273"/>
      <c r="G5" s="273"/>
      <c r="H5" s="273"/>
      <c r="I5" s="273"/>
      <c r="J5" s="273"/>
      <c r="K5" s="273"/>
    </row>
    <row r="6" spans="2:11" ht="15" customHeight="1">
      <c r="B6" s="274"/>
      <c r="C6" s="119" t="s">
        <v>71</v>
      </c>
      <c r="D6" s="119"/>
      <c r="E6" s="119"/>
      <c r="F6" s="140" t="s">
        <v>134</v>
      </c>
      <c r="G6" s="140"/>
      <c r="H6" s="140"/>
      <c r="I6" s="119" t="s">
        <v>135</v>
      </c>
      <c r="J6" s="119"/>
      <c r="K6" s="119"/>
    </row>
    <row r="7" spans="2:11" ht="15" customHeight="1">
      <c r="B7" s="274"/>
      <c r="C7" s="142" t="s">
        <v>141</v>
      </c>
      <c r="D7" s="142" t="s">
        <v>142</v>
      </c>
      <c r="E7" s="142" t="s">
        <v>118</v>
      </c>
      <c r="F7" s="143" t="s">
        <v>141</v>
      </c>
      <c r="G7" s="143" t="s">
        <v>142</v>
      </c>
      <c r="H7" s="143" t="s">
        <v>118</v>
      </c>
      <c r="I7" s="142" t="s">
        <v>136</v>
      </c>
      <c r="J7" s="142" t="s">
        <v>142</v>
      </c>
      <c r="K7" s="142" t="s">
        <v>118</v>
      </c>
    </row>
    <row r="8" spans="2:11">
      <c r="B8" s="66" t="s">
        <v>94</v>
      </c>
      <c r="C8" s="68">
        <f>IFERROR('Tablas PERNOCTA zona'!C8/'Tablas PERNOCTA zona'!C21-1,"-")</f>
        <v>0.33053064026458845</v>
      </c>
      <c r="D8" s="68">
        <f>IFERROR('Tablas PERNOCTA zona'!E8/'Tablas PERNOCTA zona'!E21-1,"-")</f>
        <v>0.26668354986407539</v>
      </c>
      <c r="E8" s="68">
        <f>IFERROR('Tablas PERNOCTA zona'!G8/'Tablas PERNOCTA zona'!G21-1,"-")</f>
        <v>0.29587412655468404</v>
      </c>
      <c r="F8" s="70">
        <f>IFERROR('Tablas PERNOCTA zona'!I8/'Tablas PERNOCTA zona'!I21-1,"-")</f>
        <v>0.27581187516410433</v>
      </c>
      <c r="G8" s="70">
        <f>IFERROR('Tablas PERNOCTA zona'!K8/'Tablas PERNOCTA zona'!K21-1,"-")</f>
        <v>0.2518663121266107</v>
      </c>
      <c r="H8" s="70">
        <f>IFERROR('Tablas PERNOCTA zona'!M8/'Tablas PERNOCTA zona'!M21-1,"-")</f>
        <v>0.26531126722736076</v>
      </c>
      <c r="I8" s="68">
        <f>IFERROR('Tablas PERNOCTA zona'!O8/'Tablas PERNOCTA zona'!O21-1,"-")</f>
        <v>0.26079754235493025</v>
      </c>
      <c r="J8" s="68">
        <f>IFERROR('Tablas PERNOCTA zona'!Q8/'Tablas PERNOCTA zona'!Q21-1,"-")</f>
        <v>0.24088887549075588</v>
      </c>
      <c r="K8" s="68">
        <f>IFERROR('Tablas PERNOCTA zona'!S8/'Tablas PERNOCTA zona'!S21-1,"-")</f>
        <v>0.25249552067072734</v>
      </c>
    </row>
    <row r="9" spans="2:11">
      <c r="B9" s="66" t="s">
        <v>95</v>
      </c>
      <c r="C9" s="68">
        <f>IFERROR('Tablas PERNOCTA zona'!C9/'Tablas PERNOCTA zona'!C22-1,"-")</f>
        <v>0.18123763538598525</v>
      </c>
      <c r="D9" s="68">
        <f>IFERROR('Tablas PERNOCTA zona'!E9/'Tablas PERNOCTA zona'!E22-1,"-")</f>
        <v>0.11730938811362779</v>
      </c>
      <c r="E9" s="68">
        <f>IFERROR('Tablas PERNOCTA zona'!G9/'Tablas PERNOCTA zona'!G22-1,"-")</f>
        <v>0.14445458987507953</v>
      </c>
      <c r="F9" s="70">
        <f>IFERROR('Tablas PERNOCTA zona'!I9/'Tablas PERNOCTA zona'!I22-1,"-")</f>
        <v>0.19777297190335519</v>
      </c>
      <c r="G9" s="70">
        <f>IFERROR('Tablas PERNOCTA zona'!K9/'Tablas PERNOCTA zona'!K22-1,"-")</f>
        <v>0.1070937915694441</v>
      </c>
      <c r="H9" s="70">
        <f>IFERROR('Tablas PERNOCTA zona'!M9/'Tablas PERNOCTA zona'!M22-1,"-")</f>
        <v>0.15446595949855357</v>
      </c>
      <c r="I9" s="68">
        <f>IFERROR('Tablas PERNOCTA zona'!O9/'Tablas PERNOCTA zona'!O22-1,"-")</f>
        <v>0.19343134288674357</v>
      </c>
      <c r="J9" s="68">
        <f>IFERROR('Tablas PERNOCTA zona'!Q9/'Tablas PERNOCTA zona'!Q22-1,"-")</f>
        <v>9.8593721324733652E-2</v>
      </c>
      <c r="K9" s="68">
        <f>IFERROR('Tablas PERNOCTA zona'!S9/'Tablas PERNOCTA zona'!S22-1,"-")</f>
        <v>0.1506685054381256</v>
      </c>
    </row>
    <row r="10" spans="2:11">
      <c r="B10" s="66" t="s">
        <v>96</v>
      </c>
      <c r="C10" s="68">
        <f>IFERROR('Tablas PERNOCTA zona'!C10/'Tablas PERNOCTA zona'!C23-1,"-")</f>
        <v>0.27877309486463919</v>
      </c>
      <c r="D10" s="68">
        <f>IFERROR('Tablas PERNOCTA zona'!E10/'Tablas PERNOCTA zona'!E23-1,"-")</f>
        <v>0.13296021919847356</v>
      </c>
      <c r="E10" s="68">
        <f>IFERROR('Tablas PERNOCTA zona'!G10/'Tablas PERNOCTA zona'!G23-1,"-")</f>
        <v>0.19382149351636246</v>
      </c>
      <c r="F10" s="70">
        <f>IFERROR('Tablas PERNOCTA zona'!I10/'Tablas PERNOCTA zona'!I23-1,"-")</f>
        <v>0.25102788403750953</v>
      </c>
      <c r="G10" s="70">
        <f>IFERROR('Tablas PERNOCTA zona'!K10/'Tablas PERNOCTA zona'!K23-1,"-")</f>
        <v>0.16292981257957906</v>
      </c>
      <c r="H10" s="70">
        <f>IFERROR('Tablas PERNOCTA zona'!M10/'Tablas PERNOCTA zona'!M23-1,"-")</f>
        <v>0.20865862957986847</v>
      </c>
      <c r="I10" s="68">
        <f>IFERROR('Tablas PERNOCTA zona'!O10/'Tablas PERNOCTA zona'!O23-1,"-")</f>
        <v>0.20700116296804705</v>
      </c>
      <c r="J10" s="68">
        <f>IFERROR('Tablas PERNOCTA zona'!Q10/'Tablas PERNOCTA zona'!Q23-1,"-")</f>
        <v>0.13163076581990452</v>
      </c>
      <c r="K10" s="68">
        <f>IFERROR('Tablas PERNOCTA zona'!S10/'Tablas PERNOCTA zona'!S23-1,"-")</f>
        <v>0.17311309370786399</v>
      </c>
    </row>
    <row r="11" spans="2:11">
      <c r="B11" s="66" t="s">
        <v>97</v>
      </c>
      <c r="C11" s="68">
        <f>IFERROR('Tablas PERNOCTA zona'!C11/'Tablas PERNOCTA zona'!C24-1,"-")</f>
        <v>0.16097256579973696</v>
      </c>
      <c r="D11" s="68">
        <f>IFERROR('Tablas PERNOCTA zona'!E11/'Tablas PERNOCTA zona'!E24-1,"-")</f>
        <v>3.7506207473362307E-2</v>
      </c>
      <c r="E11" s="68">
        <f>IFERROR('Tablas PERNOCTA zona'!G11/'Tablas PERNOCTA zona'!G24-1,"-")</f>
        <v>9.1681620160079857E-2</v>
      </c>
      <c r="F11" s="70">
        <f>IFERROR('Tablas PERNOCTA zona'!I11/'Tablas PERNOCTA zona'!I24-1,"-")</f>
        <v>0.13397900400187712</v>
      </c>
      <c r="G11" s="70">
        <f>IFERROR('Tablas PERNOCTA zona'!K11/'Tablas PERNOCTA zona'!K24-1,"-")</f>
        <v>3.0176240725084291E-2</v>
      </c>
      <c r="H11" s="70">
        <f>IFERROR('Tablas PERNOCTA zona'!M11/'Tablas PERNOCTA zona'!M24-1,"-")</f>
        <v>8.4623805470144253E-2</v>
      </c>
      <c r="I11" s="68">
        <f>IFERROR('Tablas PERNOCTA zona'!O11/'Tablas PERNOCTA zona'!O24-1,"-")</f>
        <v>9.602237970572669E-2</v>
      </c>
      <c r="J11" s="68">
        <f>IFERROR('Tablas PERNOCTA zona'!Q11/'Tablas PERNOCTA zona'!Q24-1,"-")</f>
        <v>1.1511703124793771E-2</v>
      </c>
      <c r="K11" s="68">
        <f>IFERROR('Tablas PERNOCTA zona'!S11/'Tablas PERNOCTA zona'!S24-1,"-")</f>
        <v>5.8338344739510717E-2</v>
      </c>
    </row>
    <row r="12" spans="2:11" ht="30" customHeight="1">
      <c r="B12" s="72" t="str">
        <f>actualizaciones!$A$2</f>
        <v xml:space="preserve">acumulado abril 2011 </v>
      </c>
      <c r="C12" s="190">
        <v>0.23302776573879491</v>
      </c>
      <c r="D12" s="190">
        <v>0.13099085940554289</v>
      </c>
      <c r="E12" s="190">
        <v>0.17524355690084681</v>
      </c>
      <c r="F12" s="190">
        <v>0.21289885192031965</v>
      </c>
      <c r="G12" s="190">
        <v>0.13163906326859198</v>
      </c>
      <c r="H12" s="190">
        <v>0.17479268201846576</v>
      </c>
      <c r="I12" s="190">
        <v>0.18677218359651193</v>
      </c>
      <c r="J12" s="190">
        <v>0.11357259082463589</v>
      </c>
      <c r="K12" s="190">
        <v>0.15443868244937975</v>
      </c>
    </row>
    <row r="13" spans="2:11" outlineLevel="1">
      <c r="B13" s="66" t="s">
        <v>86</v>
      </c>
      <c r="C13" s="68">
        <f>IFERROR('Tablas PERNOCTA zona'!C13/'Tablas PERNOCTA zona'!C26-1,"-")</f>
        <v>0.12417092051455381</v>
      </c>
      <c r="D13" s="68">
        <f>IFERROR('Tablas PERNOCTA zona'!E13/'Tablas PERNOCTA zona'!E26-1,"-")</f>
        <v>1.5091556574946541E-2</v>
      </c>
      <c r="E13" s="68">
        <f>IFERROR('Tablas PERNOCTA zona'!G13/'Tablas PERNOCTA zona'!G26-1,"-")</f>
        <v>6.1057422090288416E-2</v>
      </c>
      <c r="F13" s="70">
        <f>IFERROR('Tablas PERNOCTA zona'!I13/'Tablas PERNOCTA zona'!I26-1,"-")</f>
        <v>4.6221470917968244E-2</v>
      </c>
      <c r="G13" s="70">
        <f>IFERROR('Tablas PERNOCTA zona'!K13/'Tablas PERNOCTA zona'!K26-1,"-")</f>
        <v>1.7007394594296565E-2</v>
      </c>
      <c r="H13" s="70">
        <f>IFERROR('Tablas PERNOCTA zona'!M13/'Tablas PERNOCTA zona'!M26-1,"-")</f>
        <v>3.2157895740839271E-2</v>
      </c>
      <c r="I13" s="68">
        <f>IFERROR('Tablas PERNOCTA zona'!O13/'Tablas PERNOCTA zona'!O26-1,"-")</f>
        <v>9.6223538223978444E-3</v>
      </c>
      <c r="J13" s="68">
        <f>IFERROR('Tablas PERNOCTA zona'!Q13/'Tablas PERNOCTA zona'!Q26-1,"-")</f>
        <v>2.6599316768372017E-3</v>
      </c>
      <c r="K13" s="68">
        <f>IFERROR('Tablas PERNOCTA zona'!S13/'Tablas PERNOCTA zona'!S26-1,"-")</f>
        <v>6.4640757384912817E-3</v>
      </c>
    </row>
    <row r="14" spans="2:11" outlineLevel="1">
      <c r="B14" s="66" t="s">
        <v>87</v>
      </c>
      <c r="C14" s="68">
        <f>IFERROR('Tablas PERNOCTA zona'!C14/'Tablas PERNOCTA zona'!C27-1,"-")</f>
        <v>0.18290561625525448</v>
      </c>
      <c r="D14" s="68">
        <f>IFERROR('Tablas PERNOCTA zona'!E14/'Tablas PERNOCTA zona'!E27-1,"-")</f>
        <v>0.14635461138020722</v>
      </c>
      <c r="E14" s="68">
        <f>IFERROR('Tablas PERNOCTA zona'!G14/'Tablas PERNOCTA zona'!G27-1,"-")</f>
        <v>0.16204480864867787</v>
      </c>
      <c r="F14" s="70">
        <f>IFERROR('Tablas PERNOCTA zona'!I14/'Tablas PERNOCTA zona'!I27-1,"-")</f>
        <v>9.072446250045707E-2</v>
      </c>
      <c r="G14" s="70">
        <f>IFERROR('Tablas PERNOCTA zona'!K14/'Tablas PERNOCTA zona'!K27-1,"-")</f>
        <v>0.11633299026442767</v>
      </c>
      <c r="H14" s="70">
        <f>IFERROR('Tablas PERNOCTA zona'!M14/'Tablas PERNOCTA zona'!M27-1,"-")</f>
        <v>0.1027256736069091</v>
      </c>
      <c r="I14" s="68">
        <f>IFERROR('Tablas PERNOCTA zona'!O14/'Tablas PERNOCTA zona'!O27-1,"-")</f>
        <v>5.7560154957204679E-2</v>
      </c>
      <c r="J14" s="68">
        <f>IFERROR('Tablas PERNOCTA zona'!Q14/'Tablas PERNOCTA zona'!Q27-1,"-")</f>
        <v>9.56647994905786E-2</v>
      </c>
      <c r="K14" s="68">
        <f>IFERROR('Tablas PERNOCTA zona'!S14/'Tablas PERNOCTA zona'!S27-1,"-")</f>
        <v>7.4448105062862036E-2</v>
      </c>
    </row>
    <row r="15" spans="2:11" outlineLevel="1">
      <c r="B15" s="66" t="s">
        <v>88</v>
      </c>
      <c r="C15" s="68">
        <f>IFERROR('Tablas PERNOCTA zona'!C15/'Tablas PERNOCTA zona'!C28-1,"-")</f>
        <v>0.16646647930684644</v>
      </c>
      <c r="D15" s="68">
        <f>IFERROR('Tablas PERNOCTA zona'!E15/'Tablas PERNOCTA zona'!E28-1,"-")</f>
        <v>9.2833601867651216E-2</v>
      </c>
      <c r="E15" s="68">
        <f>IFERROR('Tablas PERNOCTA zona'!G15/'Tablas PERNOCTA zona'!G28-1,"-")</f>
        <v>0.12665906685123351</v>
      </c>
      <c r="F15" s="70">
        <f>IFERROR('Tablas PERNOCTA zona'!I15/'Tablas PERNOCTA zona'!I28-1,"-")</f>
        <v>0.11993735022978647</v>
      </c>
      <c r="G15" s="70">
        <f>IFERROR('Tablas PERNOCTA zona'!K15/'Tablas PERNOCTA zona'!K28-1,"-")</f>
        <v>5.4242655304697074E-2</v>
      </c>
      <c r="H15" s="70">
        <f>IFERROR('Tablas PERNOCTA zona'!M15/'Tablas PERNOCTA zona'!M28-1,"-")</f>
        <v>9.0114650092450344E-2</v>
      </c>
      <c r="I15" s="68">
        <f>IFERROR('Tablas PERNOCTA zona'!O15/'Tablas PERNOCTA zona'!O28-1,"-")</f>
        <v>9.156710442665017E-2</v>
      </c>
      <c r="J15" s="68">
        <f>IFERROR('Tablas PERNOCTA zona'!Q15/'Tablas PERNOCTA zona'!Q28-1,"-")</f>
        <v>2.7874909388182711E-2</v>
      </c>
      <c r="K15" s="68">
        <f>IFERROR('Tablas PERNOCTA zona'!S15/'Tablas PERNOCTA zona'!S28-1,"-")</f>
        <v>6.3841048647435006E-2</v>
      </c>
    </row>
    <row r="16" spans="2:11" outlineLevel="1">
      <c r="B16" s="66" t="s">
        <v>89</v>
      </c>
      <c r="C16" s="68">
        <f>IFERROR('Tablas PERNOCTA zona'!C16/'Tablas PERNOCTA zona'!C29-1,"-")</f>
        <v>0.11596392413726675</v>
      </c>
      <c r="D16" s="68">
        <f>IFERROR('Tablas PERNOCTA zona'!E16/'Tablas PERNOCTA zona'!E29-1,"-")</f>
        <v>2.2045777538464151E-3</v>
      </c>
      <c r="E16" s="68">
        <f>IFERROR('Tablas PERNOCTA zona'!G16/'Tablas PERNOCTA zona'!G29-1,"-")</f>
        <v>5.5148941190349854E-2</v>
      </c>
      <c r="F16" s="70">
        <f>IFERROR('Tablas PERNOCTA zona'!I16/'Tablas PERNOCTA zona'!I29-1,"-")</f>
        <v>6.8916444633226437E-2</v>
      </c>
      <c r="G16" s="70">
        <f>IFERROR('Tablas PERNOCTA zona'!K16/'Tablas PERNOCTA zona'!K29-1,"-")</f>
        <v>2.2028766161279467E-2</v>
      </c>
      <c r="H16" s="70">
        <f>IFERROR('Tablas PERNOCTA zona'!M16/'Tablas PERNOCTA zona'!M29-1,"-")</f>
        <v>4.7902354787372259E-2</v>
      </c>
      <c r="I16" s="68">
        <f>IFERROR('Tablas PERNOCTA zona'!O16/'Tablas PERNOCTA zona'!O29-1,"-")</f>
        <v>3.7925583750892056E-2</v>
      </c>
      <c r="J16" s="68">
        <f>IFERROR('Tablas PERNOCTA zona'!Q16/'Tablas PERNOCTA zona'!Q29-1,"-")</f>
        <v>-5.3321058480657602E-3</v>
      </c>
      <c r="K16" s="68">
        <f>IFERROR('Tablas PERNOCTA zona'!S16/'Tablas PERNOCTA zona'!S29-1,"-")</f>
        <v>1.9562233433795928E-2</v>
      </c>
    </row>
    <row r="17" spans="2:11" outlineLevel="1">
      <c r="B17" s="66" t="s">
        <v>90</v>
      </c>
      <c r="C17" s="68">
        <f>IFERROR('Tablas PERNOCTA zona'!C17/'Tablas PERNOCTA zona'!C30-1,"-")</f>
        <v>0.15686106732717864</v>
      </c>
      <c r="D17" s="68">
        <f>IFERROR('Tablas PERNOCTA zona'!E17/'Tablas PERNOCTA zona'!E30-1,"-")</f>
        <v>4.3052602199815659E-3</v>
      </c>
      <c r="E17" s="68">
        <f>IFERROR('Tablas PERNOCTA zona'!G17/'Tablas PERNOCTA zona'!G30-1,"-")</f>
        <v>6.6312834692007883E-2</v>
      </c>
      <c r="F17" s="70">
        <f>IFERROR('Tablas PERNOCTA zona'!I17/'Tablas PERNOCTA zona'!I30-1,"-")</f>
        <v>9.0594358749392256E-2</v>
      </c>
      <c r="G17" s="70">
        <f>IFERROR('Tablas PERNOCTA zona'!K17/'Tablas PERNOCTA zona'!K30-1,"-")</f>
        <v>1.5092279239555806E-2</v>
      </c>
      <c r="H17" s="70">
        <f>IFERROR('Tablas PERNOCTA zona'!M17/'Tablas PERNOCTA zona'!M30-1,"-")</f>
        <v>5.430813990883121E-2</v>
      </c>
      <c r="I17" s="68">
        <f>IFERROR('Tablas PERNOCTA zona'!O17/'Tablas PERNOCTA zona'!O30-1,"-")</f>
        <v>3.3750677670482343E-2</v>
      </c>
      <c r="J17" s="68">
        <f>IFERROR('Tablas PERNOCTA zona'!Q17/'Tablas PERNOCTA zona'!Q30-1,"-")</f>
        <v>-1.9842239503718218E-2</v>
      </c>
      <c r="K17" s="68">
        <f>IFERROR('Tablas PERNOCTA zona'!S17/'Tablas PERNOCTA zona'!S30-1,"-")</f>
        <v>9.482941182402671E-3</v>
      </c>
    </row>
    <row r="18" spans="2:11" outlineLevel="1">
      <c r="B18" s="66" t="s">
        <v>91</v>
      </c>
      <c r="C18" s="68">
        <f>IFERROR('Tablas PERNOCTA zona'!C18/'Tablas PERNOCTA zona'!C31-1,"-")</f>
        <v>0.10386523380772572</v>
      </c>
      <c r="D18" s="68">
        <f>IFERROR('Tablas PERNOCTA zona'!E18/'Tablas PERNOCTA zona'!E31-1,"-")</f>
        <v>2.7729984772551619E-2</v>
      </c>
      <c r="E18" s="68">
        <f>IFERROR('Tablas PERNOCTA zona'!G18/'Tablas PERNOCTA zona'!G31-1,"-")</f>
        <v>5.9954800081823967E-2</v>
      </c>
      <c r="F18" s="70">
        <f>IFERROR('Tablas PERNOCTA zona'!I18/'Tablas PERNOCTA zona'!I31-1,"-")</f>
        <v>7.3010843792350455E-2</v>
      </c>
      <c r="G18" s="70">
        <f>IFERROR('Tablas PERNOCTA zona'!K18/'Tablas PERNOCTA zona'!K31-1,"-")</f>
        <v>5.1789483804183245E-2</v>
      </c>
      <c r="H18" s="70">
        <f>IFERROR('Tablas PERNOCTA zona'!M18/'Tablas PERNOCTA zona'!M31-1,"-")</f>
        <v>6.3340028507998358E-2</v>
      </c>
      <c r="I18" s="68">
        <f>IFERROR('Tablas PERNOCTA zona'!O18/'Tablas PERNOCTA zona'!O31-1,"-")</f>
        <v>3.2678718360957593E-2</v>
      </c>
      <c r="J18" s="68">
        <f>IFERROR('Tablas PERNOCTA zona'!Q18/'Tablas PERNOCTA zona'!Q31-1,"-")</f>
        <v>1.1332522440906434E-2</v>
      </c>
      <c r="K18" s="68">
        <f>IFERROR('Tablas PERNOCTA zona'!S18/'Tablas PERNOCTA zona'!S31-1,"-")</f>
        <v>2.3377128292525029E-2</v>
      </c>
    </row>
    <row r="19" spans="2:11" outlineLevel="1">
      <c r="B19" s="66" t="s">
        <v>92</v>
      </c>
      <c r="C19" s="68">
        <f>IFERROR('Tablas PERNOCTA zona'!C19/'Tablas PERNOCTA zona'!C32-1,"-")</f>
        <v>2.0089680885076788E-2</v>
      </c>
      <c r="D19" s="68">
        <f>IFERROR('Tablas PERNOCTA zona'!E19/'Tablas PERNOCTA zona'!E32-1,"-")</f>
        <v>5.7224513656587872E-2</v>
      </c>
      <c r="E19" s="68">
        <f>IFERROR('Tablas PERNOCTA zona'!G19/'Tablas PERNOCTA zona'!G32-1,"-")</f>
        <v>3.9864019359453051E-2</v>
      </c>
      <c r="F19" s="70">
        <f>IFERROR('Tablas PERNOCTA zona'!I19/'Tablas PERNOCTA zona'!I32-1,"-")</f>
        <v>4.4725197980416409E-2</v>
      </c>
      <c r="G19" s="70">
        <f>IFERROR('Tablas PERNOCTA zona'!K19/'Tablas PERNOCTA zona'!K32-1,"-")</f>
        <v>4.4234893236327233E-2</v>
      </c>
      <c r="H19" s="70">
        <f>IFERROR('Tablas PERNOCTA zona'!M19/'Tablas PERNOCTA zona'!M32-1,"-")</f>
        <v>4.4510690345712423E-2</v>
      </c>
      <c r="I19" s="68">
        <f>IFERROR('Tablas PERNOCTA zona'!O19/'Tablas PERNOCTA zona'!O32-1,"-")</f>
        <v>5.1398941719275948E-2</v>
      </c>
      <c r="J19" s="68">
        <f>IFERROR('Tablas PERNOCTA zona'!Q19/'Tablas PERNOCTA zona'!Q32-1,"-")</f>
        <v>1.498549373121949E-2</v>
      </c>
      <c r="K19" s="68">
        <f>IFERROR('Tablas PERNOCTA zona'!S19/'Tablas PERNOCTA zona'!S32-1,"-")</f>
        <v>3.607557089287261E-2</v>
      </c>
    </row>
    <row r="20" spans="2:11" outlineLevel="1">
      <c r="B20" s="66" t="s">
        <v>93</v>
      </c>
      <c r="C20" s="68">
        <f>IFERROR('Tablas PERNOCTA zona'!C20/'Tablas PERNOCTA zona'!C33-1,"-")</f>
        <v>5.7297701364231068E-2</v>
      </c>
      <c r="D20" s="68">
        <f>IFERROR('Tablas PERNOCTA zona'!E20/'Tablas PERNOCTA zona'!E33-1,"-")</f>
        <v>-2.3887277455491129E-2</v>
      </c>
      <c r="E20" s="68">
        <f>IFERROR('Tablas PERNOCTA zona'!G20/'Tablas PERNOCTA zona'!G33-1,"-")</f>
        <v>1.3876573919904711E-2</v>
      </c>
      <c r="F20" s="70">
        <f>IFERROR('Tablas PERNOCTA zona'!I20/'Tablas PERNOCTA zona'!I33-1,"-")</f>
        <v>6.3195027169706819E-2</v>
      </c>
      <c r="G20" s="70">
        <f>IFERROR('Tablas PERNOCTA zona'!K20/'Tablas PERNOCTA zona'!K33-1,"-")</f>
        <v>-3.4755627820123314E-3</v>
      </c>
      <c r="H20" s="70">
        <f>IFERROR('Tablas PERNOCTA zona'!M20/'Tablas PERNOCTA zona'!M33-1,"-")</f>
        <v>3.4299500555451168E-2</v>
      </c>
      <c r="I20" s="68">
        <f>IFERROR('Tablas PERNOCTA zona'!O20/'Tablas PERNOCTA zona'!O33-1,"-")</f>
        <v>5.0602859356292607E-2</v>
      </c>
      <c r="J20" s="68">
        <f>IFERROR('Tablas PERNOCTA zona'!Q20/'Tablas PERNOCTA zona'!Q33-1,"-")</f>
        <v>-3.6240739707019909E-2</v>
      </c>
      <c r="K20" s="68">
        <f>IFERROR('Tablas PERNOCTA zona'!S20/'Tablas PERNOCTA zona'!S33-1,"-")</f>
        <v>1.4648129592242709E-2</v>
      </c>
    </row>
    <row r="21" spans="2:11" outlineLevel="1">
      <c r="B21" s="66" t="s">
        <v>94</v>
      </c>
      <c r="C21" s="68">
        <f>IFERROR('Tablas PERNOCTA zona'!C21/'Tablas PERNOCTA zona'!C34-1,"-")</f>
        <v>-1.955776545290433E-2</v>
      </c>
      <c r="D21" s="68">
        <f>IFERROR('Tablas PERNOCTA zona'!E21/'Tablas PERNOCTA zona'!E34-1,"-")</f>
        <v>-0.13342655441294993</v>
      </c>
      <c r="E21" s="68">
        <f>IFERROR('Tablas PERNOCTA zona'!G21/'Tablas PERNOCTA zona'!G34-1,"-")</f>
        <v>-8.4832298150475771E-2</v>
      </c>
      <c r="F21" s="70">
        <f>IFERROR('Tablas PERNOCTA zona'!I21/'Tablas PERNOCTA zona'!I34-1,"-")</f>
        <v>-9.833091151867368E-3</v>
      </c>
      <c r="G21" s="70">
        <f>IFERROR('Tablas PERNOCTA zona'!K21/'Tablas PERNOCTA zona'!K34-1,"-")</f>
        <v>-9.7508749351475466E-2</v>
      </c>
      <c r="H21" s="70">
        <f>IFERROR('Tablas PERNOCTA zona'!M21/'Tablas PERNOCTA zona'!M34-1,"-")</f>
        <v>-5.0292121105474874E-2</v>
      </c>
      <c r="I21" s="68">
        <f>IFERROR('Tablas PERNOCTA zona'!O21/'Tablas PERNOCTA zona'!O34-1,"-")</f>
        <v>-4.3537178933474419E-2</v>
      </c>
      <c r="J21" s="68">
        <f>IFERROR('Tablas PERNOCTA zona'!Q21/'Tablas PERNOCTA zona'!Q34-1,"-")</f>
        <v>-0.11184014174623491</v>
      </c>
      <c r="K21" s="68">
        <f>IFERROR('Tablas PERNOCTA zona'!S21/'Tablas PERNOCTA zona'!S34-1,"-")</f>
        <v>-7.3257212835748375E-2</v>
      </c>
    </row>
    <row r="22" spans="2:11" outlineLevel="1">
      <c r="B22" s="66" t="s">
        <v>95</v>
      </c>
      <c r="C22" s="68">
        <f>IFERROR('Tablas PERNOCTA zona'!C22/'Tablas PERNOCTA zona'!C35-1,"-")</f>
        <v>6.7127263706276308E-2</v>
      </c>
      <c r="D22" s="68">
        <f>IFERROR('Tablas PERNOCTA zona'!E22/'Tablas PERNOCTA zona'!E35-1,"-")</f>
        <v>-7.850375389499209E-2</v>
      </c>
      <c r="E22" s="68">
        <f>IFERROR('Tablas PERNOCTA zona'!G22/'Tablas PERNOCTA zona'!G35-1,"-")</f>
        <v>-2.182026045654728E-2</v>
      </c>
      <c r="F22" s="70">
        <f>IFERROR('Tablas PERNOCTA zona'!I22/'Tablas PERNOCTA zona'!I35-1,"-")</f>
        <v>3.8635532266191097E-2</v>
      </c>
      <c r="G22" s="70">
        <f>IFERROR('Tablas PERNOCTA zona'!K22/'Tablas PERNOCTA zona'!K35-1,"-")</f>
        <v>-5.5556487857864267E-2</v>
      </c>
      <c r="H22" s="70">
        <f>IFERROR('Tablas PERNOCTA zona'!M22/'Tablas PERNOCTA zona'!M35-1,"-")</f>
        <v>-8.5863875947291834E-3</v>
      </c>
      <c r="I22" s="68">
        <f>IFERROR('Tablas PERNOCTA zona'!O22/'Tablas PERNOCTA zona'!O35-1,"-")</f>
        <v>9.9710227460159118E-3</v>
      </c>
      <c r="J22" s="68">
        <f>IFERROR('Tablas PERNOCTA zona'!Q22/'Tablas PERNOCTA zona'!Q35-1,"-")</f>
        <v>-7.9926731742644308E-2</v>
      </c>
      <c r="K22" s="68">
        <f>IFERROR('Tablas PERNOCTA zona'!S22/'Tablas PERNOCTA zona'!S35-1,"-")</f>
        <v>-3.2647373846854788E-2</v>
      </c>
    </row>
    <row r="23" spans="2:11" outlineLevel="1">
      <c r="B23" s="66" t="s">
        <v>96</v>
      </c>
      <c r="C23" s="68">
        <f>IFERROR('Tablas PERNOCTA zona'!C23/'Tablas PERNOCTA zona'!C36-1,"-")</f>
        <v>-2.9083393491095011E-2</v>
      </c>
      <c r="D23" s="68">
        <f>IFERROR('Tablas PERNOCTA zona'!E23/'Tablas PERNOCTA zona'!E36-1,"-")</f>
        <v>-8.1381767360488522E-2</v>
      </c>
      <c r="E23" s="68">
        <f>IFERROR('Tablas PERNOCTA zona'!G23/'Tablas PERNOCTA zona'!G36-1,"-")</f>
        <v>-6.0253586820276928E-2</v>
      </c>
      <c r="F23" s="70">
        <f>IFERROR('Tablas PERNOCTA zona'!I23/'Tablas PERNOCTA zona'!I36-1,"-")</f>
        <v>6.134753418105543E-3</v>
      </c>
      <c r="G23" s="70">
        <f>IFERROR('Tablas PERNOCTA zona'!K23/'Tablas PERNOCTA zona'!K36-1,"-")</f>
        <v>-6.2141264455035761E-2</v>
      </c>
      <c r="H23" s="70">
        <f>IFERROR('Tablas PERNOCTA zona'!M23/'Tablas PERNOCTA zona'!M36-1,"-")</f>
        <v>-2.790026582569427E-2</v>
      </c>
      <c r="I23" s="68">
        <f>IFERROR('Tablas PERNOCTA zona'!O23/'Tablas PERNOCTA zona'!O36-1,"-")</f>
        <v>1.4431404593052255E-2</v>
      </c>
      <c r="J23" s="68">
        <f>IFERROR('Tablas PERNOCTA zona'!Q23/'Tablas PERNOCTA zona'!Q36-1,"-")</f>
        <v>-8.1158777374745084E-2</v>
      </c>
      <c r="K23" s="68">
        <f>IFERROR('Tablas PERNOCTA zona'!S23/'Tablas PERNOCTA zona'!S36-1,"-")</f>
        <v>-3.0898829095330149E-2</v>
      </c>
    </row>
    <row r="24" spans="2:11" outlineLevel="1">
      <c r="B24" s="66" t="s">
        <v>97</v>
      </c>
      <c r="C24" s="68">
        <f>IFERROR('Tablas PERNOCTA zona'!C24/'Tablas PERNOCTA zona'!C37-1,"-")</f>
        <v>2.0758215134729419E-2</v>
      </c>
      <c r="D24" s="68">
        <f>IFERROR('Tablas PERNOCTA zona'!E24/'Tablas PERNOCTA zona'!E37-1,"-")</f>
        <v>-0.10758630555767201</v>
      </c>
      <c r="E24" s="68">
        <f>IFERROR('Tablas PERNOCTA zona'!G24/'Tablas PERNOCTA zona'!G37-1,"-")</f>
        <v>-5.5476328141885189E-2</v>
      </c>
      <c r="F24" s="70">
        <f>IFERROR('Tablas PERNOCTA zona'!I24/'Tablas PERNOCTA zona'!I37-1,"-")</f>
        <v>-2.9148887777571297E-2</v>
      </c>
      <c r="G24" s="70">
        <f>IFERROR('Tablas PERNOCTA zona'!K24/'Tablas PERNOCTA zona'!K37-1,"-")</f>
        <v>-6.7141198061210439E-2</v>
      </c>
      <c r="H24" s="70">
        <f>IFERROR('Tablas PERNOCTA zona'!M24/'Tablas PERNOCTA zona'!M37-1,"-")</f>
        <v>-4.7591691888966281E-2</v>
      </c>
      <c r="I24" s="68">
        <f>IFERROR('Tablas PERNOCTA zona'!O24/'Tablas PERNOCTA zona'!O37-1,"-")</f>
        <v>-2.4103216399638305E-2</v>
      </c>
      <c r="J24" s="68">
        <f>IFERROR('Tablas PERNOCTA zona'!Q24/'Tablas PERNOCTA zona'!Q37-1,"-")</f>
        <v>-9.366156117085922E-2</v>
      </c>
      <c r="K24" s="68">
        <f>IFERROR('Tablas PERNOCTA zona'!S24/'Tablas PERNOCTA zona'!S37-1,"-")</f>
        <v>-5.6395205550938021E-2</v>
      </c>
    </row>
    <row r="25" spans="2:11" ht="15" customHeight="1">
      <c r="B25" s="275">
        <v>2010</v>
      </c>
      <c r="C25" s="79">
        <f>IFERROR('Tablas PERNOCTA zona'!C25/'Tablas PERNOCTA zona'!C38-1,"-")</f>
        <v>8.1653806240390869E-2</v>
      </c>
      <c r="D25" s="79">
        <f>IFERROR('Tablas PERNOCTA zona'!E25/'Tablas PERNOCTA zona'!E38-1,"-")</f>
        <v>-1.11186794093171E-2</v>
      </c>
      <c r="E25" s="79">
        <f>IFERROR('Tablas PERNOCTA zona'!G25/'Tablas PERNOCTA zona'!G38-1,"-")</f>
        <v>2.8574515770976694E-2</v>
      </c>
      <c r="F25" s="79">
        <f>IFERROR('Tablas PERNOCTA zona'!I25/'Tablas PERNOCTA zona'!I38-1,"-")</f>
        <v>5.0676049182359462E-2</v>
      </c>
      <c r="G25" s="79">
        <f>IFERROR('Tablas PERNOCTA zona'!K25/'Tablas PERNOCTA zona'!K38-1,"-")</f>
        <v>7.1507715193019905E-4</v>
      </c>
      <c r="H25" s="79">
        <f>IFERROR('Tablas PERNOCTA zona'!M25/'Tablas PERNOCTA zona'!M38-1,"-")</f>
        <v>2.7254281571602368E-2</v>
      </c>
      <c r="I25" s="79">
        <f>IFERROR('Tablas PERNOCTA zona'!O25/'Tablas PERNOCTA zona'!O38-1,"-")</f>
        <v>2.5869525508901203E-2</v>
      </c>
      <c r="J25" s="79">
        <f>IFERROR('Tablas PERNOCTA zona'!Q25/'Tablas PERNOCTA zona'!Q38-1,"-")</f>
        <v>-2.5678884336033936E-2</v>
      </c>
      <c r="K25" s="79">
        <f>IFERROR('Tablas PERNOCTA zona'!S25/'Tablas PERNOCTA zona'!S38-1,"-")</f>
        <v>2.8979059372828964E-3</v>
      </c>
    </row>
    <row r="26" spans="2:11" ht="15" hidden="1" customHeight="1" outlineLevel="1">
      <c r="B26" s="66" t="s">
        <v>86</v>
      </c>
      <c r="C26" s="68">
        <f>IFERROR('Tablas PERNOCTA zona'!C26/'Tablas PERNOCTA zona'!C39-1,"-")</f>
        <v>-0.11589583662478786</v>
      </c>
      <c r="D26" s="68">
        <f>IFERROR('Tablas PERNOCTA zona'!E26/'Tablas PERNOCTA zona'!E39-1,"-")</f>
        <v>-0.123387242119953</v>
      </c>
      <c r="E26" s="68">
        <f>IFERROR('Tablas PERNOCTA zona'!G26/'Tablas PERNOCTA zona'!G39-1,"-")</f>
        <v>-0.12024590887968012</v>
      </c>
      <c r="F26" s="70">
        <f>IFERROR('Tablas PERNOCTA zona'!I26/'Tablas PERNOCTA zona'!I39-1,"-")</f>
        <v>-7.282241538329226E-2</v>
      </c>
      <c r="G26" s="70">
        <f>IFERROR('Tablas PERNOCTA zona'!K26/'Tablas PERNOCTA zona'!K39-1,"-")</f>
        <v>-0.11068346144947694</v>
      </c>
      <c r="H26" s="70">
        <f>IFERROR('Tablas PERNOCTA zona'!M26/'Tablas PERNOCTA zona'!M39-1,"-")</f>
        <v>-9.1442944801918835E-2</v>
      </c>
      <c r="I26" s="68">
        <f>IFERROR('Tablas PERNOCTA zona'!O26/'Tablas PERNOCTA zona'!O39-1,"-")</f>
        <v>-7.711478263106708E-2</v>
      </c>
      <c r="J26" s="68">
        <f>IFERROR('Tablas PERNOCTA zona'!Q26/'Tablas PERNOCTA zona'!Q39-1,"-")</f>
        <v>-0.12739845041822406</v>
      </c>
      <c r="K26" s="68">
        <f>IFERROR('Tablas PERNOCTA zona'!S26/'Tablas PERNOCTA zona'!S39-1,"-")</f>
        <v>-0.10062421660235699</v>
      </c>
    </row>
    <row r="27" spans="2:11" ht="15" hidden="1" customHeight="1" outlineLevel="1">
      <c r="B27" s="66" t="s">
        <v>87</v>
      </c>
      <c r="C27" s="68">
        <f>IFERROR('Tablas PERNOCTA zona'!C27/'Tablas PERNOCTA zona'!C40-1,"-")</f>
        <v>-8.6481733266745242E-2</v>
      </c>
      <c r="D27" s="68">
        <f>IFERROR('Tablas PERNOCTA zona'!E27/'Tablas PERNOCTA zona'!E40-1,"-")</f>
        <v>-0.21227111762016571</v>
      </c>
      <c r="E27" s="68">
        <f>IFERROR('Tablas PERNOCTA zona'!G27/'Tablas PERNOCTA zona'!G40-1,"-")</f>
        <v>-0.16278385482275881</v>
      </c>
      <c r="F27" s="70">
        <f>IFERROR('Tablas PERNOCTA zona'!I27/'Tablas PERNOCTA zona'!I40-1,"-")</f>
        <v>-6.8553522912515819E-2</v>
      </c>
      <c r="G27" s="70">
        <f>IFERROR('Tablas PERNOCTA zona'!K27/'Tablas PERNOCTA zona'!K40-1,"-")</f>
        <v>-0.14833495071249814</v>
      </c>
      <c r="H27" s="70">
        <f>IFERROR('Tablas PERNOCTA zona'!M27/'Tablas PERNOCTA zona'!M40-1,"-")</f>
        <v>-0.10772519178558071</v>
      </c>
      <c r="I27" s="68">
        <f>IFERROR('Tablas PERNOCTA zona'!O27/'Tablas PERNOCTA zona'!O40-1,"-")</f>
        <v>-7.8815085942363639E-2</v>
      </c>
      <c r="J27" s="68">
        <f>IFERROR('Tablas PERNOCTA zona'!Q27/'Tablas PERNOCTA zona'!Q40-1,"-")</f>
        <v>-0.16447644802213701</v>
      </c>
      <c r="K27" s="68">
        <f>IFERROR('Tablas PERNOCTA zona'!S27/'Tablas PERNOCTA zona'!S40-1,"-")</f>
        <v>-0.11885319628502189</v>
      </c>
    </row>
    <row r="28" spans="2:11" ht="15" hidden="1" customHeight="1" outlineLevel="1">
      <c r="B28" s="66" t="s">
        <v>88</v>
      </c>
      <c r="C28" s="68">
        <f>IFERROR('Tablas PERNOCTA zona'!C28/'Tablas PERNOCTA zona'!C41-1,"-")</f>
        <v>-4.6987697402785078E-2</v>
      </c>
      <c r="D28" s="68">
        <f>IFERROR('Tablas PERNOCTA zona'!E28/'Tablas PERNOCTA zona'!E41-1,"-")</f>
        <v>-0.13078881546761845</v>
      </c>
      <c r="E28" s="68">
        <f>IFERROR('Tablas PERNOCTA zona'!G28/'Tablas PERNOCTA zona'!G41-1,"-")</f>
        <v>-9.4199361231962486E-2</v>
      </c>
      <c r="F28" s="70">
        <f>IFERROR('Tablas PERNOCTA zona'!I28/'Tablas PERNOCTA zona'!I41-1,"-")</f>
        <v>-8.4911839087709051E-2</v>
      </c>
      <c r="G28" s="70">
        <f>IFERROR('Tablas PERNOCTA zona'!K28/'Tablas PERNOCTA zona'!K41-1,"-")</f>
        <v>-0.12069930910183235</v>
      </c>
      <c r="H28" s="70">
        <f>IFERROR('Tablas PERNOCTA zona'!M28/'Tablas PERNOCTA zona'!M41-1,"-")</f>
        <v>-0.10151238384571026</v>
      </c>
      <c r="I28" s="68">
        <f>IFERROR('Tablas PERNOCTA zona'!O28/'Tablas PERNOCTA zona'!O41-1,"-")</f>
        <v>-0.1127749878644686</v>
      </c>
      <c r="J28" s="68">
        <f>IFERROR('Tablas PERNOCTA zona'!Q28/'Tablas PERNOCTA zona'!Q41-1,"-")</f>
        <v>-0.14195644966393306</v>
      </c>
      <c r="K28" s="68">
        <f>IFERROR('Tablas PERNOCTA zona'!S28/'Tablas PERNOCTA zona'!S41-1,"-")</f>
        <v>-0.12571846305344481</v>
      </c>
    </row>
    <row r="29" spans="2:11" ht="15" hidden="1" customHeight="1" outlineLevel="1">
      <c r="B29" s="66" t="s">
        <v>89</v>
      </c>
      <c r="C29" s="68">
        <f>IFERROR('Tablas PERNOCTA zona'!C29/'Tablas PERNOCTA zona'!C42-1,"-")</f>
        <v>-7.0878974651257587E-2</v>
      </c>
      <c r="D29" s="68">
        <f>IFERROR('Tablas PERNOCTA zona'!E29/'Tablas PERNOCTA zona'!E42-1,"-")</f>
        <v>-0.12288220071114309</v>
      </c>
      <c r="E29" s="68">
        <f>IFERROR('Tablas PERNOCTA zona'!G29/'Tablas PERNOCTA zona'!G42-1,"-")</f>
        <v>-9.9423095311454213E-2</v>
      </c>
      <c r="F29" s="70">
        <f>IFERROR('Tablas PERNOCTA zona'!I29/'Tablas PERNOCTA zona'!I42-1,"-")</f>
        <v>-9.4144927367250442E-2</v>
      </c>
      <c r="G29" s="70">
        <f>IFERROR('Tablas PERNOCTA zona'!K29/'Tablas PERNOCTA zona'!K42-1,"-")</f>
        <v>-8.3506569666424002E-2</v>
      </c>
      <c r="H29" s="70">
        <f>IFERROR('Tablas PERNOCTA zona'!M29/'Tablas PERNOCTA zona'!M42-1,"-")</f>
        <v>-8.9407734745883261E-2</v>
      </c>
      <c r="I29" s="68">
        <f>IFERROR('Tablas PERNOCTA zona'!O29/'Tablas PERNOCTA zona'!O42-1,"-")</f>
        <v>-0.12100826071878423</v>
      </c>
      <c r="J29" s="68">
        <f>IFERROR('Tablas PERNOCTA zona'!Q29/'Tablas PERNOCTA zona'!Q42-1,"-")</f>
        <v>-0.11818502873444603</v>
      </c>
      <c r="K29" s="68">
        <f>IFERROR('Tablas PERNOCTA zona'!S29/'Tablas PERNOCTA zona'!S42-1,"-")</f>
        <v>-0.11981197986997827</v>
      </c>
    </row>
    <row r="30" spans="2:11" ht="15" hidden="1" customHeight="1" outlineLevel="1">
      <c r="B30" s="66" t="s">
        <v>90</v>
      </c>
      <c r="C30" s="68">
        <f>IFERROR('Tablas PERNOCTA zona'!C30/'Tablas PERNOCTA zona'!C43-1,"-")</f>
        <v>-0.13675805122303952</v>
      </c>
      <c r="D30" s="68">
        <f>IFERROR('Tablas PERNOCTA zona'!E30/'Tablas PERNOCTA zona'!E43-1,"-")</f>
        <v>-0.10013418013440212</v>
      </c>
      <c r="E30" s="68">
        <f>IFERROR('Tablas PERNOCTA zona'!G30/'Tablas PERNOCTA zona'!G43-1,"-")</f>
        <v>-0.11538875696384754</v>
      </c>
      <c r="F30" s="70">
        <f>IFERROR('Tablas PERNOCTA zona'!I30/'Tablas PERNOCTA zona'!I43-1,"-")</f>
        <v>-0.10430891311081281</v>
      </c>
      <c r="G30" s="70">
        <f>IFERROR('Tablas PERNOCTA zona'!K30/'Tablas PERNOCTA zona'!K43-1,"-")</f>
        <v>-0.11464571534454093</v>
      </c>
      <c r="H30" s="70">
        <f>IFERROR('Tablas PERNOCTA zona'!M30/'Tablas PERNOCTA zona'!M43-1,"-")</f>
        <v>-0.10930672709991995</v>
      </c>
      <c r="I30" s="68">
        <f>IFERROR('Tablas PERNOCTA zona'!O30/'Tablas PERNOCTA zona'!O43-1,"-")</f>
        <v>-0.1277363413458984</v>
      </c>
      <c r="J30" s="68">
        <f>IFERROR('Tablas PERNOCTA zona'!Q30/'Tablas PERNOCTA zona'!Q43-1,"-")</f>
        <v>-0.15681948228278786</v>
      </c>
      <c r="K30" s="68">
        <f>IFERROR('Tablas PERNOCTA zona'!S30/'Tablas PERNOCTA zona'!S43-1,"-")</f>
        <v>-0.14115038584531348</v>
      </c>
    </row>
    <row r="31" spans="2:11" ht="15" hidden="1" customHeight="1" outlineLevel="1">
      <c r="B31" s="66" t="s">
        <v>91</v>
      </c>
      <c r="C31" s="68">
        <f>IFERROR('Tablas PERNOCTA zona'!C31/'Tablas PERNOCTA zona'!C44-1,"-")</f>
        <v>-0.10323595599266544</v>
      </c>
      <c r="D31" s="68">
        <f>IFERROR('Tablas PERNOCTA zona'!E31/'Tablas PERNOCTA zona'!E44-1,"-")</f>
        <v>-0.15407240080086315</v>
      </c>
      <c r="E31" s="68">
        <f>IFERROR('Tablas PERNOCTA zona'!G31/'Tablas PERNOCTA zona'!G44-1,"-")</f>
        <v>-0.13327628003395919</v>
      </c>
      <c r="F31" s="70">
        <f>IFERROR('Tablas PERNOCTA zona'!I31/'Tablas PERNOCTA zona'!I44-1,"-")</f>
        <v>-0.12974890697842945</v>
      </c>
      <c r="G31" s="70">
        <f>IFERROR('Tablas PERNOCTA zona'!K31/'Tablas PERNOCTA zona'!K44-1,"-")</f>
        <v>-0.15736474873752448</v>
      </c>
      <c r="H31" s="70">
        <f>IFERROR('Tablas PERNOCTA zona'!M31/'Tablas PERNOCTA zona'!M44-1,"-")</f>
        <v>-0.14255494646955558</v>
      </c>
      <c r="I31" s="68">
        <f>IFERROR('Tablas PERNOCTA zona'!O31/'Tablas PERNOCTA zona'!O44-1,"-")</f>
        <v>-0.15020017689279797</v>
      </c>
      <c r="J31" s="68">
        <f>IFERROR('Tablas PERNOCTA zona'!Q31/'Tablas PERNOCTA zona'!Q44-1,"-")</f>
        <v>-0.18088954140504754</v>
      </c>
      <c r="K31" s="68">
        <f>IFERROR('Tablas PERNOCTA zona'!S31/'Tablas PERNOCTA zona'!S44-1,"-")</f>
        <v>-0.16385121540279957</v>
      </c>
    </row>
    <row r="32" spans="2:11" ht="15" hidden="1" customHeight="1" outlineLevel="1">
      <c r="B32" s="66" t="s">
        <v>92</v>
      </c>
      <c r="C32" s="68">
        <f>IFERROR('Tablas PERNOCTA zona'!C32/'Tablas PERNOCTA zona'!C45-1,"-")</f>
        <v>-9.8678930283623956E-2</v>
      </c>
      <c r="D32" s="68">
        <f>IFERROR('Tablas PERNOCTA zona'!E32/'Tablas PERNOCTA zona'!E45-1,"-")</f>
        <v>-0.24225954219942558</v>
      </c>
      <c r="E32" s="68">
        <f>IFERROR('Tablas PERNOCTA zona'!G32/'Tablas PERNOCTA zona'!G45-1,"-")</f>
        <v>-0.18128786859779866</v>
      </c>
      <c r="F32" s="70">
        <f>IFERROR('Tablas PERNOCTA zona'!I32/'Tablas PERNOCTA zona'!I45-1,"-")</f>
        <v>-0.12779249988285946</v>
      </c>
      <c r="G32" s="70">
        <f>IFERROR('Tablas PERNOCTA zona'!K32/'Tablas PERNOCTA zona'!K45-1,"-")</f>
        <v>-0.19360191815144523</v>
      </c>
      <c r="H32" s="70">
        <f>IFERROR('Tablas PERNOCTA zona'!M32/'Tablas PERNOCTA zona'!M45-1,"-")</f>
        <v>-0.15786014700108419</v>
      </c>
      <c r="I32" s="68">
        <f>IFERROR('Tablas PERNOCTA zona'!O32/'Tablas PERNOCTA zona'!O45-1,"-")</f>
        <v>-0.14723468162368059</v>
      </c>
      <c r="J32" s="68">
        <f>IFERROR('Tablas PERNOCTA zona'!Q32/'Tablas PERNOCTA zona'!Q45-1,"-")</f>
        <v>-0.19503367580078701</v>
      </c>
      <c r="K32" s="68">
        <f>IFERROR('Tablas PERNOCTA zona'!S32/'Tablas PERNOCTA zona'!S45-1,"-")</f>
        <v>-0.16802419155012427</v>
      </c>
    </row>
    <row r="33" spans="2:11" ht="15" hidden="1" customHeight="1" outlineLevel="1">
      <c r="B33" s="66" t="s">
        <v>93</v>
      </c>
      <c r="C33" s="68">
        <f>IFERROR('Tablas PERNOCTA zona'!C33/'Tablas PERNOCTA zona'!C46-1,"-")</f>
        <v>-0.15747388717710209</v>
      </c>
      <c r="D33" s="68">
        <f>IFERROR('Tablas PERNOCTA zona'!E33/'Tablas PERNOCTA zona'!E46-1,"-")</f>
        <v>-0.14388407584135565</v>
      </c>
      <c r="E33" s="68">
        <f>IFERROR('Tablas PERNOCTA zona'!G33/'Tablas PERNOCTA zona'!G46-1,"-")</f>
        <v>-0.15025961495845819</v>
      </c>
      <c r="F33" s="70">
        <f>IFERROR('Tablas PERNOCTA zona'!I33/'Tablas PERNOCTA zona'!I46-1,"-")</f>
        <v>-0.15968727964784735</v>
      </c>
      <c r="G33" s="70">
        <f>IFERROR('Tablas PERNOCTA zona'!K33/'Tablas PERNOCTA zona'!K46-1,"-")</f>
        <v>-0.17323916240180881</v>
      </c>
      <c r="H33" s="70">
        <f>IFERROR('Tablas PERNOCTA zona'!M33/'Tablas PERNOCTA zona'!M46-1,"-")</f>
        <v>-0.16561493001022776</v>
      </c>
      <c r="I33" s="68">
        <f>IFERROR('Tablas PERNOCTA zona'!O33/'Tablas PERNOCTA zona'!O46-1,"-")</f>
        <v>-0.17629464275355089</v>
      </c>
      <c r="J33" s="68">
        <f>IFERROR('Tablas PERNOCTA zona'!Q33/'Tablas PERNOCTA zona'!Q46-1,"-")</f>
        <v>-0.19423050510388895</v>
      </c>
      <c r="K33" s="68">
        <f>IFERROR('Tablas PERNOCTA zona'!S33/'Tablas PERNOCTA zona'!S46-1,"-")</f>
        <v>-0.18381636922596034</v>
      </c>
    </row>
    <row r="34" spans="2:11" ht="15" hidden="1" customHeight="1" outlineLevel="1">
      <c r="B34" s="66" t="s">
        <v>94</v>
      </c>
      <c r="C34" s="68">
        <f>IFERROR('Tablas PERNOCTA zona'!C34/'Tablas PERNOCTA zona'!C47-1,"-")</f>
        <v>-7.7070131170907441E-2</v>
      </c>
      <c r="D34" s="68">
        <f>IFERROR('Tablas PERNOCTA zona'!E34/'Tablas PERNOCTA zona'!E47-1,"-")</f>
        <v>-8.8504003356340344E-2</v>
      </c>
      <c r="E34" s="68">
        <f>IFERROR('Tablas PERNOCTA zona'!G34/'Tablas PERNOCTA zona'!G47-1,"-")</f>
        <v>-8.3659359930302601E-2</v>
      </c>
      <c r="F34" s="70">
        <f>IFERROR('Tablas PERNOCTA zona'!I34/'Tablas PERNOCTA zona'!I47-1,"-")</f>
        <v>-0.10844898905265132</v>
      </c>
      <c r="G34" s="70">
        <f>IFERROR('Tablas PERNOCTA zona'!K34/'Tablas PERNOCTA zona'!K47-1,"-")</f>
        <v>-9.3853385285369351E-2</v>
      </c>
      <c r="H34" s="70">
        <f>IFERROR('Tablas PERNOCTA zona'!M34/'Tablas PERNOCTA zona'!M47-1,"-")</f>
        <v>-0.10177252742075449</v>
      </c>
      <c r="I34" s="68">
        <f>IFERROR('Tablas PERNOCTA zona'!O34/'Tablas PERNOCTA zona'!O47-1,"-")</f>
        <v>-0.14307976436575187</v>
      </c>
      <c r="J34" s="68">
        <f>IFERROR('Tablas PERNOCTA zona'!Q34/'Tablas PERNOCTA zona'!Q47-1,"-")</f>
        <v>-0.12624943149018031</v>
      </c>
      <c r="K34" s="68">
        <f>IFERROR('Tablas PERNOCTA zona'!S34/'Tablas PERNOCTA zona'!S47-1,"-")</f>
        <v>-0.13583689398582843</v>
      </c>
    </row>
    <row r="35" spans="2:11" ht="15" hidden="1" customHeight="1" outlineLevel="1">
      <c r="B35" s="66" t="s">
        <v>95</v>
      </c>
      <c r="C35" s="68">
        <f>IFERROR('Tablas PERNOCTA zona'!C35/'Tablas PERNOCTA zona'!C48-1,"-")</f>
        <v>-0.18313335535421538</v>
      </c>
      <c r="D35" s="68">
        <f>IFERROR('Tablas PERNOCTA zona'!E35/'Tablas PERNOCTA zona'!E48-1,"-")</f>
        <v>-0.14812924391340998</v>
      </c>
      <c r="E35" s="68">
        <f>IFERROR('Tablas PERNOCTA zona'!G35/'Tablas PERNOCTA zona'!G48-1,"-")</f>
        <v>-0.16210452223089711</v>
      </c>
      <c r="F35" s="70">
        <f>IFERROR('Tablas PERNOCTA zona'!I35/'Tablas PERNOCTA zona'!I48-1,"-")</f>
        <v>-0.18176347599971887</v>
      </c>
      <c r="G35" s="70">
        <f>IFERROR('Tablas PERNOCTA zona'!K35/'Tablas PERNOCTA zona'!K48-1,"-")</f>
        <v>-0.16373211809298782</v>
      </c>
      <c r="H35" s="70">
        <f>IFERROR('Tablas PERNOCTA zona'!M35/'Tablas PERNOCTA zona'!M48-1,"-")</f>
        <v>-0.17282195202344353</v>
      </c>
      <c r="I35" s="68">
        <f>IFERROR('Tablas PERNOCTA zona'!O35/'Tablas PERNOCTA zona'!O48-1,"-")</f>
        <v>-0.17948224822567727</v>
      </c>
      <c r="J35" s="68">
        <f>IFERROR('Tablas PERNOCTA zona'!Q35/'Tablas PERNOCTA zona'!Q48-1,"-")</f>
        <v>-0.1703522994811919</v>
      </c>
      <c r="K35" s="68">
        <f>IFERROR('Tablas PERNOCTA zona'!S35/'Tablas PERNOCTA zona'!S48-1,"-")</f>
        <v>-0.17517913745897196</v>
      </c>
    </row>
    <row r="36" spans="2:11" ht="15" hidden="1" customHeight="1" outlineLevel="1">
      <c r="B36" s="66" t="s">
        <v>96</v>
      </c>
      <c r="C36" s="68">
        <f>IFERROR('Tablas PERNOCTA zona'!C36/'Tablas PERNOCTA zona'!C49-1,"-")</f>
        <v>-0.14078637126409921</v>
      </c>
      <c r="D36" s="68">
        <f>IFERROR('Tablas PERNOCTA zona'!E36/'Tablas PERNOCTA zona'!E49-1,"-")</f>
        <v>-0.18229852517399059</v>
      </c>
      <c r="E36" s="68">
        <f>IFERROR('Tablas PERNOCTA zona'!G36/'Tablas PERNOCTA zona'!G49-1,"-")</f>
        <v>-0.16602043561664603</v>
      </c>
      <c r="F36" s="70">
        <f>IFERROR('Tablas PERNOCTA zona'!I36/'Tablas PERNOCTA zona'!I49-1,"-")</f>
        <v>-0.14468509256389783</v>
      </c>
      <c r="G36" s="70">
        <f>IFERROR('Tablas PERNOCTA zona'!K36/'Tablas PERNOCTA zona'!K49-1,"-")</f>
        <v>-0.17375596296727225</v>
      </c>
      <c r="H36" s="70">
        <f>IFERROR('Tablas PERNOCTA zona'!M36/'Tablas PERNOCTA zona'!M49-1,"-")</f>
        <v>-0.15942797645981455</v>
      </c>
      <c r="I36" s="68">
        <f>IFERROR('Tablas PERNOCTA zona'!O36/'Tablas PERNOCTA zona'!O49-1,"-")</f>
        <v>-0.15048496084835161</v>
      </c>
      <c r="J36" s="68">
        <f>IFERROR('Tablas PERNOCTA zona'!Q36/'Tablas PERNOCTA zona'!Q49-1,"-")</f>
        <v>-0.17127898072052172</v>
      </c>
      <c r="K36" s="68">
        <f>IFERROR('Tablas PERNOCTA zona'!S36/'Tablas PERNOCTA zona'!S49-1,"-")</f>
        <v>-0.16047434562851515</v>
      </c>
    </row>
    <row r="37" spans="2:11" ht="15" hidden="1" customHeight="1" outlineLevel="1">
      <c r="B37" s="66" t="s">
        <v>97</v>
      </c>
      <c r="C37" s="68">
        <f>IFERROR('Tablas PERNOCTA zona'!C37/'Tablas PERNOCTA zona'!C50-1,"-")</f>
        <v>-0.10448141266969801</v>
      </c>
      <c r="D37" s="68">
        <f>IFERROR('Tablas PERNOCTA zona'!E37/'Tablas PERNOCTA zona'!E50-1,"-")</f>
        <v>-0.1042786446617574</v>
      </c>
      <c r="E37" s="68">
        <f>IFERROR('Tablas PERNOCTA zona'!G37/'Tablas PERNOCTA zona'!G50-1,"-")</f>
        <v>-0.10436098286529238</v>
      </c>
      <c r="F37" s="70">
        <f>IFERROR('Tablas PERNOCTA zona'!I37/'Tablas PERNOCTA zona'!I50-1,"-")</f>
        <v>-9.1744942738018143E-2</v>
      </c>
      <c r="G37" s="70">
        <f>IFERROR('Tablas PERNOCTA zona'!K37/'Tablas PERNOCTA zona'!K50-1,"-")</f>
        <v>-0.11430367093109728</v>
      </c>
      <c r="H37" s="70">
        <f>IFERROR('Tablas PERNOCTA zona'!M37/'Tablas PERNOCTA zona'!M50-1,"-")</f>
        <v>-0.10283751135289398</v>
      </c>
      <c r="I37" s="68">
        <f>IFERROR('Tablas PERNOCTA zona'!O37/'Tablas PERNOCTA zona'!O50-1,"-")</f>
        <v>-8.5032255938552681E-2</v>
      </c>
      <c r="J37" s="68">
        <f>IFERROR('Tablas PERNOCTA zona'!Q37/'Tablas PERNOCTA zona'!Q50-1,"-")</f>
        <v>-0.11628429836692333</v>
      </c>
      <c r="K37" s="68">
        <f>IFERROR('Tablas PERNOCTA zona'!S37/'Tablas PERNOCTA zona'!S50-1,"-")</f>
        <v>-9.9811253323199511E-2</v>
      </c>
    </row>
    <row r="38" spans="2:11" collapsed="1">
      <c r="B38" s="276">
        <v>2009</v>
      </c>
      <c r="C38" s="82">
        <f>IFERROR('Tablas PERNOCTA zona'!C38/'Tablas PERNOCTA zona'!C51-1,"-")</f>
        <v>-0.11135123601782704</v>
      </c>
      <c r="D38" s="82">
        <f>IFERROR('Tablas PERNOCTA zona'!E38/'Tablas PERNOCTA zona'!E51-1,"-")</f>
        <v>-0.1460349932206263</v>
      </c>
      <c r="E38" s="82">
        <f>IFERROR('Tablas PERNOCTA zona'!G38/'Tablas PERNOCTA zona'!G51-1,"-")</f>
        <v>-0.13153237221397163</v>
      </c>
      <c r="F38" s="82">
        <f>IFERROR('Tablas PERNOCTA zona'!I38/'Tablas PERNOCTA zona'!I51-1,"-")</f>
        <v>-0.11465695922645203</v>
      </c>
      <c r="G38" s="82">
        <f>IFERROR('Tablas PERNOCTA zona'!K38/'Tablas PERNOCTA zona'!K51-1,"-")</f>
        <v>-0.13748799831945058</v>
      </c>
      <c r="H38" s="82">
        <f>IFERROR('Tablas PERNOCTA zona'!M38/'Tablas PERNOCTA zona'!M51-1,"-")</f>
        <v>-0.12550883331347717</v>
      </c>
      <c r="I38" s="82">
        <f>IFERROR('Tablas PERNOCTA zona'!O38/'Tablas PERNOCTA zona'!O51-1,"-")</f>
        <v>-0.12964341224210163</v>
      </c>
      <c r="J38" s="82">
        <f>IFERROR('Tablas PERNOCTA zona'!Q38/'Tablas PERNOCTA zona'!Q51-1,"-")</f>
        <v>-0.1550624012015529</v>
      </c>
      <c r="K38" s="82">
        <f>IFERROR('Tablas PERNOCTA zona'!S38/'Tablas PERNOCTA zona'!S51-1,"-")</f>
        <v>-0.1411573422777006</v>
      </c>
    </row>
    <row r="39" spans="2:11" ht="15" hidden="1" customHeight="1" outlineLevel="1">
      <c r="B39" s="66" t="s">
        <v>86</v>
      </c>
      <c r="C39" s="68">
        <f>IFERROR('Tablas PERNOCTA zona'!C39/'Tablas PERNOCTA zona'!C52-1,"-")</f>
        <v>1.7479975957170213E-2</v>
      </c>
      <c r="D39" s="68">
        <f>IFERROR('Tablas PERNOCTA zona'!E39/'Tablas PERNOCTA zona'!E52-1,"-")</f>
        <v>-0.13552582114662504</v>
      </c>
      <c r="E39" s="68">
        <f>IFERROR('Tablas PERNOCTA zona'!G39/'Tablas PERNOCTA zona'!G52-1,"-")</f>
        <v>-7.734611347096787E-2</v>
      </c>
      <c r="F39" s="70">
        <f>IFERROR('Tablas PERNOCTA zona'!I39/'Tablas PERNOCTA zona'!I52-1,"-")</f>
        <v>-4.7054235305089454E-2</v>
      </c>
      <c r="G39" s="70">
        <f>IFERROR('Tablas PERNOCTA zona'!K39/'Tablas PERNOCTA zona'!K52-1,"-")</f>
        <v>-9.6997037091354876E-2</v>
      </c>
      <c r="H39" s="70">
        <f>IFERROR('Tablas PERNOCTA zona'!M39/'Tablas PERNOCTA zona'!M52-1,"-")</f>
        <v>-7.2288807089450402E-2</v>
      </c>
      <c r="I39" s="68">
        <f>IFERROR('Tablas PERNOCTA zona'!O39/'Tablas PERNOCTA zona'!O52-1,"-")</f>
        <v>-4.3343871906311726E-2</v>
      </c>
      <c r="J39" s="68">
        <f>IFERROR('Tablas PERNOCTA zona'!Q39/'Tablas PERNOCTA zona'!Q52-1,"-")</f>
        <v>-0.10478583187121915</v>
      </c>
      <c r="K39" s="68">
        <f>IFERROR('Tablas PERNOCTA zona'!S39/'Tablas PERNOCTA zona'!S52-1,"-")</f>
        <v>-7.3087376260990933E-2</v>
      </c>
    </row>
    <row r="40" spans="2:11" ht="15" hidden="1" customHeight="1" outlineLevel="1">
      <c r="B40" s="66" t="s">
        <v>87</v>
      </c>
      <c r="C40" s="68">
        <f>IFERROR('Tablas PERNOCTA zona'!C40/'Tablas PERNOCTA zona'!C53-1,"-")</f>
        <v>-7.6094851433125554E-2</v>
      </c>
      <c r="D40" s="68">
        <f>IFERROR('Tablas PERNOCTA zona'!E40/'Tablas PERNOCTA zona'!E53-1,"-")</f>
        <v>-4.5804010179983368E-2</v>
      </c>
      <c r="E40" s="68">
        <f>IFERROR('Tablas PERNOCTA zona'!G40/'Tablas PERNOCTA zona'!G53-1,"-")</f>
        <v>-5.7954817169829753E-2</v>
      </c>
      <c r="F40" s="70">
        <f>IFERROR('Tablas PERNOCTA zona'!I40/'Tablas PERNOCTA zona'!I53-1,"-")</f>
        <v>-6.3930765125122302E-2</v>
      </c>
      <c r="G40" s="70">
        <f>IFERROR('Tablas PERNOCTA zona'!K40/'Tablas PERNOCTA zona'!K53-1,"-")</f>
        <v>-6.9296700946032241E-2</v>
      </c>
      <c r="H40" s="70">
        <f>IFERROR('Tablas PERNOCTA zona'!M40/'Tablas PERNOCTA zona'!M53-1,"-")</f>
        <v>-6.657308147488239E-2</v>
      </c>
      <c r="I40" s="68">
        <f>IFERROR('Tablas PERNOCTA zona'!O40/'Tablas PERNOCTA zona'!O53-1,"-")</f>
        <v>-6.4776170247908271E-2</v>
      </c>
      <c r="J40" s="68">
        <f>IFERROR('Tablas PERNOCTA zona'!Q40/'Tablas PERNOCTA zona'!Q53-1,"-")</f>
        <v>-7.1143047241964852E-2</v>
      </c>
      <c r="K40" s="68">
        <f>IFERROR('Tablas PERNOCTA zona'!S40/'Tablas PERNOCTA zona'!S53-1,"-")</f>
        <v>-6.7762877199155191E-2</v>
      </c>
    </row>
    <row r="41" spans="2:11" ht="15" hidden="1" customHeight="1" outlineLevel="1">
      <c r="B41" s="66" t="s">
        <v>88</v>
      </c>
      <c r="C41" s="68">
        <f>IFERROR('Tablas PERNOCTA zona'!C41/'Tablas PERNOCTA zona'!C54-1,"-")</f>
        <v>1.8575956531582616E-2</v>
      </c>
      <c r="D41" s="68">
        <f>IFERROR('Tablas PERNOCTA zona'!E41/'Tablas PERNOCTA zona'!E54-1,"-")</f>
        <v>-2.5502427363741975E-2</v>
      </c>
      <c r="E41" s="68">
        <f>IFERROR('Tablas PERNOCTA zona'!G41/'Tablas PERNOCTA zona'!G54-1,"-")</f>
        <v>-6.7350550603041404E-3</v>
      </c>
      <c r="F41" s="70">
        <f>IFERROR('Tablas PERNOCTA zona'!I41/'Tablas PERNOCTA zona'!I54-1,"-")</f>
        <v>-2.0133512617825255E-2</v>
      </c>
      <c r="G41" s="70">
        <f>IFERROR('Tablas PERNOCTA zona'!K41/'Tablas PERNOCTA zona'!K54-1,"-")</f>
        <v>-6.1763700110104458E-2</v>
      </c>
      <c r="H41" s="70">
        <f>IFERROR('Tablas PERNOCTA zona'!M41/'Tablas PERNOCTA zona'!M54-1,"-")</f>
        <v>-3.9894401683865044E-2</v>
      </c>
      <c r="I41" s="68">
        <f>IFERROR('Tablas PERNOCTA zona'!O41/'Tablas PERNOCTA zona'!O54-1,"-")</f>
        <v>-2.433412392465728E-2</v>
      </c>
      <c r="J41" s="68">
        <f>IFERROR('Tablas PERNOCTA zona'!Q41/'Tablas PERNOCTA zona'!Q54-1,"-")</f>
        <v>-6.9402096896855281E-2</v>
      </c>
      <c r="K41" s="68">
        <f>IFERROR('Tablas PERNOCTA zona'!S41/'Tablas PERNOCTA zona'!S54-1,"-")</f>
        <v>-4.4851448513034131E-2</v>
      </c>
    </row>
    <row r="42" spans="2:11" ht="15" hidden="1" customHeight="1" outlineLevel="1">
      <c r="B42" s="66" t="s">
        <v>89</v>
      </c>
      <c r="C42" s="68">
        <f>IFERROR('Tablas PERNOCTA zona'!C42/'Tablas PERNOCTA zona'!C55-1,"-")</f>
        <v>-2.4717588743057406E-2</v>
      </c>
      <c r="D42" s="68">
        <f>IFERROR('Tablas PERNOCTA zona'!E42/'Tablas PERNOCTA zona'!E55-1,"-")</f>
        <v>8.6311917721568765E-3</v>
      </c>
      <c r="E42" s="68">
        <f>IFERROR('Tablas PERNOCTA zona'!G42/'Tablas PERNOCTA zona'!G55-1,"-")</f>
        <v>-6.6907985689711458E-3</v>
      </c>
      <c r="F42" s="70">
        <f>IFERROR('Tablas PERNOCTA zona'!I42/'Tablas PERNOCTA zona'!I55-1,"-")</f>
        <v>-1.774822643000451E-2</v>
      </c>
      <c r="G42" s="70">
        <f>IFERROR('Tablas PERNOCTA zona'!K42/'Tablas PERNOCTA zona'!K55-1,"-")</f>
        <v>-4.2480768394975832E-2</v>
      </c>
      <c r="H42" s="70">
        <f>IFERROR('Tablas PERNOCTA zona'!M42/'Tablas PERNOCTA zona'!M55-1,"-")</f>
        <v>-2.8917472132384381E-2</v>
      </c>
      <c r="I42" s="68">
        <f>IFERROR('Tablas PERNOCTA zona'!O42/'Tablas PERNOCTA zona'!O55-1,"-")</f>
        <v>-3.2166060209772973E-2</v>
      </c>
      <c r="J42" s="68">
        <f>IFERROR('Tablas PERNOCTA zona'!Q42/'Tablas PERNOCTA zona'!Q55-1,"-")</f>
        <v>-5.2931296604647793E-2</v>
      </c>
      <c r="K42" s="68">
        <f>IFERROR('Tablas PERNOCTA zona'!S42/'Tablas PERNOCTA zona'!S55-1,"-")</f>
        <v>-4.1075012121172594E-2</v>
      </c>
    </row>
    <row r="43" spans="2:11" ht="15" hidden="1" customHeight="1" outlineLevel="1">
      <c r="B43" s="66" t="s">
        <v>90</v>
      </c>
      <c r="C43" s="68">
        <f>IFERROR('Tablas PERNOCTA zona'!C43/'Tablas PERNOCTA zona'!C56-1,"-")</f>
        <v>-9.5224893242613629E-3</v>
      </c>
      <c r="D43" s="68">
        <f>IFERROR('Tablas PERNOCTA zona'!E43/'Tablas PERNOCTA zona'!E56-1,"-")</f>
        <v>3.1851575039338442E-2</v>
      </c>
      <c r="E43" s="68">
        <f>IFERROR('Tablas PERNOCTA zona'!G43/'Tablas PERNOCTA zona'!G56-1,"-")</f>
        <v>1.4205606862704112E-2</v>
      </c>
      <c r="F43" s="70">
        <f>IFERROR('Tablas PERNOCTA zona'!I43/'Tablas PERNOCTA zona'!I56-1,"-")</f>
        <v>-1.2587797968405812E-2</v>
      </c>
      <c r="G43" s="70">
        <f>IFERROR('Tablas PERNOCTA zona'!K43/'Tablas PERNOCTA zona'!K56-1,"-")</f>
        <v>-1.7112818228728899E-2</v>
      </c>
      <c r="H43" s="70">
        <f>IFERROR('Tablas PERNOCTA zona'!M43/'Tablas PERNOCTA zona'!M56-1,"-")</f>
        <v>-1.4780823028217815E-2</v>
      </c>
      <c r="I43" s="68">
        <f>IFERROR('Tablas PERNOCTA zona'!O43/'Tablas PERNOCTA zona'!O56-1,"-")</f>
        <v>-1.7945388519283956E-2</v>
      </c>
      <c r="J43" s="68">
        <f>IFERROR('Tablas PERNOCTA zona'!Q43/'Tablas PERNOCTA zona'!Q56-1,"-")</f>
        <v>-1.6848196488104317E-2</v>
      </c>
      <c r="K43" s="68">
        <f>IFERROR('Tablas PERNOCTA zona'!S43/'Tablas PERNOCTA zona'!S56-1,"-")</f>
        <v>-1.7439634036220064E-2</v>
      </c>
    </row>
    <row r="44" spans="2:11" ht="15" hidden="1" customHeight="1" outlineLevel="1">
      <c r="B44" s="66" t="s">
        <v>91</v>
      </c>
      <c r="C44" s="68">
        <f>IFERROR('Tablas PERNOCTA zona'!C44/'Tablas PERNOCTA zona'!C57-1,"-")</f>
        <v>-7.0983612323135548E-3</v>
      </c>
      <c r="D44" s="68">
        <f>IFERROR('Tablas PERNOCTA zona'!E44/'Tablas PERNOCTA zona'!E57-1,"-")</f>
        <v>0.11131558867094582</v>
      </c>
      <c r="E44" s="68">
        <f>IFERROR('Tablas PERNOCTA zona'!G44/'Tablas PERNOCTA zona'!G57-1,"-")</f>
        <v>5.9619947559663711E-2</v>
      </c>
      <c r="F44" s="70">
        <f>IFERROR('Tablas PERNOCTA zona'!I44/'Tablas PERNOCTA zona'!I57-1,"-")</f>
        <v>8.2272330085348733E-2</v>
      </c>
      <c r="G44" s="70">
        <f>IFERROR('Tablas PERNOCTA zona'!K44/'Tablas PERNOCTA zona'!K57-1,"-")</f>
        <v>3.8409073603370647E-2</v>
      </c>
      <c r="H44" s="70">
        <f>IFERROR('Tablas PERNOCTA zona'!M44/'Tablas PERNOCTA zona'!M57-1,"-")</f>
        <v>6.1480112560166278E-2</v>
      </c>
      <c r="I44" s="68">
        <f>IFERROR('Tablas PERNOCTA zona'!O44/'Tablas PERNOCTA zona'!O57-1,"-")</f>
        <v>4.5682148507975029E-2</v>
      </c>
      <c r="J44" s="68">
        <f>IFERROR('Tablas PERNOCTA zona'!Q44/'Tablas PERNOCTA zona'!Q57-1,"-")</f>
        <v>1.6319586749147019E-2</v>
      </c>
      <c r="K44" s="68">
        <f>IFERROR('Tablas PERNOCTA zona'!S44/'Tablas PERNOCTA zona'!S57-1,"-")</f>
        <v>3.2414452282811146E-2</v>
      </c>
    </row>
    <row r="45" spans="2:11" ht="15" hidden="1" customHeight="1" outlineLevel="1">
      <c r="B45" s="66" t="s">
        <v>92</v>
      </c>
      <c r="C45" s="68">
        <f>IFERROR('Tablas PERNOCTA zona'!C45/'Tablas PERNOCTA zona'!C58-1,"-")</f>
        <v>3.4288501282123907E-2</v>
      </c>
      <c r="D45" s="68">
        <f>IFERROR('Tablas PERNOCTA zona'!E45/'Tablas PERNOCTA zona'!E58-1,"-")</f>
        <v>0.22367532361380582</v>
      </c>
      <c r="E45" s="68">
        <f>IFERROR('Tablas PERNOCTA zona'!G45/'Tablas PERNOCTA zona'!G58-1,"-")</f>
        <v>0.1353905793382042</v>
      </c>
      <c r="F45" s="70">
        <f>IFERROR('Tablas PERNOCTA zona'!I45/'Tablas PERNOCTA zona'!I58-1,"-")</f>
        <v>7.605215160170653E-2</v>
      </c>
      <c r="G45" s="70">
        <f>IFERROR('Tablas PERNOCTA zona'!K45/'Tablas PERNOCTA zona'!K58-1,"-")</f>
        <v>7.5657159594610945E-2</v>
      </c>
      <c r="H45" s="70">
        <f>IFERROR('Tablas PERNOCTA zona'!M45/'Tablas PERNOCTA zona'!M58-1,"-")</f>
        <v>7.5871647825943356E-2</v>
      </c>
      <c r="I45" s="68">
        <f>IFERROR('Tablas PERNOCTA zona'!O45/'Tablas PERNOCTA zona'!O58-1,"-")</f>
        <v>5.1291399508267776E-2</v>
      </c>
      <c r="J45" s="68">
        <f>IFERROR('Tablas PERNOCTA zona'!Q45/'Tablas PERNOCTA zona'!Q58-1,"-")</f>
        <v>5.5669331513616749E-2</v>
      </c>
      <c r="K45" s="68">
        <f>IFERROR('Tablas PERNOCTA zona'!S45/'Tablas PERNOCTA zona'!S58-1,"-")</f>
        <v>5.3191050247438643E-2</v>
      </c>
    </row>
    <row r="46" spans="2:11" ht="15" hidden="1" customHeight="1" outlineLevel="1">
      <c r="B46" s="66" t="s">
        <v>93</v>
      </c>
      <c r="C46" s="68">
        <f>IFERROR('Tablas PERNOCTA zona'!C46/'Tablas PERNOCTA zona'!C59-1,"-")</f>
        <v>6.9362020686600356E-2</v>
      </c>
      <c r="D46" s="68">
        <f>IFERROR('Tablas PERNOCTA zona'!E46/'Tablas PERNOCTA zona'!E59-1,"-")</f>
        <v>2.1107072049523889E-2</v>
      </c>
      <c r="E46" s="68">
        <f>IFERROR('Tablas PERNOCTA zona'!G46/'Tablas PERNOCTA zona'!G59-1,"-")</f>
        <v>4.3191420753884824E-2</v>
      </c>
      <c r="F46" s="70">
        <f>IFERROR('Tablas PERNOCTA zona'!I46/'Tablas PERNOCTA zona'!I59-1,"-")</f>
        <v>0.13061833868402961</v>
      </c>
      <c r="G46" s="70">
        <f>IFERROR('Tablas PERNOCTA zona'!K46/'Tablas PERNOCTA zona'!K59-1,"-")</f>
        <v>2.0388543361718803E-2</v>
      </c>
      <c r="H46" s="70">
        <f>IFERROR('Tablas PERNOCTA zona'!M46/'Tablas PERNOCTA zona'!M59-1,"-")</f>
        <v>7.9605279267366935E-2</v>
      </c>
      <c r="I46" s="68">
        <f>IFERROR('Tablas PERNOCTA zona'!O46/'Tablas PERNOCTA zona'!O59-1,"-")</f>
        <v>0.13424943807212686</v>
      </c>
      <c r="J46" s="68">
        <f>IFERROR('Tablas PERNOCTA zona'!Q46/'Tablas PERNOCTA zona'!Q59-1,"-")</f>
        <v>4.6445033166018446E-2</v>
      </c>
      <c r="K46" s="68">
        <f>IFERROR('Tablas PERNOCTA zona'!S46/'Tablas PERNOCTA zona'!S59-1,"-")</f>
        <v>9.5694103058083568E-2</v>
      </c>
    </row>
    <row r="47" spans="2:11" ht="15" hidden="1" customHeight="1" outlineLevel="1">
      <c r="B47" s="66" t="s">
        <v>94</v>
      </c>
      <c r="C47" s="68">
        <f>IFERROR('Tablas PERNOCTA zona'!C47/'Tablas PERNOCTA zona'!C60-1,"-")</f>
        <v>3.3094462864803997E-2</v>
      </c>
      <c r="D47" s="68">
        <f>IFERROR('Tablas PERNOCTA zona'!E47/'Tablas PERNOCTA zona'!E60-1,"-")</f>
        <v>8.7810345059994077E-2</v>
      </c>
      <c r="E47" s="68">
        <f>IFERROR('Tablas PERNOCTA zona'!G47/'Tablas PERNOCTA zona'!G60-1,"-")</f>
        <v>6.3934607720127046E-2</v>
      </c>
      <c r="F47" s="70">
        <f>IFERROR('Tablas PERNOCTA zona'!I47/'Tablas PERNOCTA zona'!I60-1,"-")</f>
        <v>4.6855000579135497E-2</v>
      </c>
      <c r="G47" s="70">
        <f>IFERROR('Tablas PERNOCTA zona'!K47/'Tablas PERNOCTA zona'!K60-1,"-")</f>
        <v>-3.1507572210718759E-2</v>
      </c>
      <c r="H47" s="70">
        <f>IFERROR('Tablas PERNOCTA zona'!M47/'Tablas PERNOCTA zona'!M60-1,"-")</f>
        <v>9.4921755139614206E-3</v>
      </c>
      <c r="I47" s="68">
        <f>IFERROR('Tablas PERNOCTA zona'!O47/'Tablas PERNOCTA zona'!O60-1,"-")</f>
        <v>5.4774182052441889E-2</v>
      </c>
      <c r="J47" s="68">
        <f>IFERROR('Tablas PERNOCTA zona'!Q47/'Tablas PERNOCTA zona'!Q60-1,"-")</f>
        <v>-1.6239190118536362E-2</v>
      </c>
      <c r="K47" s="68">
        <f>IFERROR('Tablas PERNOCTA zona'!S47/'Tablas PERNOCTA zona'!S60-1,"-")</f>
        <v>2.2995041009888029E-2</v>
      </c>
    </row>
    <row r="48" spans="2:11" ht="15" hidden="1" customHeight="1" outlineLevel="1">
      <c r="B48" s="66" t="s">
        <v>95</v>
      </c>
      <c r="C48" s="68">
        <f>IFERROR('Tablas PERNOCTA zona'!C48/'Tablas PERNOCTA zona'!C61-1,"-")</f>
        <v>6.3320050737611933E-3</v>
      </c>
      <c r="D48" s="68">
        <f>IFERROR('Tablas PERNOCTA zona'!E48/'Tablas PERNOCTA zona'!E61-1,"-")</f>
        <v>0.10641182860267695</v>
      </c>
      <c r="E48" s="68">
        <f>IFERROR('Tablas PERNOCTA zona'!G48/'Tablas PERNOCTA zona'!G61-1,"-")</f>
        <v>6.4159244415554317E-2</v>
      </c>
      <c r="F48" s="70">
        <f>IFERROR('Tablas PERNOCTA zona'!I48/'Tablas PERNOCTA zona'!I61-1,"-")</f>
        <v>5.6954859915915756E-2</v>
      </c>
      <c r="G48" s="70">
        <f>IFERROR('Tablas PERNOCTA zona'!K48/'Tablas PERNOCTA zona'!K61-1,"-")</f>
        <v>3.2438943592263181E-2</v>
      </c>
      <c r="H48" s="70">
        <f>IFERROR('Tablas PERNOCTA zona'!M48/'Tablas PERNOCTA zona'!M61-1,"-")</f>
        <v>4.4653891857810768E-2</v>
      </c>
      <c r="I48" s="68">
        <f>IFERROR('Tablas PERNOCTA zona'!O48/'Tablas PERNOCTA zona'!O61-1,"-")</f>
        <v>3.8621677420118461E-2</v>
      </c>
      <c r="J48" s="68">
        <f>IFERROR('Tablas PERNOCTA zona'!Q48/'Tablas PERNOCTA zona'!Q61-1,"-")</f>
        <v>2.2325420310153277E-2</v>
      </c>
      <c r="K48" s="68">
        <f>IFERROR('Tablas PERNOCTA zona'!S48/'Tablas PERNOCTA zona'!S61-1,"-")</f>
        <v>3.0876709520935686E-2</v>
      </c>
    </row>
    <row r="49" spans="2:11" ht="15" hidden="1" customHeight="1" outlineLevel="1">
      <c r="B49" s="66" t="s">
        <v>96</v>
      </c>
      <c r="C49" s="68">
        <f>IFERROR('Tablas PERNOCTA zona'!C49/'Tablas PERNOCTA zona'!C62-1,"-")</f>
        <v>9.4722302318875684E-2</v>
      </c>
      <c r="D49" s="68">
        <f>IFERROR('Tablas PERNOCTA zona'!E49/'Tablas PERNOCTA zona'!E62-1,"-")</f>
        <v>0.11012724659065842</v>
      </c>
      <c r="E49" s="68">
        <f>IFERROR('Tablas PERNOCTA zona'!G49/'Tablas PERNOCTA zona'!G62-1,"-")</f>
        <v>0.1040351437023932</v>
      </c>
      <c r="F49" s="70">
        <f>IFERROR('Tablas PERNOCTA zona'!I49/'Tablas PERNOCTA zona'!I62-1,"-")</f>
        <v>7.5527298252223263E-2</v>
      </c>
      <c r="G49" s="70">
        <f>IFERROR('Tablas PERNOCTA zona'!K49/'Tablas PERNOCTA zona'!K62-1,"-")</f>
        <v>5.9773456535249014E-2</v>
      </c>
      <c r="H49" s="70">
        <f>IFERROR('Tablas PERNOCTA zona'!M49/'Tablas PERNOCTA zona'!M62-1,"-")</f>
        <v>6.7479862075915831E-2</v>
      </c>
      <c r="I49" s="68">
        <f>IFERROR('Tablas PERNOCTA zona'!O49/'Tablas PERNOCTA zona'!O62-1,"-")</f>
        <v>6.5803269287174615E-2</v>
      </c>
      <c r="J49" s="68">
        <f>IFERROR('Tablas PERNOCTA zona'!Q49/'Tablas PERNOCTA zona'!Q62-1,"-")</f>
        <v>5.2222453358514276E-2</v>
      </c>
      <c r="K49" s="68">
        <f>IFERROR('Tablas PERNOCTA zona'!S49/'Tablas PERNOCTA zona'!S62-1,"-")</f>
        <v>5.9235601833850238E-2</v>
      </c>
    </row>
    <row r="50" spans="2:11" ht="15" hidden="1" customHeight="1" outlineLevel="1">
      <c r="B50" s="66" t="s">
        <v>97</v>
      </c>
      <c r="C50" s="68">
        <f>IFERROR('Tablas PERNOCTA zona'!C50/'Tablas PERNOCTA zona'!C63-1,"-")</f>
        <v>2.07658363936567E-2</v>
      </c>
      <c r="D50" s="68">
        <f>IFERROR('Tablas PERNOCTA zona'!E50/'Tablas PERNOCTA zona'!E63-1,"-")</f>
        <v>9.5817504422428534E-2</v>
      </c>
      <c r="E50" s="68">
        <f>IFERROR('Tablas PERNOCTA zona'!G50/'Tablas PERNOCTA zona'!G63-1,"-")</f>
        <v>6.4048926605690282E-2</v>
      </c>
      <c r="F50" s="70">
        <f>IFERROR('Tablas PERNOCTA zona'!I50/'Tablas PERNOCTA zona'!I63-1,"-")</f>
        <v>2.1336213925212455E-2</v>
      </c>
      <c r="G50" s="70">
        <f>IFERROR('Tablas PERNOCTA zona'!K50/'Tablas PERNOCTA zona'!K63-1,"-")</f>
        <v>1.7697804638612702E-2</v>
      </c>
      <c r="H50" s="70">
        <f>IFERROR('Tablas PERNOCTA zona'!M50/'Tablas PERNOCTA zona'!M63-1,"-")</f>
        <v>1.9543891440610972E-2</v>
      </c>
      <c r="I50" s="68">
        <f>IFERROR('Tablas PERNOCTA zona'!O50/'Tablas PERNOCTA zona'!O63-1,"-")</f>
        <v>1.4990579261402015E-2</v>
      </c>
      <c r="J50" s="68">
        <f>IFERROR('Tablas PERNOCTA zona'!Q50/'Tablas PERNOCTA zona'!Q63-1,"-")</f>
        <v>1.5024427828462361E-2</v>
      </c>
      <c r="K50" s="68">
        <f>IFERROR('Tablas PERNOCTA zona'!S50/'Tablas PERNOCTA zona'!S63-1,"-")</f>
        <v>1.5006585866151667E-2</v>
      </c>
    </row>
    <row r="51" spans="2:11" collapsed="1">
      <c r="B51" s="276">
        <v>2008</v>
      </c>
      <c r="C51" s="82">
        <f>IFERROR('Tablas PERNOCTA zona'!C51/'Tablas PERNOCTA zona'!C64-1,"-")</f>
        <v>1.3052935421857814E-2</v>
      </c>
      <c r="D51" s="82">
        <f>IFERROR('Tablas PERNOCTA zona'!E51/'Tablas PERNOCTA zona'!E64-1,"-")</f>
        <v>4.4384458801663973E-2</v>
      </c>
      <c r="E51" s="82">
        <f>IFERROR('Tablas PERNOCTA zona'!G51/'Tablas PERNOCTA zona'!G64-1,"-")</f>
        <v>3.1050786105855765E-2</v>
      </c>
      <c r="F51" s="82">
        <f>IFERROR('Tablas PERNOCTA zona'!I51/'Tablas PERNOCTA zona'!I64-1,"-")</f>
        <v>2.4508717890355358E-2</v>
      </c>
      <c r="G51" s="82">
        <f>IFERROR('Tablas PERNOCTA zona'!K51/'Tablas PERNOCTA zona'!K64-1,"-")</f>
        <v>-7.7503859485132942E-3</v>
      </c>
      <c r="H51" s="82">
        <f>IFERROR('Tablas PERNOCTA zona'!M51/'Tablas PERNOCTA zona'!M64-1,"-")</f>
        <v>8.9179934483110124E-3</v>
      </c>
      <c r="I51" s="82">
        <f>IFERROR('Tablas PERNOCTA zona'!O51/'Tablas PERNOCTA zona'!O64-1,"-")</f>
        <v>1.5767408703919239E-2</v>
      </c>
      <c r="J51" s="82">
        <f>IFERROR('Tablas PERNOCTA zona'!Q51/'Tablas PERNOCTA zona'!Q64-1,"-")</f>
        <v>-1.214256123466384E-2</v>
      </c>
      <c r="K51" s="82">
        <f>IFERROR('Tablas PERNOCTA zona'!S51/'Tablas PERNOCTA zona'!S64-1,"-")</f>
        <v>2.9322277811290043E-3</v>
      </c>
    </row>
    <row r="52" spans="2:11" ht="15" hidden="1" customHeight="1" outlineLevel="1">
      <c r="B52" s="66" t="s">
        <v>86</v>
      </c>
      <c r="C52" s="68">
        <f>IFERROR('Tablas PERNOCTA zona'!C52/'Tablas PERNOCTA zona'!C65-1,"-")</f>
        <v>-6.8280188413032628E-2</v>
      </c>
      <c r="D52" s="68">
        <f>IFERROR('Tablas PERNOCTA zona'!E52/'Tablas PERNOCTA zona'!E65-1,"-")</f>
        <v>6.3005310460619857E-2</v>
      </c>
      <c r="E52" s="68">
        <f>IFERROR('Tablas PERNOCTA zona'!G52/'Tablas PERNOCTA zona'!G65-1,"-")</f>
        <v>8.9468862422630302E-3</v>
      </c>
      <c r="F52" s="70">
        <f>IFERROR('Tablas PERNOCTA zona'!I52/'Tablas PERNOCTA zona'!I65-1,"-")</f>
        <v>3.6823249111050949E-4</v>
      </c>
      <c r="G52" s="70">
        <f>IFERROR('Tablas PERNOCTA zona'!K52/'Tablas PERNOCTA zona'!K65-1,"-")</f>
        <v>1.807626456732403E-2</v>
      </c>
      <c r="H52" s="70">
        <f>IFERROR('Tablas PERNOCTA zona'!M52/'Tablas PERNOCTA zona'!M65-1,"-")</f>
        <v>9.2378842504075021E-3</v>
      </c>
      <c r="I52" s="68">
        <f>IFERROR('Tablas PERNOCTA zona'!O52/'Tablas PERNOCTA zona'!O65-1,"-")</f>
        <v>2.0115212129172555E-3</v>
      </c>
      <c r="J52" s="68">
        <f>IFERROR('Tablas PERNOCTA zona'!Q52/'Tablas PERNOCTA zona'!Q65-1,"-")</f>
        <v>1.9982772870003718E-2</v>
      </c>
      <c r="K52" s="68">
        <f>IFERROR('Tablas PERNOCTA zona'!S52/'Tablas PERNOCTA zona'!S65-1,"-")</f>
        <v>1.0631483921937912E-2</v>
      </c>
    </row>
    <row r="53" spans="2:11" ht="15" hidden="1" customHeight="1" outlineLevel="1">
      <c r="B53" s="66" t="s">
        <v>87</v>
      </c>
      <c r="C53" s="68">
        <f>IFERROR('Tablas PERNOCTA zona'!C53/'Tablas PERNOCTA zona'!C66-1,"-")</f>
        <v>3.1022097183906583E-2</v>
      </c>
      <c r="D53" s="68">
        <f>IFERROR('Tablas PERNOCTA zona'!E53/'Tablas PERNOCTA zona'!E66-1,"-")</f>
        <v>3.1873482660172314E-2</v>
      </c>
      <c r="E53" s="68">
        <f>IFERROR('Tablas PERNOCTA zona'!G53/'Tablas PERNOCTA zona'!G66-1,"-")</f>
        <v>3.1531790772221457E-2</v>
      </c>
      <c r="F53" s="70">
        <f>IFERROR('Tablas PERNOCTA zona'!I53/'Tablas PERNOCTA zona'!I66-1,"-")</f>
        <v>4.4854161440684548E-2</v>
      </c>
      <c r="G53" s="70">
        <f>IFERROR('Tablas PERNOCTA zona'!K53/'Tablas PERNOCTA zona'!K66-1,"-")</f>
        <v>6.3808936205838052E-3</v>
      </c>
      <c r="H53" s="70">
        <f>IFERROR('Tablas PERNOCTA zona'!M53/'Tablas PERNOCTA zona'!M66-1,"-")</f>
        <v>2.5548170634625E-2</v>
      </c>
      <c r="I53" s="68">
        <f>IFERROR('Tablas PERNOCTA zona'!O53/'Tablas PERNOCTA zona'!O66-1,"-")</f>
        <v>3.0077534547082507E-2</v>
      </c>
      <c r="J53" s="68">
        <f>IFERROR('Tablas PERNOCTA zona'!Q53/'Tablas PERNOCTA zona'!Q66-1,"-")</f>
        <v>3.9804070372329026E-3</v>
      </c>
      <c r="K53" s="68">
        <f>IFERROR('Tablas PERNOCTA zona'!S53/'Tablas PERNOCTA zona'!S66-1,"-")</f>
        <v>1.7668444628620383E-2</v>
      </c>
    </row>
    <row r="54" spans="2:11" ht="15" hidden="1" customHeight="1" outlineLevel="1">
      <c r="B54" s="66" t="s">
        <v>88</v>
      </c>
      <c r="C54" s="68">
        <f>IFERROR('Tablas PERNOCTA zona'!C54/'Tablas PERNOCTA zona'!C67-1,"-")</f>
        <v>-9.5003155298032271E-2</v>
      </c>
      <c r="D54" s="68">
        <f>IFERROR('Tablas PERNOCTA zona'!E54/'Tablas PERNOCTA zona'!E67-1,"-")</f>
        <v>-0.11629528425181312</v>
      </c>
      <c r="E54" s="68">
        <f>IFERROR('Tablas PERNOCTA zona'!G54/'Tablas PERNOCTA zona'!G67-1,"-")</f>
        <v>-0.10735339291722135</v>
      </c>
      <c r="F54" s="70">
        <f>IFERROR('Tablas PERNOCTA zona'!I54/'Tablas PERNOCTA zona'!I67-1,"-")</f>
        <v>-3.651572175606288E-2</v>
      </c>
      <c r="G54" s="70">
        <f>IFERROR('Tablas PERNOCTA zona'!K54/'Tablas PERNOCTA zona'!K67-1,"-")</f>
        <v>-9.6108160912590668E-2</v>
      </c>
      <c r="H54" s="70">
        <f>IFERROR('Tablas PERNOCTA zona'!M54/'Tablas PERNOCTA zona'!M67-1,"-")</f>
        <v>-6.5752842078459328E-2</v>
      </c>
      <c r="I54" s="68">
        <f>IFERROR('Tablas PERNOCTA zona'!O54/'Tablas PERNOCTA zona'!O67-1,"-")</f>
        <v>-5.1335480587531568E-2</v>
      </c>
      <c r="J54" s="68">
        <f>IFERROR('Tablas PERNOCTA zona'!Q54/'Tablas PERNOCTA zona'!Q67-1,"-")</f>
        <v>-8.2617142268996191E-2</v>
      </c>
      <c r="K54" s="68">
        <f>IFERROR('Tablas PERNOCTA zona'!S54/'Tablas PERNOCTA zona'!S67-1,"-")</f>
        <v>-6.5837034579028564E-2</v>
      </c>
    </row>
    <row r="55" spans="2:11" ht="15" hidden="1" customHeight="1" outlineLevel="1">
      <c r="B55" s="66" t="s">
        <v>89</v>
      </c>
      <c r="C55" s="68">
        <f>IFERROR('Tablas PERNOCTA zona'!C55/'Tablas PERNOCTA zona'!C68-1,"-")</f>
        <v>-6.2094312347984904E-2</v>
      </c>
      <c r="D55" s="68">
        <f>IFERROR('Tablas PERNOCTA zona'!E55/'Tablas PERNOCTA zona'!E68-1,"-")</f>
        <v>-0.11367592653476521</v>
      </c>
      <c r="E55" s="68">
        <f>IFERROR('Tablas PERNOCTA zona'!G55/'Tablas PERNOCTA zona'!G68-1,"-")</f>
        <v>-9.0699720848643195E-2</v>
      </c>
      <c r="F55" s="70">
        <f>IFERROR('Tablas PERNOCTA zona'!I55/'Tablas PERNOCTA zona'!I68-1,"-")</f>
        <v>-2.6150948446766797E-2</v>
      </c>
      <c r="G55" s="70">
        <f>IFERROR('Tablas PERNOCTA zona'!K55/'Tablas PERNOCTA zona'!K68-1,"-")</f>
        <v>-0.12038987421907799</v>
      </c>
      <c r="H55" s="70">
        <f>IFERROR('Tablas PERNOCTA zona'!M55/'Tablas PERNOCTA zona'!M68-1,"-")</f>
        <v>-7.1094435115853782E-2</v>
      </c>
      <c r="I55" s="68">
        <f>IFERROR('Tablas PERNOCTA zona'!O55/'Tablas PERNOCTA zona'!O68-1,"-")</f>
        <v>-4.7924052403013229E-2</v>
      </c>
      <c r="J55" s="68">
        <f>IFERROR('Tablas PERNOCTA zona'!Q55/'Tablas PERNOCTA zona'!Q68-1,"-")</f>
        <v>-0.11251119560733835</v>
      </c>
      <c r="K55" s="68">
        <f>IFERROR('Tablas PERNOCTA zona'!S55/'Tablas PERNOCTA zona'!S68-1,"-")</f>
        <v>-7.6750556819058402E-2</v>
      </c>
    </row>
    <row r="56" spans="2:11" ht="15" hidden="1" customHeight="1" outlineLevel="1">
      <c r="B56" s="66" t="s">
        <v>90</v>
      </c>
      <c r="C56" s="68">
        <f>IFERROR('Tablas PERNOCTA zona'!C56/'Tablas PERNOCTA zona'!C69-1,"-")</f>
        <v>-3.7884316870857693E-2</v>
      </c>
      <c r="D56" s="68">
        <f>IFERROR('Tablas PERNOCTA zona'!E56/'Tablas PERNOCTA zona'!E69-1,"-")</f>
        <v>-0.14061754037120344</v>
      </c>
      <c r="E56" s="68">
        <f>IFERROR('Tablas PERNOCTA zona'!G56/'Tablas PERNOCTA zona'!G69-1,"-")</f>
        <v>-9.9613178545604586E-2</v>
      </c>
      <c r="F56" s="70">
        <f>IFERROR('Tablas PERNOCTA zona'!I56/'Tablas PERNOCTA zona'!I69-1,"-")</f>
        <v>-3.492920720161552E-2</v>
      </c>
      <c r="G56" s="70">
        <f>IFERROR('Tablas PERNOCTA zona'!K56/'Tablas PERNOCTA zona'!K69-1,"-")</f>
        <v>-0.12563392457198075</v>
      </c>
      <c r="H56" s="70">
        <f>IFERROR('Tablas PERNOCTA zona'!M56/'Tablas PERNOCTA zona'!M69-1,"-")</f>
        <v>-8.1126382743591741E-2</v>
      </c>
      <c r="I56" s="68">
        <f>IFERROR('Tablas PERNOCTA zona'!O56/'Tablas PERNOCTA zona'!O69-1,"-")</f>
        <v>-3.4954478685411017E-2</v>
      </c>
      <c r="J56" s="68">
        <f>IFERROR('Tablas PERNOCTA zona'!Q56/'Tablas PERNOCTA zona'!Q69-1,"-")</f>
        <v>-0.10745544374088578</v>
      </c>
      <c r="K56" s="68">
        <f>IFERROR('Tablas PERNOCTA zona'!S56/'Tablas PERNOCTA zona'!S69-1,"-")</f>
        <v>-6.9784562610975764E-2</v>
      </c>
    </row>
    <row r="57" spans="2:11" ht="15" hidden="1" customHeight="1" outlineLevel="1">
      <c r="B57" s="66" t="s">
        <v>91</v>
      </c>
      <c r="C57" s="68">
        <f>IFERROR('Tablas PERNOCTA zona'!C57/'Tablas PERNOCTA zona'!C70-1,"-")</f>
        <v>-3.25162731487042E-2</v>
      </c>
      <c r="D57" s="68">
        <f>IFERROR('Tablas PERNOCTA zona'!E57/'Tablas PERNOCTA zona'!E70-1,"-")</f>
        <v>-0.11593525108486458</v>
      </c>
      <c r="E57" s="68">
        <f>IFERROR('Tablas PERNOCTA zona'!G57/'Tablas PERNOCTA zona'!G70-1,"-")</f>
        <v>-8.1355676253345832E-2</v>
      </c>
      <c r="F57" s="70">
        <f>IFERROR('Tablas PERNOCTA zona'!I57/'Tablas PERNOCTA zona'!I70-1,"-")</f>
        <v>-5.3027189748947268E-2</v>
      </c>
      <c r="G57" s="70">
        <f>IFERROR('Tablas PERNOCTA zona'!K57/'Tablas PERNOCTA zona'!K70-1,"-")</f>
        <v>-0.12484165285227955</v>
      </c>
      <c r="H57" s="70">
        <f>IFERROR('Tablas PERNOCTA zona'!M57/'Tablas PERNOCTA zona'!M70-1,"-")</f>
        <v>-8.8483202398439764E-2</v>
      </c>
      <c r="I57" s="68">
        <f>IFERROR('Tablas PERNOCTA zona'!O57/'Tablas PERNOCTA zona'!O70-1,"-")</f>
        <v>-6.3728045683160262E-2</v>
      </c>
      <c r="J57" s="68">
        <f>IFERROR('Tablas PERNOCTA zona'!Q57/'Tablas PERNOCTA zona'!Q70-1,"-")</f>
        <v>-0.11107205605125214</v>
      </c>
      <c r="K57" s="68">
        <f>IFERROR('Tablas PERNOCTA zona'!S57/'Tablas PERNOCTA zona'!S70-1,"-")</f>
        <v>-8.5730656550322304E-2</v>
      </c>
    </row>
    <row r="58" spans="2:11" ht="15" hidden="1" customHeight="1" outlineLevel="1">
      <c r="B58" s="66" t="s">
        <v>92</v>
      </c>
      <c r="C58" s="68">
        <f>IFERROR('Tablas PERNOCTA zona'!C58/'Tablas PERNOCTA zona'!C71-1,"-")</f>
        <v>-7.7783684076618287E-2</v>
      </c>
      <c r="D58" s="68">
        <f>IFERROR('Tablas PERNOCTA zona'!E58/'Tablas PERNOCTA zona'!E71-1,"-")</f>
        <v>-0.1109985027335153</v>
      </c>
      <c r="E58" s="68">
        <f>IFERROR('Tablas PERNOCTA zona'!G58/'Tablas PERNOCTA zona'!G71-1,"-")</f>
        <v>-9.5817833155619869E-2</v>
      </c>
      <c r="F58" s="70">
        <f>IFERROR('Tablas PERNOCTA zona'!I58/'Tablas PERNOCTA zona'!I71-1,"-")</f>
        <v>-7.4073470270943242E-2</v>
      </c>
      <c r="G58" s="70">
        <f>IFERROR('Tablas PERNOCTA zona'!K58/'Tablas PERNOCTA zona'!K71-1,"-")</f>
        <v>-0.1081856069151399</v>
      </c>
      <c r="H58" s="70">
        <f>IFERROR('Tablas PERNOCTA zona'!M58/'Tablas PERNOCTA zona'!M71-1,"-")</f>
        <v>-8.9980285260612192E-2</v>
      </c>
      <c r="I58" s="68">
        <f>IFERROR('Tablas PERNOCTA zona'!O58/'Tablas PERNOCTA zona'!O71-1,"-")</f>
        <v>-7.3677018376969827E-2</v>
      </c>
      <c r="J58" s="68">
        <f>IFERROR('Tablas PERNOCTA zona'!Q58/'Tablas PERNOCTA zona'!Q71-1,"-")</f>
        <v>-8.7916185346202935E-2</v>
      </c>
      <c r="K58" s="68">
        <f>IFERROR('Tablas PERNOCTA zona'!S58/'Tablas PERNOCTA zona'!S71-1,"-")</f>
        <v>-7.9909843855735074E-2</v>
      </c>
    </row>
    <row r="59" spans="2:11" ht="15" hidden="1" customHeight="1" outlineLevel="1">
      <c r="B59" s="66" t="s">
        <v>93</v>
      </c>
      <c r="C59" s="68">
        <f>IFERROR('Tablas PERNOCTA zona'!C59/'Tablas PERNOCTA zona'!C72-1,"-")</f>
        <v>-6.6874700880318327E-2</v>
      </c>
      <c r="D59" s="68">
        <f>IFERROR('Tablas PERNOCTA zona'!E59/'Tablas PERNOCTA zona'!E72-1,"-")</f>
        <v>-4.6468002442832113E-2</v>
      </c>
      <c r="E59" s="68">
        <f>IFERROR('Tablas PERNOCTA zona'!G59/'Tablas PERNOCTA zona'!G72-1,"-")</f>
        <v>-5.591699916618631E-2</v>
      </c>
      <c r="F59" s="70">
        <f>IFERROR('Tablas PERNOCTA zona'!I59/'Tablas PERNOCTA zona'!I72-1,"-")</f>
        <v>-8.8617050127053787E-2</v>
      </c>
      <c r="G59" s="70">
        <f>IFERROR('Tablas PERNOCTA zona'!K59/'Tablas PERNOCTA zona'!K72-1,"-")</f>
        <v>-8.6943166042733666E-2</v>
      </c>
      <c r="H59" s="70">
        <f>IFERROR('Tablas PERNOCTA zona'!M59/'Tablas PERNOCTA zona'!M72-1,"-")</f>
        <v>-8.7843159730811693E-2</v>
      </c>
      <c r="I59" s="68">
        <f>IFERROR('Tablas PERNOCTA zona'!O59/'Tablas PERNOCTA zona'!O72-1,"-")</f>
        <v>-0.1096378836611186</v>
      </c>
      <c r="J59" s="68">
        <f>IFERROR('Tablas PERNOCTA zona'!Q59/'Tablas PERNOCTA zona'!Q72-1,"-")</f>
        <v>-7.2388604877987928E-2</v>
      </c>
      <c r="K59" s="68">
        <f>IFERROR('Tablas PERNOCTA zona'!S59/'Tablas PERNOCTA zona'!S72-1,"-")</f>
        <v>-9.3656559277397911E-2</v>
      </c>
    </row>
    <row r="60" spans="2:11" ht="15" hidden="1" customHeight="1" outlineLevel="1">
      <c r="B60" s="66" t="s">
        <v>94</v>
      </c>
      <c r="C60" s="68">
        <f>IFERROR('Tablas PERNOCTA zona'!C60/'Tablas PERNOCTA zona'!C73-1,"-")</f>
        <v>-9.3728725682468816E-2</v>
      </c>
      <c r="D60" s="68">
        <f>IFERROR('Tablas PERNOCTA zona'!E60/'Tablas PERNOCTA zona'!E73-1,"-")</f>
        <v>-0.14768086922268908</v>
      </c>
      <c r="E60" s="68">
        <f>IFERROR('Tablas PERNOCTA zona'!G60/'Tablas PERNOCTA zona'!G73-1,"-")</f>
        <v>-0.1249494249161831</v>
      </c>
      <c r="F60" s="70">
        <f>IFERROR('Tablas PERNOCTA zona'!I60/'Tablas PERNOCTA zona'!I73-1,"-")</f>
        <v>-8.1977208625269471E-2</v>
      </c>
      <c r="G60" s="70">
        <f>IFERROR('Tablas PERNOCTA zona'!K60/'Tablas PERNOCTA zona'!K73-1,"-")</f>
        <v>-0.10008600269880519</v>
      </c>
      <c r="H60" s="70">
        <f>IFERROR('Tablas PERNOCTA zona'!M60/'Tablas PERNOCTA zona'!M73-1,"-")</f>
        <v>-9.0701417552964236E-2</v>
      </c>
      <c r="I60" s="68">
        <f>IFERROR('Tablas PERNOCTA zona'!O60/'Tablas PERNOCTA zona'!O73-1,"-")</f>
        <v>-5.9357304205217121E-2</v>
      </c>
      <c r="J60" s="68">
        <f>IFERROR('Tablas PERNOCTA zona'!Q60/'Tablas PERNOCTA zona'!Q73-1,"-")</f>
        <v>-0.10179409903202918</v>
      </c>
      <c r="K60" s="68">
        <f>IFERROR('Tablas PERNOCTA zona'!S60/'Tablas PERNOCTA zona'!S73-1,"-")</f>
        <v>-7.8833618272889594E-2</v>
      </c>
    </row>
    <row r="61" spans="2:11" ht="15" hidden="1" customHeight="1" outlineLevel="1">
      <c r="B61" s="66" t="s">
        <v>95</v>
      </c>
      <c r="C61" s="68">
        <f>IFERROR('Tablas PERNOCTA zona'!C61/'Tablas PERNOCTA zona'!C74-1,"-")</f>
        <v>4.8030212035657716E-2</v>
      </c>
      <c r="D61" s="68">
        <f>IFERROR('Tablas PERNOCTA zona'!E61/'Tablas PERNOCTA zona'!E74-1,"-")</f>
        <v>-4.8961979395468092E-2</v>
      </c>
      <c r="E61" s="68">
        <f>IFERROR('Tablas PERNOCTA zona'!G61/'Tablas PERNOCTA zona'!G74-1,"-")</f>
        <v>-1.0291735509725508E-2</v>
      </c>
      <c r="F61" s="70">
        <f>IFERROR('Tablas PERNOCTA zona'!I61/'Tablas PERNOCTA zona'!I74-1,"-")</f>
        <v>8.6028528812587268E-4</v>
      </c>
      <c r="G61" s="70">
        <f>IFERROR('Tablas PERNOCTA zona'!K61/'Tablas PERNOCTA zona'!K74-1,"-")</f>
        <v>-6.726095116483366E-3</v>
      </c>
      <c r="H61" s="70">
        <f>IFERROR('Tablas PERNOCTA zona'!M61/'Tablas PERNOCTA zona'!M74-1,"-")</f>
        <v>-2.96064444920352E-3</v>
      </c>
      <c r="I61" s="68">
        <f>IFERROR('Tablas PERNOCTA zona'!O61/'Tablas PERNOCTA zona'!O74-1,"-")</f>
        <v>2.4161026045161904E-3</v>
      </c>
      <c r="J61" s="68">
        <f>IFERROR('Tablas PERNOCTA zona'!Q61/'Tablas PERNOCTA zona'!Q74-1,"-")</f>
        <v>-5.8806492912417685E-3</v>
      </c>
      <c r="K61" s="68">
        <f>IFERROR('Tablas PERNOCTA zona'!S61/'Tablas PERNOCTA zona'!S74-1,"-")</f>
        <v>-1.5442163722078073E-3</v>
      </c>
    </row>
    <row r="62" spans="2:11" ht="15" hidden="1" customHeight="1" outlineLevel="1">
      <c r="B62" s="66" t="s">
        <v>96</v>
      </c>
      <c r="C62" s="68">
        <f>IFERROR('Tablas PERNOCTA zona'!C62/'Tablas PERNOCTA zona'!C75-1,"-")</f>
        <v>5.4337992463340257E-2</v>
      </c>
      <c r="D62" s="68">
        <f>IFERROR('Tablas PERNOCTA zona'!E62/'Tablas PERNOCTA zona'!E75-1,"-")</f>
        <v>-3.5068019422378027E-2</v>
      </c>
      <c r="E62" s="68">
        <f>IFERROR('Tablas PERNOCTA zona'!G62/'Tablas PERNOCTA zona'!G75-1,"-")</f>
        <v>-1.5865597819949562E-3</v>
      </c>
      <c r="F62" s="70">
        <f>IFERROR('Tablas PERNOCTA zona'!I62/'Tablas PERNOCTA zona'!I75-1,"-")</f>
        <v>6.7735641362594023E-3</v>
      </c>
      <c r="G62" s="70">
        <f>IFERROR('Tablas PERNOCTA zona'!K62/'Tablas PERNOCTA zona'!K75-1,"-")</f>
        <v>-2.6767891148252398E-2</v>
      </c>
      <c r="H62" s="70">
        <f>IFERROR('Tablas PERNOCTA zona'!M62/'Tablas PERNOCTA zona'!M75-1,"-")</f>
        <v>-1.0644067386194389E-2</v>
      </c>
      <c r="I62" s="68">
        <f>IFERROR('Tablas PERNOCTA zona'!O62/'Tablas PERNOCTA zona'!O75-1,"-")</f>
        <v>7.1897560994429455E-3</v>
      </c>
      <c r="J62" s="68">
        <f>IFERROR('Tablas PERNOCTA zona'!Q62/'Tablas PERNOCTA zona'!Q75-1,"-")</f>
        <v>-2.7795577976231001E-2</v>
      </c>
      <c r="K62" s="68">
        <f>IFERROR('Tablas PERNOCTA zona'!S62/'Tablas PERNOCTA zona'!S75-1,"-")</f>
        <v>-1.0038137818151993E-2</v>
      </c>
    </row>
    <row r="63" spans="2:11" ht="15" hidden="1" customHeight="1" outlineLevel="1">
      <c r="B63" s="66" t="s">
        <v>97</v>
      </c>
      <c r="C63" s="68">
        <f>IFERROR('Tablas PERNOCTA zona'!C63/'Tablas PERNOCTA zona'!C76-1,"-")</f>
        <v>5.3761131757941172E-2</v>
      </c>
      <c r="D63" s="68">
        <f>IFERROR('Tablas PERNOCTA zona'!E63/'Tablas PERNOCTA zona'!E76-1,"-")</f>
        <v>-6.4541460649612303E-2</v>
      </c>
      <c r="E63" s="68">
        <f>IFERROR('Tablas PERNOCTA zona'!G63/'Tablas PERNOCTA zona'!G76-1,"-")</f>
        <v>-1.7869199534207847E-2</v>
      </c>
      <c r="F63" s="70">
        <f>IFERROR('Tablas PERNOCTA zona'!I63/'Tablas PERNOCTA zona'!I76-1,"-")</f>
        <v>-2.1054183638973267E-3</v>
      </c>
      <c r="G63" s="70">
        <f>IFERROR('Tablas PERNOCTA zona'!K63/'Tablas PERNOCTA zona'!K76-1,"-")</f>
        <v>-3.0836641474960569E-2</v>
      </c>
      <c r="H63" s="70">
        <f>IFERROR('Tablas PERNOCTA zona'!M63/'Tablas PERNOCTA zona'!M76-1,"-")</f>
        <v>-1.6468577410916341E-2</v>
      </c>
      <c r="I63" s="68">
        <f>IFERROR('Tablas PERNOCTA zona'!O63/'Tablas PERNOCTA zona'!O76-1,"-")</f>
        <v>1.4404573108824703E-2</v>
      </c>
      <c r="J63" s="68">
        <f>IFERROR('Tablas PERNOCTA zona'!Q63/'Tablas PERNOCTA zona'!Q76-1,"-")</f>
        <v>-2.575561961303563E-2</v>
      </c>
      <c r="K63" s="68">
        <f>IFERROR('Tablas PERNOCTA zona'!S63/'Tablas PERNOCTA zona'!S76-1,"-")</f>
        <v>-4.9914908105271882E-3</v>
      </c>
    </row>
    <row r="64" spans="2:11" collapsed="1">
      <c r="B64" s="276">
        <v>2007</v>
      </c>
      <c r="C64" s="82">
        <f>IFERROR('Tablas PERNOCTA zona'!C64/'Tablas PERNOCTA zona'!C77-1,"-")</f>
        <v>-2.9708563326029003E-2</v>
      </c>
      <c r="D64" s="82">
        <f>IFERROR('Tablas PERNOCTA zona'!E64/'Tablas PERNOCTA zona'!E77-1,"-")</f>
        <v>-7.0895221316618962E-2</v>
      </c>
      <c r="E64" s="82">
        <f>IFERROR('Tablas PERNOCTA zona'!G64/'Tablas PERNOCTA zona'!G77-1,"-")</f>
        <v>-5.3802771825121942E-2</v>
      </c>
      <c r="F64" s="82">
        <f>IFERROR('Tablas PERNOCTA zona'!I64/'Tablas PERNOCTA zona'!I77-1,"-")</f>
        <v>-2.8593801264095942E-2</v>
      </c>
      <c r="G64" s="82">
        <f>IFERROR('Tablas PERNOCTA zona'!K64/'Tablas PERNOCTA zona'!K77-1,"-")</f>
        <v>-6.6876076945335927E-2</v>
      </c>
      <c r="H64" s="82">
        <f>IFERROR('Tablas PERNOCTA zona'!M64/'Tablas PERNOCTA zona'!M77-1,"-")</f>
        <v>-4.7480083906049186E-2</v>
      </c>
      <c r="I64" s="82">
        <f>IFERROR('Tablas PERNOCTA zona'!O64/'Tablas PERNOCTA zona'!O77-1,"-")</f>
        <v>-3.1719413523430995E-2</v>
      </c>
      <c r="J64" s="82">
        <f>IFERROR('Tablas PERNOCTA zona'!Q64/'Tablas PERNOCTA zona'!Q77-1,"-")</f>
        <v>-5.8914487359399748E-2</v>
      </c>
      <c r="K64" s="82">
        <f>IFERROR('Tablas PERNOCTA zona'!S64/'Tablas PERNOCTA zona'!S77-1,"-")</f>
        <v>-4.4418472100876349E-2</v>
      </c>
    </row>
    <row r="65" spans="2:11" ht="15" customHeight="1">
      <c r="B65" s="277" t="s">
        <v>127</v>
      </c>
      <c r="C65" s="277"/>
      <c r="D65" s="277"/>
      <c r="E65" s="277"/>
      <c r="F65" s="277"/>
      <c r="G65" s="277"/>
      <c r="H65" s="277"/>
      <c r="I65" s="277"/>
      <c r="J65" s="277"/>
      <c r="K65" s="277"/>
    </row>
    <row r="66" spans="2:11">
      <c r="C66" s="272"/>
      <c r="D66" s="272"/>
      <c r="E66" s="272"/>
      <c r="F66" s="272"/>
      <c r="G66" s="272"/>
      <c r="H66" s="272"/>
      <c r="I66" s="272"/>
      <c r="J66" s="272"/>
      <c r="K66" s="272"/>
    </row>
  </sheetData>
  <mergeCells count="5">
    <mergeCell ref="B5:K5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94</v>
      </c>
      <c r="C8" s="67">
        <v>66570</v>
      </c>
      <c r="D8" s="68">
        <f t="shared" ref="D8:D11" si="0">C8/C21-1</f>
        <v>0.13324140748684954</v>
      </c>
      <c r="E8" s="69">
        <v>74007</v>
      </c>
      <c r="F8" s="70">
        <f t="shared" ref="F8:F11" si="1">E8/E21-1</f>
        <v>0.10090146376294173</v>
      </c>
      <c r="G8" s="67">
        <v>140577</v>
      </c>
      <c r="H8" s="68">
        <f t="shared" ref="H8:H11" si="2">G8/G21-1</f>
        <v>0.1159827573888399</v>
      </c>
    </row>
    <row r="9" spans="2:14">
      <c r="B9" s="66" t="s">
        <v>95</v>
      </c>
      <c r="C9" s="67">
        <v>60549</v>
      </c>
      <c r="D9" s="68">
        <f t="shared" si="0"/>
        <v>0.14487492200351704</v>
      </c>
      <c r="E9" s="69">
        <v>70731</v>
      </c>
      <c r="F9" s="70">
        <f t="shared" si="1"/>
        <v>5.3626491486794547E-2</v>
      </c>
      <c r="G9" s="67">
        <v>131280</v>
      </c>
      <c r="H9" s="68">
        <f t="shared" si="2"/>
        <v>9.3835924611308297E-2</v>
      </c>
    </row>
    <row r="10" spans="2:14">
      <c r="B10" s="66" t="s">
        <v>96</v>
      </c>
      <c r="C10" s="67">
        <v>55642</v>
      </c>
      <c r="D10" s="68">
        <f t="shared" si="0"/>
        <v>0.1596915381408921</v>
      </c>
      <c r="E10" s="69">
        <v>66308</v>
      </c>
      <c r="F10" s="70">
        <f t="shared" si="1"/>
        <v>7.979416362688907E-2</v>
      </c>
      <c r="G10" s="67">
        <v>121950</v>
      </c>
      <c r="H10" s="68">
        <f t="shared" si="2"/>
        <v>0.11483892200241352</v>
      </c>
    </row>
    <row r="11" spans="2:14">
      <c r="B11" s="66" t="s">
        <v>97</v>
      </c>
      <c r="C11" s="67">
        <v>56601</v>
      </c>
      <c r="D11" s="68">
        <f t="shared" si="0"/>
        <v>5.6363263096993244E-2</v>
      </c>
      <c r="E11" s="69">
        <v>61289</v>
      </c>
      <c r="F11" s="70">
        <f t="shared" si="1"/>
        <v>-3.9387480016300436E-2</v>
      </c>
      <c r="G11" s="67">
        <v>117890</v>
      </c>
      <c r="H11" s="68">
        <f t="shared" si="2"/>
        <v>4.3191944319023179E-3</v>
      </c>
    </row>
    <row r="12" spans="2:14" ht="25.5">
      <c r="B12" s="72" t="str">
        <f>actualizaciones!$A$2</f>
        <v xml:space="preserve">acumulado abril 2011 </v>
      </c>
      <c r="C12" s="73">
        <v>239362</v>
      </c>
      <c r="D12" s="74">
        <v>0.1227584654136431</v>
      </c>
      <c r="E12" s="75">
        <v>272335</v>
      </c>
      <c r="F12" s="76">
        <v>4.919769614547409E-2</v>
      </c>
      <c r="G12" s="73">
        <v>511697</v>
      </c>
      <c r="H12" s="74">
        <v>8.2370186734806117E-2</v>
      </c>
      <c r="K12" s="63"/>
      <c r="L12" s="63"/>
      <c r="M12" s="63"/>
      <c r="N12" s="63"/>
    </row>
    <row r="13" spans="2:14" outlineLevel="1">
      <c r="B13" s="66" t="s">
        <v>86</v>
      </c>
      <c r="C13" s="67">
        <v>52908</v>
      </c>
      <c r="D13" s="68">
        <f>C13/C26-1</f>
        <v>5.9473747446834091E-2</v>
      </c>
      <c r="E13" s="69">
        <v>64604</v>
      </c>
      <c r="F13" s="70">
        <f>E13/E26-1</f>
        <v>6.5545109681675706E-2</v>
      </c>
      <c r="G13" s="67">
        <v>117512</v>
      </c>
      <c r="H13" s="68">
        <f>G13/G26-1</f>
        <v>6.2802980970986244E-2</v>
      </c>
    </row>
    <row r="14" spans="2:14" outlineLevel="1">
      <c r="B14" s="66" t="s">
        <v>87</v>
      </c>
      <c r="C14" s="67">
        <v>55681</v>
      </c>
      <c r="D14" s="68">
        <f t="shared" ref="D14:D64" si="3">C14/C27-1</f>
        <v>0.1521239835295578</v>
      </c>
      <c r="E14" s="69">
        <v>64881</v>
      </c>
      <c r="F14" s="70">
        <f t="shared" ref="F14:F64" si="4">E14/E27-1</f>
        <v>0.12198454009372783</v>
      </c>
      <c r="G14" s="67">
        <v>120562</v>
      </c>
      <c r="H14" s="68">
        <f t="shared" ref="H14:H64" si="5">G14/G27-1</f>
        <v>0.13570594219827425</v>
      </c>
    </row>
    <row r="15" spans="2:14" outlineLevel="1">
      <c r="B15" s="66" t="s">
        <v>88</v>
      </c>
      <c r="C15" s="67">
        <v>64230</v>
      </c>
      <c r="D15" s="68">
        <f t="shared" si="3"/>
        <v>0.17842399779836704</v>
      </c>
      <c r="E15" s="69">
        <v>70356</v>
      </c>
      <c r="F15" s="70">
        <f t="shared" si="4"/>
        <v>4.9228245470136489E-2</v>
      </c>
      <c r="G15" s="67">
        <v>134586</v>
      </c>
      <c r="H15" s="68">
        <f t="shared" si="5"/>
        <v>0.10715695952615989</v>
      </c>
    </row>
    <row r="16" spans="2:14" outlineLevel="1">
      <c r="B16" s="66" t="s">
        <v>89</v>
      </c>
      <c r="C16" s="67">
        <v>52199</v>
      </c>
      <c r="D16" s="68">
        <f t="shared" si="3"/>
        <v>6.0502630990837192E-2</v>
      </c>
      <c r="E16" s="69">
        <v>50820</v>
      </c>
      <c r="F16" s="70">
        <f t="shared" si="4"/>
        <v>-8.9459444932184273E-2</v>
      </c>
      <c r="G16" s="67">
        <v>103019</v>
      </c>
      <c r="H16" s="68">
        <f t="shared" si="5"/>
        <v>-1.918426414303942E-2</v>
      </c>
    </row>
    <row r="17" spans="2:14" outlineLevel="1">
      <c r="B17" s="66" t="s">
        <v>90</v>
      </c>
      <c r="C17" s="67">
        <v>64654</v>
      </c>
      <c r="D17" s="68">
        <f t="shared" si="3"/>
        <v>0.1135146306598005</v>
      </c>
      <c r="E17" s="69">
        <v>73726</v>
      </c>
      <c r="F17" s="70">
        <f t="shared" si="4"/>
        <v>-3.6727334491814423E-2</v>
      </c>
      <c r="G17" s="67">
        <v>138380</v>
      </c>
      <c r="H17" s="68">
        <f t="shared" si="5"/>
        <v>2.8083209509658147E-2</v>
      </c>
    </row>
    <row r="18" spans="2:14" outlineLevel="1">
      <c r="B18" s="66" t="s">
        <v>91</v>
      </c>
      <c r="C18" s="67">
        <v>61026</v>
      </c>
      <c r="D18" s="68">
        <f t="shared" si="3"/>
        <v>0.11142274349821513</v>
      </c>
      <c r="E18" s="69">
        <v>75580</v>
      </c>
      <c r="F18" s="70">
        <f t="shared" si="4"/>
        <v>2.5634066575294101E-2</v>
      </c>
      <c r="G18" s="67">
        <v>136606</v>
      </c>
      <c r="H18" s="68">
        <f t="shared" si="5"/>
        <v>6.2263314644748435E-2</v>
      </c>
    </row>
    <row r="19" spans="2:14" outlineLevel="1">
      <c r="B19" s="66" t="s">
        <v>92</v>
      </c>
      <c r="C19" s="67">
        <v>49258</v>
      </c>
      <c r="D19" s="68">
        <f t="shared" si="3"/>
        <v>5.3804847784695076E-2</v>
      </c>
      <c r="E19" s="69">
        <v>58133</v>
      </c>
      <c r="F19" s="70">
        <f t="shared" si="4"/>
        <v>6.8169707660364232E-2</v>
      </c>
      <c r="G19" s="67">
        <v>107391</v>
      </c>
      <c r="H19" s="68">
        <f t="shared" si="5"/>
        <v>6.1532530692129717E-2</v>
      </c>
      <c r="J19" s="71"/>
      <c r="K19" s="71"/>
      <c r="L19" s="71"/>
    </row>
    <row r="20" spans="2:14" outlineLevel="1">
      <c r="B20" s="66" t="s">
        <v>93</v>
      </c>
      <c r="C20" s="67">
        <v>48879</v>
      </c>
      <c r="D20" s="68">
        <f t="shared" si="3"/>
        <v>7.0499342969776668E-2</v>
      </c>
      <c r="E20" s="69">
        <v>52797</v>
      </c>
      <c r="F20" s="70">
        <f t="shared" si="4"/>
        <v>-3.7569725473039495E-2</v>
      </c>
      <c r="G20" s="67">
        <v>101676</v>
      </c>
      <c r="H20" s="68">
        <f t="shared" si="5"/>
        <v>1.1520324717960939E-2</v>
      </c>
    </row>
    <row r="21" spans="2:14" outlineLevel="1">
      <c r="B21" s="66" t="s">
        <v>94</v>
      </c>
      <c r="C21" s="67">
        <v>58743</v>
      </c>
      <c r="D21" s="68">
        <f t="shared" si="3"/>
        <v>5.1742968148532853E-2</v>
      </c>
      <c r="E21" s="69">
        <v>67224</v>
      </c>
      <c r="F21" s="70">
        <f t="shared" si="4"/>
        <v>-8.7879681509879237E-3</v>
      </c>
      <c r="G21" s="67">
        <v>125967</v>
      </c>
      <c r="H21" s="68">
        <f t="shared" si="5"/>
        <v>1.8548915284662071E-2</v>
      </c>
    </row>
    <row r="22" spans="2:14" outlineLevel="1">
      <c r="B22" s="66" t="s">
        <v>95</v>
      </c>
      <c r="C22" s="67">
        <v>52887</v>
      </c>
      <c r="D22" s="68">
        <f t="shared" si="3"/>
        <v>8.0649775234981513E-2</v>
      </c>
      <c r="E22" s="69">
        <v>67131</v>
      </c>
      <c r="F22" s="70">
        <f t="shared" si="4"/>
        <v>-0.1197204337734884</v>
      </c>
      <c r="G22" s="67">
        <v>120018</v>
      </c>
      <c r="H22" s="68">
        <f t="shared" si="5"/>
        <v>-4.1397432927852029E-2</v>
      </c>
    </row>
    <row r="23" spans="2:14" outlineLevel="1">
      <c r="B23" s="66" t="s">
        <v>96</v>
      </c>
      <c r="C23" s="67">
        <v>47980</v>
      </c>
      <c r="D23" s="68">
        <f t="shared" si="3"/>
        <v>1.0999199292005546E-2</v>
      </c>
      <c r="E23" s="69">
        <v>61408</v>
      </c>
      <c r="F23" s="70">
        <f t="shared" si="4"/>
        <v>-8.781937017231134E-2</v>
      </c>
      <c r="G23" s="67">
        <v>109388</v>
      </c>
      <c r="H23" s="68">
        <f t="shared" si="5"/>
        <v>-4.6960218857272307E-2</v>
      </c>
    </row>
    <row r="24" spans="2:14" outlineLevel="1">
      <c r="B24" s="66" t="s">
        <v>97</v>
      </c>
      <c r="C24" s="67">
        <v>53581</v>
      </c>
      <c r="D24" s="68">
        <f t="shared" si="3"/>
        <v>0.21562266034439737</v>
      </c>
      <c r="E24" s="69">
        <v>63802</v>
      </c>
      <c r="F24" s="70">
        <f t="shared" si="4"/>
        <v>-9.7196870003254499E-2</v>
      </c>
      <c r="G24" s="67">
        <v>117383</v>
      </c>
      <c r="H24" s="68">
        <f t="shared" si="5"/>
        <v>2.2963363195872777E-2</v>
      </c>
    </row>
    <row r="25" spans="2:14" ht="15" customHeight="1">
      <c r="B25" s="77">
        <v>2010</v>
      </c>
      <c r="C25" s="78">
        <v>662026</v>
      </c>
      <c r="D25" s="79">
        <f t="shared" si="3"/>
        <v>9.6623294875723742E-2</v>
      </c>
      <c r="E25" s="78">
        <v>770462</v>
      </c>
      <c r="F25" s="79">
        <f t="shared" si="4"/>
        <v>-1.5894628473916428E-2</v>
      </c>
      <c r="G25" s="78">
        <v>1432488</v>
      </c>
      <c r="H25" s="79">
        <f t="shared" si="5"/>
        <v>3.3093153690210819E-2</v>
      </c>
      <c r="K25" s="63"/>
      <c r="L25" s="63"/>
      <c r="M25" s="63"/>
      <c r="N25" s="63"/>
    </row>
    <row r="26" spans="2:14" ht="36" hidden="1" customHeight="1" outlineLevel="1">
      <c r="B26" s="66" t="s">
        <v>86</v>
      </c>
      <c r="C26" s="67">
        <v>49938</v>
      </c>
      <c r="D26" s="68">
        <f t="shared" si="3"/>
        <v>8.1560140509548962E-3</v>
      </c>
      <c r="E26" s="69">
        <v>60630</v>
      </c>
      <c r="F26" s="70">
        <f t="shared" si="4"/>
        <v>-0.12047581054616663</v>
      </c>
      <c r="G26" s="67">
        <v>110568</v>
      </c>
      <c r="H26" s="68">
        <f t="shared" si="5"/>
        <v>-6.6692552482083944E-2</v>
      </c>
      <c r="J26" s="71"/>
      <c r="K26" s="71"/>
      <c r="L26" s="71"/>
    </row>
    <row r="27" spans="2:14" ht="36" hidden="1" customHeight="1" outlineLevel="1">
      <c r="B27" s="66" t="s">
        <v>87</v>
      </c>
      <c r="C27" s="67">
        <v>48329</v>
      </c>
      <c r="D27" s="68">
        <f t="shared" si="3"/>
        <v>-9.5436849591974293E-2</v>
      </c>
      <c r="E27" s="69">
        <v>57827</v>
      </c>
      <c r="F27" s="70">
        <f t="shared" si="4"/>
        <v>-0.25434547142562414</v>
      </c>
      <c r="G27" s="67">
        <v>106156</v>
      </c>
      <c r="H27" s="68">
        <f t="shared" si="5"/>
        <v>-0.18952511833867769</v>
      </c>
      <c r="K27" s="71"/>
      <c r="L27" s="71"/>
      <c r="M27" s="71"/>
    </row>
    <row r="28" spans="2:14" ht="36" hidden="1" customHeight="1" outlineLevel="1">
      <c r="B28" s="66" t="s">
        <v>88</v>
      </c>
      <c r="C28" s="67">
        <v>54505</v>
      </c>
      <c r="D28" s="68">
        <f t="shared" si="3"/>
        <v>-4.3234798483359094E-2</v>
      </c>
      <c r="E28" s="69">
        <v>67055</v>
      </c>
      <c r="F28" s="70">
        <f t="shared" si="4"/>
        <v>-8.9248363349903603E-2</v>
      </c>
      <c r="G28" s="67">
        <v>121560</v>
      </c>
      <c r="H28" s="68">
        <f t="shared" si="5"/>
        <v>-6.9176225554007043E-2</v>
      </c>
    </row>
    <row r="29" spans="2:14" ht="36" hidden="1" customHeight="1" outlineLevel="1">
      <c r="B29" s="66" t="s">
        <v>89</v>
      </c>
      <c r="C29" s="67">
        <v>49221</v>
      </c>
      <c r="D29" s="68">
        <f t="shared" si="3"/>
        <v>-5.533164440350069E-2</v>
      </c>
      <c r="E29" s="69">
        <v>55813</v>
      </c>
      <c r="F29" s="70">
        <f t="shared" si="4"/>
        <v>-2.3103985437487928E-2</v>
      </c>
      <c r="G29" s="67">
        <v>105034</v>
      </c>
      <c r="H29" s="68">
        <f t="shared" si="5"/>
        <v>-3.8475974257806467E-2</v>
      </c>
    </row>
    <row r="30" spans="2:14" ht="36" hidden="1" customHeight="1" outlineLevel="1">
      <c r="B30" s="66" t="s">
        <v>90</v>
      </c>
      <c r="C30" s="67">
        <v>58063</v>
      </c>
      <c r="D30" s="68">
        <f t="shared" si="3"/>
        <v>-7.9752753783976504E-2</v>
      </c>
      <c r="E30" s="69">
        <v>76537</v>
      </c>
      <c r="F30" s="70">
        <f t="shared" si="4"/>
        <v>-6.9685182934240864E-2</v>
      </c>
      <c r="G30" s="67">
        <v>134600</v>
      </c>
      <c r="H30" s="68">
        <f t="shared" si="5"/>
        <v>-7.405496508788223E-2</v>
      </c>
    </row>
    <row r="31" spans="2:14" ht="36" hidden="1" customHeight="1" outlineLevel="1">
      <c r="B31" s="66" t="s">
        <v>91</v>
      </c>
      <c r="C31" s="67">
        <v>54908</v>
      </c>
      <c r="D31" s="68">
        <f t="shared" si="3"/>
        <v>-5.3489855372257034E-2</v>
      </c>
      <c r="E31" s="69">
        <v>73691</v>
      </c>
      <c r="F31" s="70">
        <f t="shared" si="4"/>
        <v>-1.5286964655575552E-2</v>
      </c>
      <c r="G31" s="67">
        <v>128599</v>
      </c>
      <c r="H31" s="68">
        <f t="shared" si="5"/>
        <v>-3.1969347966818717E-2</v>
      </c>
      <c r="K31" s="63"/>
      <c r="L31" s="63"/>
      <c r="M31" s="63"/>
    </row>
    <row r="32" spans="2:14" ht="36" hidden="1" customHeight="1" outlineLevel="1">
      <c r="B32" s="66" t="s">
        <v>92</v>
      </c>
      <c r="C32" s="67">
        <v>46743</v>
      </c>
      <c r="D32" s="68">
        <f t="shared" si="3"/>
        <v>-0.11936924207313626</v>
      </c>
      <c r="E32" s="69">
        <v>54423</v>
      </c>
      <c r="F32" s="70">
        <f t="shared" si="4"/>
        <v>-0.19706403068751843</v>
      </c>
      <c r="G32" s="67">
        <v>101166</v>
      </c>
      <c r="H32" s="68">
        <f t="shared" si="5"/>
        <v>-0.16294194060847766</v>
      </c>
    </row>
    <row r="33" spans="2:8" ht="36" hidden="1" customHeight="1" outlineLevel="1">
      <c r="B33" s="66" t="s">
        <v>93</v>
      </c>
      <c r="C33" s="67">
        <v>45660</v>
      </c>
      <c r="D33" s="68">
        <f t="shared" si="3"/>
        <v>-0.18716844091572615</v>
      </c>
      <c r="E33" s="69">
        <v>54858</v>
      </c>
      <c r="F33" s="70">
        <f t="shared" si="4"/>
        <v>-4.6213227623617792E-2</v>
      </c>
      <c r="G33" s="67">
        <v>100518</v>
      </c>
      <c r="H33" s="68">
        <f t="shared" si="5"/>
        <v>-0.11585891459231246</v>
      </c>
    </row>
    <row r="34" spans="2:8" ht="36" hidden="1" customHeight="1" outlineLevel="1">
      <c r="B34" s="66" t="s">
        <v>94</v>
      </c>
      <c r="C34" s="67">
        <v>55853</v>
      </c>
      <c r="D34" s="68">
        <f t="shared" si="3"/>
        <v>1.5878501273190349E-2</v>
      </c>
      <c r="E34" s="69">
        <v>67820</v>
      </c>
      <c r="F34" s="70">
        <f t="shared" si="4"/>
        <v>6.1644907798753978E-2</v>
      </c>
      <c r="G34" s="67">
        <v>123673</v>
      </c>
      <c r="H34" s="68">
        <f t="shared" si="5"/>
        <v>4.0475509414278799E-2</v>
      </c>
    </row>
    <row r="35" spans="2:8" ht="36" hidden="1" customHeight="1" outlineLevel="1">
      <c r="B35" s="66" t="s">
        <v>95</v>
      </c>
      <c r="C35" s="67">
        <v>48940</v>
      </c>
      <c r="D35" s="68">
        <f t="shared" si="3"/>
        <v>-0.20140985265081668</v>
      </c>
      <c r="E35" s="69">
        <v>76261</v>
      </c>
      <c r="F35" s="70">
        <f t="shared" si="4"/>
        <v>-0.11340913318452384</v>
      </c>
      <c r="G35" s="67">
        <v>125201</v>
      </c>
      <c r="H35" s="68">
        <f t="shared" si="5"/>
        <v>-0.15002138507389728</v>
      </c>
    </row>
    <row r="36" spans="2:8" ht="36" hidden="1" customHeight="1" outlineLevel="1">
      <c r="B36" s="66" t="s">
        <v>96</v>
      </c>
      <c r="C36" s="67">
        <v>47458</v>
      </c>
      <c r="D36" s="68">
        <f t="shared" si="3"/>
        <v>-0.11678112147097686</v>
      </c>
      <c r="E36" s="69">
        <v>67320</v>
      </c>
      <c r="F36" s="70">
        <f t="shared" si="4"/>
        <v>-0.19163294467993131</v>
      </c>
      <c r="G36" s="67">
        <v>114778</v>
      </c>
      <c r="H36" s="68">
        <f t="shared" si="5"/>
        <v>-0.16227775669284439</v>
      </c>
    </row>
    <row r="37" spans="2:8" ht="36" hidden="1" customHeight="1" outlineLevel="1">
      <c r="B37" s="66" t="s">
        <v>97</v>
      </c>
      <c r="C37" s="67">
        <v>44077</v>
      </c>
      <c r="D37" s="68">
        <f t="shared" si="3"/>
        <v>-0.18941832024569216</v>
      </c>
      <c r="E37" s="69">
        <v>70671</v>
      </c>
      <c r="F37" s="70">
        <f t="shared" si="4"/>
        <v>-7.8756738544474292E-3</v>
      </c>
      <c r="G37" s="67">
        <v>114748</v>
      </c>
      <c r="H37" s="68">
        <f t="shared" si="5"/>
        <v>-8.6466734071603102E-2</v>
      </c>
    </row>
    <row r="38" spans="2:8" collapsed="1">
      <c r="B38" s="80">
        <v>2009</v>
      </c>
      <c r="C38" s="81">
        <v>603695</v>
      </c>
      <c r="D38" s="82">
        <f t="shared" si="3"/>
        <v>-9.4592405731546036E-2</v>
      </c>
      <c r="E38" s="81">
        <v>782906</v>
      </c>
      <c r="F38" s="82">
        <f t="shared" si="4"/>
        <v>-9.3917523864193941E-2</v>
      </c>
      <c r="G38" s="81">
        <v>1386601</v>
      </c>
      <c r="H38" s="82">
        <f t="shared" si="5"/>
        <v>-9.4211475926005761E-2</v>
      </c>
    </row>
    <row r="39" spans="2:8" ht="36" hidden="1" customHeight="1" outlineLevel="1">
      <c r="B39" s="66" t="s">
        <v>86</v>
      </c>
      <c r="C39" s="67">
        <v>49534</v>
      </c>
      <c r="D39" s="68">
        <f t="shared" si="3"/>
        <v>-3.5477840953345274E-2</v>
      </c>
      <c r="E39" s="69">
        <v>68935</v>
      </c>
      <c r="F39" s="70">
        <f t="shared" si="4"/>
        <v>-0.12048023680114317</v>
      </c>
      <c r="G39" s="67">
        <v>118469</v>
      </c>
      <c r="H39" s="68">
        <f t="shared" si="5"/>
        <v>-8.6831516795905506E-2</v>
      </c>
    </row>
    <row r="40" spans="2:8" ht="36" hidden="1" customHeight="1" outlineLevel="1">
      <c r="B40" s="66" t="s">
        <v>87</v>
      </c>
      <c r="C40" s="67">
        <v>53428</v>
      </c>
      <c r="D40" s="68">
        <f t="shared" si="3"/>
        <v>-4.9847948640429629E-2</v>
      </c>
      <c r="E40" s="69">
        <v>77552</v>
      </c>
      <c r="F40" s="70">
        <f t="shared" si="4"/>
        <v>2.7192413144544902E-2</v>
      </c>
      <c r="G40" s="67">
        <v>130980</v>
      </c>
      <c r="H40" s="68">
        <f t="shared" si="5"/>
        <v>-5.6934639034388335E-3</v>
      </c>
    </row>
    <row r="41" spans="2:8" ht="36" hidden="1" customHeight="1" outlineLevel="1">
      <c r="B41" s="66" t="s">
        <v>88</v>
      </c>
      <c r="C41" s="67">
        <v>56968</v>
      </c>
      <c r="D41" s="68">
        <f t="shared" si="3"/>
        <v>-3.7393758131832877E-2</v>
      </c>
      <c r="E41" s="69">
        <v>73626</v>
      </c>
      <c r="F41" s="70">
        <f t="shared" si="4"/>
        <v>-1.8843625025418698E-3</v>
      </c>
      <c r="G41" s="67">
        <v>130594</v>
      </c>
      <c r="H41" s="68">
        <f t="shared" si="5"/>
        <v>-1.7691393498111996E-2</v>
      </c>
    </row>
    <row r="42" spans="2:8" ht="36" hidden="1" customHeight="1" outlineLevel="1">
      <c r="B42" s="66" t="s">
        <v>89</v>
      </c>
      <c r="C42" s="67">
        <v>52104</v>
      </c>
      <c r="D42" s="68">
        <f t="shared" si="3"/>
        <v>-3.6859033605678548E-2</v>
      </c>
      <c r="E42" s="69">
        <v>57133</v>
      </c>
      <c r="F42" s="70">
        <f t="shared" si="4"/>
        <v>2.3412030236807269E-2</v>
      </c>
      <c r="G42" s="67">
        <v>109237</v>
      </c>
      <c r="H42" s="68">
        <f t="shared" si="5"/>
        <v>-6.2497725701393669E-3</v>
      </c>
    </row>
    <row r="43" spans="2:8" ht="36" hidden="1" customHeight="1" outlineLevel="1">
      <c r="B43" s="66" t="s">
        <v>90</v>
      </c>
      <c r="C43" s="67">
        <v>63095</v>
      </c>
      <c r="D43" s="68">
        <f t="shared" si="3"/>
        <v>3.4276440889122073E-2</v>
      </c>
      <c r="E43" s="69">
        <v>82270</v>
      </c>
      <c r="F43" s="70">
        <f t="shared" si="4"/>
        <v>5.7672529054818567E-2</v>
      </c>
      <c r="G43" s="67">
        <v>145365</v>
      </c>
      <c r="H43" s="68">
        <f t="shared" si="5"/>
        <v>4.7388823241202305E-2</v>
      </c>
    </row>
    <row r="44" spans="2:8" ht="36" hidden="1" customHeight="1" outlineLevel="1">
      <c r="B44" s="66" t="s">
        <v>91</v>
      </c>
      <c r="C44" s="67">
        <v>58011</v>
      </c>
      <c r="D44" s="68">
        <f t="shared" si="3"/>
        <v>1.4834770743312964E-2</v>
      </c>
      <c r="E44" s="69">
        <v>74835</v>
      </c>
      <c r="F44" s="70">
        <f t="shared" si="4"/>
        <v>0.1013082956836544</v>
      </c>
      <c r="G44" s="67">
        <v>132846</v>
      </c>
      <c r="H44" s="68">
        <f t="shared" si="5"/>
        <v>6.1799638729478801E-2</v>
      </c>
    </row>
    <row r="45" spans="2:8" ht="36" hidden="1" customHeight="1" outlineLevel="1">
      <c r="B45" s="66" t="s">
        <v>92</v>
      </c>
      <c r="C45" s="67">
        <v>53079</v>
      </c>
      <c r="D45" s="68">
        <f t="shared" si="3"/>
        <v>1.1394599950458328E-2</v>
      </c>
      <c r="E45" s="69">
        <v>67780</v>
      </c>
      <c r="F45" s="70">
        <f t="shared" si="4"/>
        <v>0.1470443891624782</v>
      </c>
      <c r="G45" s="67">
        <v>120859</v>
      </c>
      <c r="H45" s="68">
        <f t="shared" si="5"/>
        <v>8.3237729896389778E-2</v>
      </c>
    </row>
    <row r="46" spans="2:8" ht="36" hidden="1" customHeight="1" outlineLevel="1">
      <c r="B46" s="66" t="s">
        <v>93</v>
      </c>
      <c r="C46" s="67">
        <v>56174</v>
      </c>
      <c r="D46" s="68">
        <f t="shared" si="3"/>
        <v>0.22128011131402725</v>
      </c>
      <c r="E46" s="69">
        <v>57516</v>
      </c>
      <c r="F46" s="70">
        <f t="shared" si="4"/>
        <v>0.11779224565154012</v>
      </c>
      <c r="G46" s="67">
        <v>113690</v>
      </c>
      <c r="H46" s="68">
        <f t="shared" si="5"/>
        <v>0.16663759222583652</v>
      </c>
    </row>
    <row r="47" spans="2:8" ht="36" hidden="1" customHeight="1" outlineLevel="1">
      <c r="B47" s="66" t="s">
        <v>94</v>
      </c>
      <c r="C47" s="67">
        <v>54980</v>
      </c>
      <c r="D47" s="68">
        <f t="shared" si="3"/>
        <v>4.5764065888081573E-2</v>
      </c>
      <c r="E47" s="69">
        <v>63882</v>
      </c>
      <c r="F47" s="70">
        <f t="shared" si="4"/>
        <v>4.1576990804147895E-2</v>
      </c>
      <c r="G47" s="67">
        <v>118862</v>
      </c>
      <c r="H47" s="68">
        <f t="shared" si="5"/>
        <v>4.3509560514810364E-2</v>
      </c>
    </row>
    <row r="48" spans="2:8" ht="36" hidden="1" customHeight="1" outlineLevel="1">
      <c r="B48" s="66" t="s">
        <v>95</v>
      </c>
      <c r="C48" s="67">
        <v>61283</v>
      </c>
      <c r="D48" s="68">
        <f t="shared" si="3"/>
        <v>1.783786477104754E-2</v>
      </c>
      <c r="E48" s="69">
        <v>86016</v>
      </c>
      <c r="F48" s="70">
        <f t="shared" si="4"/>
        <v>0.10234525182622067</v>
      </c>
      <c r="G48" s="67">
        <v>147299</v>
      </c>
      <c r="H48" s="68">
        <f t="shared" si="5"/>
        <v>6.5538668537822087E-2</v>
      </c>
    </row>
    <row r="49" spans="2:10" ht="36" hidden="1" customHeight="1" outlineLevel="1">
      <c r="B49" s="66" t="s">
        <v>96</v>
      </c>
      <c r="C49" s="67">
        <v>53733</v>
      </c>
      <c r="D49" s="68">
        <f t="shared" si="3"/>
        <v>5.1073901647040509E-2</v>
      </c>
      <c r="E49" s="69">
        <v>83279</v>
      </c>
      <c r="F49" s="70">
        <f t="shared" si="4"/>
        <v>0.13230815249904815</v>
      </c>
      <c r="G49" s="67">
        <v>137012</v>
      </c>
      <c r="H49" s="68">
        <f t="shared" si="5"/>
        <v>9.899735301195145E-2</v>
      </c>
    </row>
    <row r="50" spans="2:10" ht="36" hidden="1" customHeight="1" outlineLevel="1">
      <c r="B50" s="66" t="s">
        <v>97</v>
      </c>
      <c r="C50" s="67">
        <v>54377</v>
      </c>
      <c r="D50" s="68">
        <f t="shared" si="3"/>
        <v>1.0677663432685502E-3</v>
      </c>
      <c r="E50" s="69">
        <v>71232</v>
      </c>
      <c r="F50" s="70">
        <f t="shared" si="4"/>
        <v>6.8410553314034672E-2</v>
      </c>
      <c r="G50" s="67">
        <v>125609</v>
      </c>
      <c r="H50" s="68">
        <f t="shared" si="5"/>
        <v>3.8176708818910665E-2</v>
      </c>
    </row>
    <row r="51" spans="2:10" collapsed="1">
      <c r="B51" s="80">
        <v>2008</v>
      </c>
      <c r="C51" s="81">
        <v>666766</v>
      </c>
      <c r="D51" s="82">
        <f t="shared" si="3"/>
        <v>1.6823895055007032E-2</v>
      </c>
      <c r="E51" s="81">
        <v>864056</v>
      </c>
      <c r="F51" s="82">
        <f t="shared" si="4"/>
        <v>5.4588505242088026E-2</v>
      </c>
      <c r="G51" s="81">
        <v>1530822</v>
      </c>
      <c r="H51" s="82">
        <f t="shared" si="5"/>
        <v>3.780039374562727E-2</v>
      </c>
    </row>
    <row r="52" spans="2:10" ht="36" hidden="1" customHeight="1" outlineLevel="1">
      <c r="B52" s="66" t="s">
        <v>86</v>
      </c>
      <c r="C52" s="67">
        <v>51356</v>
      </c>
      <c r="D52" s="68">
        <f t="shared" si="3"/>
        <v>-9.351502100469522E-2</v>
      </c>
      <c r="E52" s="69">
        <v>78378</v>
      </c>
      <c r="F52" s="70">
        <f t="shared" si="4"/>
        <v>3.0909664860314656E-2</v>
      </c>
      <c r="G52" s="67">
        <v>129734</v>
      </c>
      <c r="H52" s="68">
        <f t="shared" si="5"/>
        <v>-2.2218537555960816E-2</v>
      </c>
    </row>
    <row r="53" spans="2:10" ht="36" hidden="1" customHeight="1" outlineLevel="1">
      <c r="B53" s="66" t="s">
        <v>87</v>
      </c>
      <c r="C53" s="67">
        <v>56231</v>
      </c>
      <c r="D53" s="68">
        <f t="shared" si="3"/>
        <v>2.4602000249585032E-3</v>
      </c>
      <c r="E53" s="69">
        <v>75499</v>
      </c>
      <c r="F53" s="70">
        <f t="shared" si="4"/>
        <v>0.13059690317170336</v>
      </c>
      <c r="G53" s="67">
        <v>131730</v>
      </c>
      <c r="H53" s="68">
        <f t="shared" si="5"/>
        <v>7.21000073247553E-2</v>
      </c>
    </row>
    <row r="54" spans="2:10" ht="36" hidden="1" customHeight="1" outlineLevel="1">
      <c r="B54" s="66" t="s">
        <v>88</v>
      </c>
      <c r="C54" s="67">
        <v>59181</v>
      </c>
      <c r="D54" s="68">
        <f t="shared" si="3"/>
        <v>-0.12221711336230556</v>
      </c>
      <c r="E54" s="69">
        <v>73765</v>
      </c>
      <c r="F54" s="70">
        <f t="shared" si="4"/>
        <v>-5.3627557893386357E-2</v>
      </c>
      <c r="G54" s="67">
        <v>132946</v>
      </c>
      <c r="H54" s="68">
        <f t="shared" si="5"/>
        <v>-8.5439511302505378E-2</v>
      </c>
    </row>
    <row r="55" spans="2:10" ht="36" hidden="1" customHeight="1" outlineLevel="1">
      <c r="B55" s="66" t="s">
        <v>89</v>
      </c>
      <c r="C55" s="67">
        <v>54098</v>
      </c>
      <c r="D55" s="68">
        <f t="shared" si="3"/>
        <v>-8.855342521144316E-2</v>
      </c>
      <c r="E55" s="69">
        <v>55826</v>
      </c>
      <c r="F55" s="70">
        <f t="shared" si="4"/>
        <v>-0.15995545925123389</v>
      </c>
      <c r="G55" s="67">
        <v>109924</v>
      </c>
      <c r="H55" s="68">
        <f t="shared" si="5"/>
        <v>-0.12626977187822908</v>
      </c>
    </row>
    <row r="56" spans="2:10" ht="36" hidden="1" customHeight="1" outlineLevel="1">
      <c r="B56" s="66" t="s">
        <v>90</v>
      </c>
      <c r="C56" s="67">
        <v>61004</v>
      </c>
      <c r="D56" s="68">
        <f t="shared" si="3"/>
        <v>-3.5921424846310668E-2</v>
      </c>
      <c r="E56" s="69">
        <v>77784</v>
      </c>
      <c r="F56" s="70">
        <f t="shared" si="4"/>
        <v>-4.0485530308637441E-2</v>
      </c>
      <c r="G56" s="67">
        <v>138788</v>
      </c>
      <c r="H56" s="68">
        <f t="shared" si="5"/>
        <v>-3.8484720422881646E-2</v>
      </c>
    </row>
    <row r="57" spans="2:10" ht="36" hidden="1" customHeight="1" outlineLevel="1">
      <c r="B57" s="66" t="s">
        <v>91</v>
      </c>
      <c r="C57" s="67">
        <v>57163</v>
      </c>
      <c r="D57" s="68">
        <f t="shared" si="3"/>
        <v>2.1954053812460961E-2</v>
      </c>
      <c r="E57" s="69">
        <v>67951</v>
      </c>
      <c r="F57" s="70">
        <f t="shared" si="4"/>
        <v>-5.280252024700649E-2</v>
      </c>
      <c r="G57" s="67">
        <v>125114</v>
      </c>
      <c r="H57" s="68">
        <f t="shared" si="5"/>
        <v>-2.0051067562698699E-2</v>
      </c>
    </row>
    <row r="58" spans="2:10" ht="36" hidden="1" customHeight="1" outlineLevel="1" thickBot="1">
      <c r="B58" s="66" t="s">
        <v>92</v>
      </c>
      <c r="C58" s="67">
        <v>52481</v>
      </c>
      <c r="D58" s="68">
        <f t="shared" si="3"/>
        <v>4.2672892188755362E-3</v>
      </c>
      <c r="E58" s="69">
        <v>59091</v>
      </c>
      <c r="F58" s="70">
        <f t="shared" si="4"/>
        <v>-5.1447926030563806E-2</v>
      </c>
      <c r="G58" s="67">
        <v>111572</v>
      </c>
      <c r="H58" s="68">
        <f t="shared" si="5"/>
        <v>-2.6031391308902307E-2</v>
      </c>
    </row>
    <row r="59" spans="2:10" ht="36" hidden="1" customHeight="1" outlineLevel="1" thickBot="1">
      <c r="B59" s="66" t="s">
        <v>93</v>
      </c>
      <c r="C59" s="67">
        <v>45996</v>
      </c>
      <c r="D59" s="68">
        <f t="shared" si="3"/>
        <v>-8.5675664930624618E-2</v>
      </c>
      <c r="E59" s="69">
        <v>51455</v>
      </c>
      <c r="F59" s="70">
        <f t="shared" si="4"/>
        <v>-2.3216523026690417E-2</v>
      </c>
      <c r="G59" s="67">
        <v>97451</v>
      </c>
      <c r="H59" s="68">
        <f t="shared" si="5"/>
        <v>-5.3726792511458066E-2</v>
      </c>
      <c r="J59" s="83" t="s">
        <v>98</v>
      </c>
    </row>
    <row r="60" spans="2:10" ht="36" hidden="1" customHeight="1" outlineLevel="1">
      <c r="B60" s="66" t="s">
        <v>94</v>
      </c>
      <c r="C60" s="67">
        <v>52574</v>
      </c>
      <c r="D60" s="68">
        <f t="shared" si="3"/>
        <v>-0.1320698649585631</v>
      </c>
      <c r="E60" s="69">
        <v>61332</v>
      </c>
      <c r="F60" s="70">
        <f t="shared" si="4"/>
        <v>-0.14862782659392826</v>
      </c>
      <c r="G60" s="67">
        <v>113906</v>
      </c>
      <c r="H60" s="68">
        <f t="shared" si="5"/>
        <v>-0.14106460150965594</v>
      </c>
    </row>
    <row r="61" spans="2:10" ht="36" hidden="1" customHeight="1" outlineLevel="1">
      <c r="B61" s="66" t="s">
        <v>95</v>
      </c>
      <c r="C61" s="67">
        <v>60209</v>
      </c>
      <c r="D61" s="68">
        <f t="shared" si="3"/>
        <v>7.1792224437482233E-2</v>
      </c>
      <c r="E61" s="69">
        <v>78030</v>
      </c>
      <c r="F61" s="70">
        <f t="shared" si="4"/>
        <v>-9.3567102974595473E-3</v>
      </c>
      <c r="G61" s="67">
        <v>138239</v>
      </c>
      <c r="H61" s="68">
        <f t="shared" si="5"/>
        <v>2.4425127646487743E-2</v>
      </c>
    </row>
    <row r="62" spans="2:10" ht="36" hidden="1" customHeight="1" outlineLevel="1">
      <c r="B62" s="66" t="s">
        <v>96</v>
      </c>
      <c r="C62" s="67">
        <v>51122</v>
      </c>
      <c r="D62" s="68">
        <f t="shared" si="3"/>
        <v>5.6436114153458394E-2</v>
      </c>
      <c r="E62" s="69">
        <v>73548</v>
      </c>
      <c r="F62" s="70">
        <f t="shared" si="4"/>
        <v>4.3263638684785333E-2</v>
      </c>
      <c r="G62" s="67">
        <v>124670</v>
      </c>
      <c r="H62" s="68">
        <f t="shared" si="5"/>
        <v>4.8625188200758673E-2</v>
      </c>
    </row>
    <row r="63" spans="2:10" ht="36" hidden="1" customHeight="1" outlineLevel="1">
      <c r="B63" s="66" t="s">
        <v>97</v>
      </c>
      <c r="C63" s="67">
        <v>54319</v>
      </c>
      <c r="D63" s="68">
        <f t="shared" si="3"/>
        <v>3.0623280523669472E-2</v>
      </c>
      <c r="E63" s="69">
        <v>66671</v>
      </c>
      <c r="F63" s="70">
        <f t="shared" si="4"/>
        <v>-0.13491806043934651</v>
      </c>
      <c r="G63" s="67">
        <v>120990</v>
      </c>
      <c r="H63" s="68">
        <f t="shared" si="5"/>
        <v>-6.7686901844745462E-2</v>
      </c>
    </row>
    <row r="64" spans="2:10" collapsed="1">
      <c r="B64" s="80">
        <v>2007</v>
      </c>
      <c r="C64" s="81">
        <v>655734</v>
      </c>
      <c r="D64" s="82">
        <f t="shared" si="3"/>
        <v>-3.4469862061654033E-2</v>
      </c>
      <c r="E64" s="81">
        <v>819330</v>
      </c>
      <c r="F64" s="82">
        <f t="shared" si="4"/>
        <v>-3.9876534963596777E-2</v>
      </c>
      <c r="G64" s="81">
        <v>1475064</v>
      </c>
      <c r="H64" s="82">
        <f t="shared" si="5"/>
        <v>-3.7480513904377344E-2</v>
      </c>
    </row>
    <row r="65" spans="2:8" ht="36" hidden="1" customHeight="1" outlineLevel="1">
      <c r="B65" s="66" t="s">
        <v>86</v>
      </c>
      <c r="C65" s="67">
        <v>56654</v>
      </c>
      <c r="D65" s="67"/>
      <c r="E65" s="69">
        <v>76028</v>
      </c>
      <c r="F65" s="70"/>
      <c r="G65" s="67">
        <v>132682</v>
      </c>
      <c r="H65" s="67"/>
    </row>
    <row r="66" spans="2:8" ht="36" hidden="1" customHeight="1" outlineLevel="1">
      <c r="B66" s="66" t="s">
        <v>87</v>
      </c>
      <c r="C66" s="67">
        <v>56093</v>
      </c>
      <c r="D66" s="67"/>
      <c r="E66" s="69">
        <v>66778</v>
      </c>
      <c r="F66" s="70"/>
      <c r="G66" s="67">
        <v>122871</v>
      </c>
      <c r="H66" s="67"/>
    </row>
    <row r="67" spans="2:8" ht="36" hidden="1" customHeight="1" outlineLevel="1">
      <c r="B67" s="66" t="s">
        <v>88</v>
      </c>
      <c r="C67" s="67">
        <v>67421</v>
      </c>
      <c r="D67" s="67"/>
      <c r="E67" s="69">
        <v>77945</v>
      </c>
      <c r="F67" s="70"/>
      <c r="G67" s="67">
        <v>145366</v>
      </c>
      <c r="H67" s="67"/>
    </row>
    <row r="68" spans="2:8" ht="36" hidden="1" customHeight="1" outlineLevel="1">
      <c r="B68" s="66" t="s">
        <v>89</v>
      </c>
      <c r="C68" s="67">
        <v>59354</v>
      </c>
      <c r="D68" s="67"/>
      <c r="E68" s="69">
        <v>66456</v>
      </c>
      <c r="F68" s="70"/>
      <c r="G68" s="67">
        <v>125810</v>
      </c>
      <c r="H68" s="67"/>
    </row>
    <row r="69" spans="2:8" ht="36" hidden="1" customHeight="1" outlineLevel="1">
      <c r="B69" s="66" t="s">
        <v>90</v>
      </c>
      <c r="C69" s="67">
        <v>63277</v>
      </c>
      <c r="D69" s="67"/>
      <c r="E69" s="69">
        <v>81066</v>
      </c>
      <c r="F69" s="70"/>
      <c r="G69" s="67">
        <v>144343</v>
      </c>
      <c r="H69" s="67"/>
    </row>
    <row r="70" spans="2:8" ht="36" hidden="1" customHeight="1" outlineLevel="1">
      <c r="B70" s="66" t="s">
        <v>91</v>
      </c>
      <c r="C70" s="67">
        <v>55935</v>
      </c>
      <c r="D70" s="67"/>
      <c r="E70" s="69">
        <v>71739</v>
      </c>
      <c r="F70" s="70"/>
      <c r="G70" s="67">
        <v>127674</v>
      </c>
      <c r="H70" s="67"/>
    </row>
    <row r="71" spans="2:8" ht="36" hidden="1" customHeight="1" outlineLevel="1">
      <c r="B71" s="66" t="s">
        <v>92</v>
      </c>
      <c r="C71" s="67">
        <v>52258</v>
      </c>
      <c r="D71" s="67"/>
      <c r="E71" s="69">
        <v>62296</v>
      </c>
      <c r="F71" s="70"/>
      <c r="G71" s="67">
        <v>114554</v>
      </c>
      <c r="H71" s="67"/>
    </row>
    <row r="72" spans="2:8" ht="36" hidden="1" customHeight="1" outlineLevel="1">
      <c r="B72" s="66" t="s">
        <v>93</v>
      </c>
      <c r="C72" s="67">
        <v>50306</v>
      </c>
      <c r="D72" s="67"/>
      <c r="E72" s="69">
        <v>52678</v>
      </c>
      <c r="F72" s="70"/>
      <c r="G72" s="67">
        <v>102984</v>
      </c>
      <c r="H72" s="67"/>
    </row>
    <row r="73" spans="2:8" ht="36" hidden="1" customHeight="1" outlineLevel="1">
      <c r="B73" s="66" t="s">
        <v>94</v>
      </c>
      <c r="C73" s="67">
        <v>60574</v>
      </c>
      <c r="D73" s="67"/>
      <c r="E73" s="69">
        <v>72039</v>
      </c>
      <c r="F73" s="70"/>
      <c r="G73" s="67">
        <v>132613</v>
      </c>
      <c r="H73" s="67"/>
    </row>
    <row r="74" spans="2:8" ht="36" hidden="1" customHeight="1" outlineLevel="1">
      <c r="B74" s="66" t="s">
        <v>95</v>
      </c>
      <c r="C74" s="67">
        <v>56176</v>
      </c>
      <c r="D74" s="67"/>
      <c r="E74" s="69">
        <v>78767</v>
      </c>
      <c r="F74" s="70"/>
      <c r="G74" s="67">
        <v>134943</v>
      </c>
      <c r="H74" s="67"/>
    </row>
    <row r="75" spans="2:8" ht="36" hidden="1" customHeight="1" outlineLevel="1">
      <c r="B75" s="66" t="s">
        <v>96</v>
      </c>
      <c r="C75" s="67">
        <v>48391</v>
      </c>
      <c r="D75" s="67"/>
      <c r="E75" s="69">
        <v>70498</v>
      </c>
      <c r="F75" s="70"/>
      <c r="G75" s="67">
        <v>118889</v>
      </c>
      <c r="H75" s="67"/>
    </row>
    <row r="76" spans="2:8" ht="36" hidden="1" customHeight="1" outlineLevel="1">
      <c r="B76" s="66" t="s">
        <v>97</v>
      </c>
      <c r="C76" s="67">
        <v>52705</v>
      </c>
      <c r="D76" s="67"/>
      <c r="E76" s="69">
        <v>77069</v>
      </c>
      <c r="F76" s="70"/>
      <c r="G76" s="67">
        <v>129774</v>
      </c>
      <c r="H76" s="67"/>
    </row>
    <row r="77" spans="2:8" collapsed="1">
      <c r="B77" s="80">
        <v>2006</v>
      </c>
      <c r="C77" s="81">
        <v>679144</v>
      </c>
      <c r="D77" s="81"/>
      <c r="E77" s="81">
        <v>853359</v>
      </c>
      <c r="F77" s="82"/>
      <c r="G77" s="81">
        <v>1532503</v>
      </c>
      <c r="H77" s="81"/>
    </row>
    <row r="78" spans="2:8" ht="15" customHeight="1">
      <c r="B78" s="84" t="s">
        <v>99</v>
      </c>
      <c r="C78" s="84"/>
      <c r="D78" s="84"/>
      <c r="E78" s="84"/>
      <c r="F78" s="84"/>
      <c r="G78" s="84"/>
      <c r="H78" s="84"/>
    </row>
  </sheetData>
  <mergeCells count="5">
    <mergeCell ref="B5:H5"/>
    <mergeCell ref="C6:D6"/>
    <mergeCell ref="E6:F6"/>
    <mergeCell ref="G6:H6"/>
    <mergeCell ref="B78:H78"/>
  </mergeCells>
  <hyperlinks>
    <hyperlink ref="J59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7" t="s">
        <v>262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103</v>
      </c>
      <c r="N6" s="142" t="s">
        <v>85</v>
      </c>
      <c r="O6" s="143" t="s">
        <v>83</v>
      </c>
      <c r="P6" s="143" t="s">
        <v>85</v>
      </c>
    </row>
    <row r="7" spans="2:16">
      <c r="B7" s="66" t="s">
        <v>94</v>
      </c>
      <c r="C7" s="137">
        <v>8769</v>
      </c>
      <c r="D7" s="126">
        <f t="shared" ref="D7:D10" si="0">C7/C20-1</f>
        <v>1.2559945192966993E-3</v>
      </c>
      <c r="E7" s="125">
        <v>131891</v>
      </c>
      <c r="F7" s="168">
        <f t="shared" ref="F7:F10" si="1">E7/E20-1</f>
        <v>0.4008752084461864</v>
      </c>
      <c r="G7" s="137">
        <v>301051</v>
      </c>
      <c r="H7" s="126">
        <f t="shared" ref="H7:H10" si="2">G7/G20-1</f>
        <v>0.37281913777850728</v>
      </c>
      <c r="I7" s="125">
        <v>58341</v>
      </c>
      <c r="J7" s="168">
        <f t="shared" ref="J7:J10" si="3">I7/I20-1</f>
        <v>8.7883195345714871E-2</v>
      </c>
      <c r="K7" s="137">
        <v>500052</v>
      </c>
      <c r="L7" s="126">
        <f t="shared" ref="L7:L10" si="4">K7/K20-1</f>
        <v>0.33053064026458845</v>
      </c>
      <c r="M7" s="125">
        <v>565198</v>
      </c>
      <c r="N7" s="168">
        <f t="shared" ref="N7:N10" si="5">M7/M20-1</f>
        <v>0.26668354986407539</v>
      </c>
      <c r="O7" s="137">
        <v>1065250</v>
      </c>
      <c r="P7" s="70">
        <f t="shared" ref="P7:P10" si="6">O7/O20-1</f>
        <v>0.29587412655468404</v>
      </c>
    </row>
    <row r="8" spans="2:16">
      <c r="B8" s="66" t="s">
        <v>95</v>
      </c>
      <c r="C8" s="137">
        <v>10154</v>
      </c>
      <c r="D8" s="126">
        <f t="shared" si="0"/>
        <v>0.11313308484981355</v>
      </c>
      <c r="E8" s="125">
        <v>152622</v>
      </c>
      <c r="F8" s="168">
        <f t="shared" si="1"/>
        <v>0.13481199485467421</v>
      </c>
      <c r="G8" s="137">
        <v>292198</v>
      </c>
      <c r="H8" s="126">
        <f t="shared" si="2"/>
        <v>0.25078335017036801</v>
      </c>
      <c r="I8" s="125">
        <v>53146</v>
      </c>
      <c r="J8" s="168">
        <f t="shared" si="3"/>
        <v>4.0049873427285831E-3</v>
      </c>
      <c r="K8" s="137">
        <v>508120</v>
      </c>
      <c r="L8" s="126">
        <f t="shared" si="4"/>
        <v>0.18123763538598525</v>
      </c>
      <c r="M8" s="125">
        <v>651264</v>
      </c>
      <c r="N8" s="168">
        <f t="shared" si="5"/>
        <v>0.11730938811362779</v>
      </c>
      <c r="O8" s="137">
        <v>1159384</v>
      </c>
      <c r="P8" s="70">
        <f t="shared" si="6"/>
        <v>0.14445458987507953</v>
      </c>
    </row>
    <row r="9" spans="2:16">
      <c r="B9" s="66" t="s">
        <v>96</v>
      </c>
      <c r="C9" s="137">
        <v>9003</v>
      </c>
      <c r="D9" s="126">
        <f t="shared" si="0"/>
        <v>0.11949763740363095</v>
      </c>
      <c r="E9" s="125">
        <v>155446</v>
      </c>
      <c r="F9" s="168">
        <f t="shared" si="1"/>
        <v>0.26327509142624939</v>
      </c>
      <c r="G9" s="137">
        <v>280955</v>
      </c>
      <c r="H9" s="126">
        <f t="shared" si="2"/>
        <v>0.30648791421370314</v>
      </c>
      <c r="I9" s="125">
        <v>56806</v>
      </c>
      <c r="J9" s="168">
        <f t="shared" si="3"/>
        <v>0.21927452242970591</v>
      </c>
      <c r="K9" s="137">
        <v>502210</v>
      </c>
      <c r="L9" s="126">
        <f t="shared" si="4"/>
        <v>0.27877309486463919</v>
      </c>
      <c r="M9" s="125">
        <v>621065</v>
      </c>
      <c r="N9" s="168">
        <f t="shared" si="5"/>
        <v>0.13296021919847356</v>
      </c>
      <c r="O9" s="137">
        <v>1123275</v>
      </c>
      <c r="P9" s="70">
        <f t="shared" si="6"/>
        <v>0.19382149351636246</v>
      </c>
    </row>
    <row r="10" spans="2:16">
      <c r="B10" s="66" t="s">
        <v>97</v>
      </c>
      <c r="C10" s="137">
        <v>9679</v>
      </c>
      <c r="D10" s="126">
        <f t="shared" si="0"/>
        <v>-2.0839656044511878E-2</v>
      </c>
      <c r="E10" s="125">
        <v>148863</v>
      </c>
      <c r="F10" s="168">
        <f t="shared" si="1"/>
        <v>-6.0360426529209033E-3</v>
      </c>
      <c r="G10" s="137">
        <v>289988</v>
      </c>
      <c r="H10" s="126">
        <f t="shared" si="2"/>
        <v>0.22485459529551899</v>
      </c>
      <c r="I10" s="125">
        <v>72410</v>
      </c>
      <c r="J10" s="168">
        <f t="shared" si="3"/>
        <v>0.38438007838638755</v>
      </c>
      <c r="K10" s="137">
        <v>520940</v>
      </c>
      <c r="L10" s="126">
        <f t="shared" si="4"/>
        <v>0.16097256579973696</v>
      </c>
      <c r="M10" s="125">
        <v>595430</v>
      </c>
      <c r="N10" s="168">
        <f t="shared" si="5"/>
        <v>3.7506207473362307E-2</v>
      </c>
      <c r="O10" s="137">
        <v>1116370</v>
      </c>
      <c r="P10" s="70">
        <f t="shared" si="6"/>
        <v>9.1681620160079857E-2</v>
      </c>
    </row>
    <row r="11" spans="2:16" ht="30" customHeight="1">
      <c r="B11" s="128" t="str">
        <f>actualizaciones!$A$2</f>
        <v xml:space="preserve">acumulado abril 2011 </v>
      </c>
      <c r="C11" s="129">
        <v>37605</v>
      </c>
      <c r="D11" s="190">
        <v>5.0213645376602445E-2</v>
      </c>
      <c r="E11" s="129">
        <v>588822</v>
      </c>
      <c r="F11" s="190">
        <v>0.17422231617067863</v>
      </c>
      <c r="G11" s="129">
        <v>1164192</v>
      </c>
      <c r="H11" s="190">
        <v>0.28681946048712015</v>
      </c>
      <c r="I11" s="129">
        <v>240703</v>
      </c>
      <c r="J11" s="190">
        <v>0.17154927795110408</v>
      </c>
      <c r="K11" s="129">
        <v>2031322</v>
      </c>
      <c r="L11" s="190">
        <v>0.23302776573879491</v>
      </c>
      <c r="M11" s="129">
        <v>2432957</v>
      </c>
      <c r="N11" s="190">
        <v>0.13099085940554289</v>
      </c>
      <c r="O11" s="129">
        <v>4464279</v>
      </c>
      <c r="P11" s="190">
        <v>0.17524355690084681</v>
      </c>
    </row>
    <row r="12" spans="2:16" outlineLevel="1">
      <c r="B12" s="66" t="s">
        <v>86</v>
      </c>
      <c r="C12" s="137">
        <v>7530</v>
      </c>
      <c r="D12" s="126">
        <f>C12/C25-1</f>
        <v>-0.12523234200743494</v>
      </c>
      <c r="E12" s="125">
        <v>116057</v>
      </c>
      <c r="F12" s="168">
        <f>E12/E25-1</f>
        <v>-6.6929706690402879E-3</v>
      </c>
      <c r="G12" s="137">
        <v>263613</v>
      </c>
      <c r="H12" s="126">
        <f t="shared" ref="H12:H63" si="7">G12/G25-1</f>
        <v>0.24861101243339245</v>
      </c>
      <c r="I12" s="125">
        <v>46866</v>
      </c>
      <c r="J12" s="168">
        <f t="shared" ref="J12:J63" si="8">I12/I25-1</f>
        <v>-5.414841873700782E-2</v>
      </c>
      <c r="K12" s="137">
        <v>434066</v>
      </c>
      <c r="L12" s="126">
        <f t="shared" ref="L12:L63" si="9">K12/K25-1</f>
        <v>0.12417092051455381</v>
      </c>
      <c r="M12" s="125">
        <v>538165</v>
      </c>
      <c r="N12" s="168">
        <f t="shared" ref="N12:N63" si="10">M12/M25-1</f>
        <v>1.5091556574946541E-2</v>
      </c>
      <c r="O12" s="137">
        <v>972231</v>
      </c>
      <c r="P12" s="70">
        <f t="shared" ref="P12:P63" si="11">O12/O25-1</f>
        <v>6.1057422090288416E-2</v>
      </c>
    </row>
    <row r="13" spans="2:16" outlineLevel="1">
      <c r="B13" s="66" t="s">
        <v>87</v>
      </c>
      <c r="C13" s="137">
        <v>10243</v>
      </c>
      <c r="D13" s="126">
        <f t="shared" ref="D13:F63" si="12">C13/C26-1</f>
        <v>2.409518096380725E-2</v>
      </c>
      <c r="E13" s="125">
        <v>133209</v>
      </c>
      <c r="F13" s="168">
        <f t="shared" si="12"/>
        <v>0.18608316267473946</v>
      </c>
      <c r="G13" s="137">
        <v>265383</v>
      </c>
      <c r="H13" s="126">
        <f t="shared" si="7"/>
        <v>0.32507314832382983</v>
      </c>
      <c r="I13" s="125">
        <v>43391</v>
      </c>
      <c r="J13" s="168">
        <f t="shared" si="8"/>
        <v>-0.27331647435145956</v>
      </c>
      <c r="K13" s="137">
        <v>452226</v>
      </c>
      <c r="L13" s="126">
        <f t="shared" si="9"/>
        <v>0.18290561625525448</v>
      </c>
      <c r="M13" s="125">
        <v>582676</v>
      </c>
      <c r="N13" s="168">
        <f t="shared" si="10"/>
        <v>0.14635461138020722</v>
      </c>
      <c r="O13" s="137">
        <v>1034902</v>
      </c>
      <c r="P13" s="70">
        <f t="shared" si="11"/>
        <v>0.16204480864867787</v>
      </c>
    </row>
    <row r="14" spans="2:16" outlineLevel="1">
      <c r="B14" s="66" t="s">
        <v>88</v>
      </c>
      <c r="C14" s="137">
        <v>7455</v>
      </c>
      <c r="D14" s="126">
        <f t="shared" si="12"/>
        <v>-0.12076895860360892</v>
      </c>
      <c r="E14" s="125">
        <v>133204</v>
      </c>
      <c r="F14" s="168">
        <f t="shared" si="12"/>
        <v>0.11453792410994446</v>
      </c>
      <c r="G14" s="137">
        <v>286758</v>
      </c>
      <c r="H14" s="126">
        <f t="shared" si="7"/>
        <v>0.15764061862911727</v>
      </c>
      <c r="I14" s="125">
        <v>72723</v>
      </c>
      <c r="J14" s="168">
        <f t="shared" si="8"/>
        <v>0.37052881534808346</v>
      </c>
      <c r="K14" s="137">
        <v>500140</v>
      </c>
      <c r="L14" s="126">
        <f t="shared" si="9"/>
        <v>0.16646647930684644</v>
      </c>
      <c r="M14" s="125">
        <v>551434</v>
      </c>
      <c r="N14" s="168">
        <f t="shared" si="10"/>
        <v>9.2833601867651216E-2</v>
      </c>
      <c r="O14" s="137">
        <v>1051574</v>
      </c>
      <c r="P14" s="70">
        <f t="shared" si="11"/>
        <v>0.12665906685123351</v>
      </c>
    </row>
    <row r="15" spans="2:16" outlineLevel="1">
      <c r="B15" s="66" t="s">
        <v>89</v>
      </c>
      <c r="C15" s="137">
        <v>6623</v>
      </c>
      <c r="D15" s="126">
        <f t="shared" si="12"/>
        <v>4.8938866012036675E-2</v>
      </c>
      <c r="E15" s="125">
        <v>113966</v>
      </c>
      <c r="F15" s="168">
        <f t="shared" si="12"/>
        <v>8.6497669053225756E-2</v>
      </c>
      <c r="G15" s="137">
        <v>273806</v>
      </c>
      <c r="H15" s="126">
        <f t="shared" si="7"/>
        <v>0.15531907711522552</v>
      </c>
      <c r="I15" s="125">
        <v>45855</v>
      </c>
      <c r="J15" s="168">
        <f t="shared" si="8"/>
        <v>-9.5898399533467238E-3</v>
      </c>
      <c r="K15" s="137">
        <v>440250</v>
      </c>
      <c r="L15" s="126">
        <f t="shared" si="9"/>
        <v>0.11596392413726675</v>
      </c>
      <c r="M15" s="125">
        <v>454147</v>
      </c>
      <c r="N15" s="168">
        <f t="shared" si="10"/>
        <v>2.2045777538464151E-3</v>
      </c>
      <c r="O15" s="137">
        <v>894397</v>
      </c>
      <c r="P15" s="70">
        <f t="shared" si="11"/>
        <v>5.5148941190349854E-2</v>
      </c>
    </row>
    <row r="16" spans="2:16" outlineLevel="1">
      <c r="B16" s="66" t="s">
        <v>90</v>
      </c>
      <c r="C16" s="137">
        <v>7702</v>
      </c>
      <c r="D16" s="126">
        <f t="shared" si="12"/>
        <v>0.11768974024089385</v>
      </c>
      <c r="E16" s="125">
        <v>136682</v>
      </c>
      <c r="F16" s="168">
        <f t="shared" si="12"/>
        <v>-2.4160038838833109E-2</v>
      </c>
      <c r="G16" s="137">
        <v>307021</v>
      </c>
      <c r="H16" s="126">
        <f t="shared" si="7"/>
        <v>0.28110643305111971</v>
      </c>
      <c r="I16" s="125">
        <v>62357</v>
      </c>
      <c r="J16" s="168">
        <f t="shared" si="8"/>
        <v>8.4658201426335067E-2</v>
      </c>
      <c r="K16" s="137">
        <v>513762</v>
      </c>
      <c r="L16" s="126">
        <f t="shared" si="9"/>
        <v>0.15686106732717864</v>
      </c>
      <c r="M16" s="125">
        <v>651301</v>
      </c>
      <c r="N16" s="168">
        <f t="shared" si="10"/>
        <v>4.3052602199815659E-3</v>
      </c>
      <c r="O16" s="137">
        <v>1165063</v>
      </c>
      <c r="P16" s="70">
        <f t="shared" si="11"/>
        <v>6.6312834692007883E-2</v>
      </c>
    </row>
    <row r="17" spans="2:16" outlineLevel="1">
      <c r="B17" s="66" t="s">
        <v>91</v>
      </c>
      <c r="C17" s="137">
        <v>6454</v>
      </c>
      <c r="D17" s="126">
        <f t="shared" si="12"/>
        <v>-0.11746205387665798</v>
      </c>
      <c r="E17" s="125">
        <v>117567</v>
      </c>
      <c r="F17" s="168">
        <f t="shared" si="12"/>
        <v>1.5390594636610855E-2</v>
      </c>
      <c r="G17" s="137">
        <v>299405</v>
      </c>
      <c r="H17" s="126">
        <f t="shared" si="7"/>
        <v>0.20269054333068226</v>
      </c>
      <c r="I17" s="125">
        <v>51650</v>
      </c>
      <c r="J17" s="168">
        <f t="shared" si="8"/>
        <v>-0.114536010011829</v>
      </c>
      <c r="K17" s="137">
        <v>475076</v>
      </c>
      <c r="L17" s="126">
        <f t="shared" si="9"/>
        <v>0.10386523380772572</v>
      </c>
      <c r="M17" s="125">
        <v>602703</v>
      </c>
      <c r="N17" s="168">
        <f t="shared" si="10"/>
        <v>2.7729984772551619E-2</v>
      </c>
      <c r="O17" s="137">
        <v>1077779</v>
      </c>
      <c r="P17" s="70">
        <f t="shared" si="11"/>
        <v>5.9954800081823967E-2</v>
      </c>
    </row>
    <row r="18" spans="2:16" outlineLevel="1">
      <c r="B18" s="66" t="s">
        <v>92</v>
      </c>
      <c r="C18" s="137">
        <v>6635</v>
      </c>
      <c r="D18" s="126">
        <f t="shared" si="12"/>
        <v>0.38807531380753146</v>
      </c>
      <c r="E18" s="125">
        <v>87529</v>
      </c>
      <c r="F18" s="168">
        <f t="shared" si="12"/>
        <v>-0.14096298041063082</v>
      </c>
      <c r="G18" s="137">
        <v>247132</v>
      </c>
      <c r="H18" s="126">
        <f t="shared" si="7"/>
        <v>9.8427909168085304E-2</v>
      </c>
      <c r="I18" s="125">
        <v>44760</v>
      </c>
      <c r="J18" s="168">
        <f t="shared" si="8"/>
        <v>-4.3467111168098427E-2</v>
      </c>
      <c r="K18" s="137">
        <v>386056</v>
      </c>
      <c r="L18" s="126">
        <f t="shared" si="9"/>
        <v>2.0089680885076788E-2</v>
      </c>
      <c r="M18" s="125">
        <v>455742</v>
      </c>
      <c r="N18" s="168">
        <f t="shared" si="10"/>
        <v>5.7224513656587872E-2</v>
      </c>
      <c r="O18" s="137">
        <v>841798</v>
      </c>
      <c r="P18" s="70">
        <f t="shared" si="11"/>
        <v>3.9864019359453051E-2</v>
      </c>
    </row>
    <row r="19" spans="2:16" outlineLevel="1">
      <c r="B19" s="66" t="s">
        <v>93</v>
      </c>
      <c r="C19" s="137">
        <v>4225</v>
      </c>
      <c r="D19" s="126">
        <f t="shared" si="12"/>
        <v>-0.25406073446327682</v>
      </c>
      <c r="E19" s="125">
        <v>97566</v>
      </c>
      <c r="F19" s="168">
        <f t="shared" si="12"/>
        <v>0.12704463543110611</v>
      </c>
      <c r="G19" s="137">
        <v>224510</v>
      </c>
      <c r="H19" s="126">
        <f t="shared" si="7"/>
        <v>7.3142518450537208E-2</v>
      </c>
      <c r="I19" s="125">
        <v>41443</v>
      </c>
      <c r="J19" s="168">
        <f t="shared" si="8"/>
        <v>-0.10635040431266851</v>
      </c>
      <c r="K19" s="137">
        <v>367744</v>
      </c>
      <c r="L19" s="126">
        <f t="shared" si="9"/>
        <v>5.7297701364231068E-2</v>
      </c>
      <c r="M19" s="125">
        <v>390367</v>
      </c>
      <c r="N19" s="168">
        <f t="shared" si="10"/>
        <v>-2.3887277455491129E-2</v>
      </c>
      <c r="O19" s="137">
        <v>758111</v>
      </c>
      <c r="P19" s="70">
        <f t="shared" si="11"/>
        <v>1.3876573919904711E-2</v>
      </c>
    </row>
    <row r="20" spans="2:16" outlineLevel="1">
      <c r="B20" s="66" t="s">
        <v>94</v>
      </c>
      <c r="C20" s="137">
        <v>8758</v>
      </c>
      <c r="D20" s="126">
        <f t="shared" si="12"/>
        <v>0.1242618741976893</v>
      </c>
      <c r="E20" s="125">
        <v>94149</v>
      </c>
      <c r="F20" s="168">
        <f t="shared" si="12"/>
        <v>-0.16873565248101707</v>
      </c>
      <c r="G20" s="137">
        <v>219294</v>
      </c>
      <c r="H20" s="126">
        <f t="shared" si="7"/>
        <v>1.892473318124166E-2</v>
      </c>
      <c r="I20" s="125">
        <v>53628</v>
      </c>
      <c r="J20" s="168">
        <f t="shared" si="8"/>
        <v>0.1396875996174689</v>
      </c>
      <c r="K20" s="137">
        <v>375829</v>
      </c>
      <c r="L20" s="126">
        <f t="shared" si="9"/>
        <v>-1.955776545290433E-2</v>
      </c>
      <c r="M20" s="125">
        <v>446203</v>
      </c>
      <c r="N20" s="168">
        <f t="shared" si="10"/>
        <v>-0.13342655441294993</v>
      </c>
      <c r="O20" s="137">
        <v>822032</v>
      </c>
      <c r="P20" s="70">
        <f t="shared" si="11"/>
        <v>-8.4832298150475771E-2</v>
      </c>
    </row>
    <row r="21" spans="2:16" outlineLevel="1">
      <c r="B21" s="66" t="s">
        <v>95</v>
      </c>
      <c r="C21" s="137">
        <v>9122</v>
      </c>
      <c r="D21" s="126">
        <f t="shared" si="12"/>
        <v>-0.19933292372509437</v>
      </c>
      <c r="E21" s="125">
        <v>134491</v>
      </c>
      <c r="F21" s="168">
        <f t="shared" si="12"/>
        <v>1.3998198104285819E-3</v>
      </c>
      <c r="G21" s="137">
        <v>233612</v>
      </c>
      <c r="H21" s="126">
        <f t="shared" si="7"/>
        <v>6.3153343800486983E-2</v>
      </c>
      <c r="I21" s="125">
        <v>52934</v>
      </c>
      <c r="J21" s="168">
        <f t="shared" si="8"/>
        <v>0.40524038333908519</v>
      </c>
      <c r="K21" s="137">
        <v>430159</v>
      </c>
      <c r="L21" s="126">
        <f t="shared" si="9"/>
        <v>6.7127263706276308E-2</v>
      </c>
      <c r="M21" s="125">
        <v>582886</v>
      </c>
      <c r="N21" s="168">
        <f t="shared" si="10"/>
        <v>-7.850375389499209E-2</v>
      </c>
      <c r="O21" s="137">
        <v>1013045</v>
      </c>
      <c r="P21" s="70">
        <f t="shared" si="11"/>
        <v>-2.182026045654728E-2</v>
      </c>
    </row>
    <row r="22" spans="2:16" outlineLevel="1">
      <c r="B22" s="66" t="s">
        <v>96</v>
      </c>
      <c r="C22" s="137">
        <v>8042</v>
      </c>
      <c r="D22" s="126">
        <f t="shared" si="12"/>
        <v>-0.18005709624796085</v>
      </c>
      <c r="E22" s="125">
        <v>123050</v>
      </c>
      <c r="F22" s="168">
        <f t="shared" si="12"/>
        <v>-2.89385007536479E-2</v>
      </c>
      <c r="G22" s="137">
        <v>215046</v>
      </c>
      <c r="H22" s="126">
        <f t="shared" si="7"/>
        <v>-5.0326352885065484E-2</v>
      </c>
      <c r="I22" s="125">
        <v>46590</v>
      </c>
      <c r="J22" s="168">
        <f t="shared" si="8"/>
        <v>0.12197471402769411</v>
      </c>
      <c r="K22" s="137">
        <v>392728</v>
      </c>
      <c r="L22" s="126">
        <f t="shared" si="9"/>
        <v>-2.9083393491095011E-2</v>
      </c>
      <c r="M22" s="125">
        <v>548179</v>
      </c>
      <c r="N22" s="168">
        <f t="shared" si="10"/>
        <v>-8.1381767360488522E-2</v>
      </c>
      <c r="O22" s="137">
        <v>940907</v>
      </c>
      <c r="P22" s="70">
        <f t="shared" si="11"/>
        <v>-6.0253586820276928E-2</v>
      </c>
    </row>
    <row r="23" spans="2:16" outlineLevel="1">
      <c r="B23" s="66" t="s">
        <v>97</v>
      </c>
      <c r="C23" s="137">
        <v>9885</v>
      </c>
      <c r="D23" s="126">
        <f t="shared" si="12"/>
        <v>-0.21404150433330682</v>
      </c>
      <c r="E23" s="125">
        <v>149767</v>
      </c>
      <c r="F23" s="168">
        <f t="shared" si="12"/>
        <v>9.2312741594340331E-2</v>
      </c>
      <c r="G23" s="137">
        <v>236753</v>
      </c>
      <c r="H23" s="126">
        <f t="shared" si="7"/>
        <v>-4.5423939294973348E-2</v>
      </c>
      <c r="I23" s="125">
        <v>52305</v>
      </c>
      <c r="J23" s="168">
        <f t="shared" si="8"/>
        <v>0.24895532367057482</v>
      </c>
      <c r="K23" s="137">
        <v>448710</v>
      </c>
      <c r="L23" s="126">
        <f t="shared" si="9"/>
        <v>2.0758215134729419E-2</v>
      </c>
      <c r="M23" s="125">
        <v>573905</v>
      </c>
      <c r="N23" s="168">
        <f t="shared" si="10"/>
        <v>-0.10758630555767201</v>
      </c>
      <c r="O23" s="137">
        <v>1022615</v>
      </c>
      <c r="P23" s="70">
        <f t="shared" si="11"/>
        <v>-5.5476328141885189E-2</v>
      </c>
    </row>
    <row r="24" spans="2:16" ht="15" customHeight="1">
      <c r="B24" s="169">
        <v>2010</v>
      </c>
      <c r="C24" s="133">
        <v>92674</v>
      </c>
      <c r="D24" s="134">
        <f t="shared" si="12"/>
        <v>-6.9715616498860711E-2</v>
      </c>
      <c r="E24" s="133">
        <v>1437237</v>
      </c>
      <c r="F24" s="134">
        <f t="shared" si="12"/>
        <v>1.9853710250358647E-2</v>
      </c>
      <c r="G24" s="133">
        <v>3072333</v>
      </c>
      <c r="H24" s="134">
        <f t="shared" si="7"/>
        <v>0.12609009430348861</v>
      </c>
      <c r="I24" s="133">
        <v>614502</v>
      </c>
      <c r="J24" s="134">
        <f t="shared" si="8"/>
        <v>4.9105488963514521E-2</v>
      </c>
      <c r="K24" s="133">
        <v>5216746</v>
      </c>
      <c r="L24" s="134">
        <f t="shared" si="9"/>
        <v>8.1653806240390869E-2</v>
      </c>
      <c r="M24" s="133">
        <v>6377708</v>
      </c>
      <c r="N24" s="134">
        <f t="shared" si="10"/>
        <v>-1.11186794093171E-2</v>
      </c>
      <c r="O24" s="133">
        <v>11594454</v>
      </c>
      <c r="P24" s="79">
        <f t="shared" si="11"/>
        <v>2.8574515770976694E-2</v>
      </c>
    </row>
    <row r="25" spans="2:16" ht="15" hidden="1" customHeight="1" outlineLevel="1">
      <c r="B25" s="66" t="s">
        <v>86</v>
      </c>
      <c r="C25" s="137">
        <v>8608</v>
      </c>
      <c r="D25" s="126">
        <f t="shared" si="12"/>
        <v>-0.32728977805564241</v>
      </c>
      <c r="E25" s="125">
        <v>116839</v>
      </c>
      <c r="F25" s="168">
        <f t="shared" si="12"/>
        <v>-3.3613723398095985E-2</v>
      </c>
      <c r="G25" s="137">
        <v>211125</v>
      </c>
      <c r="H25" s="126">
        <f t="shared" si="7"/>
        <v>-0.20256463522879642</v>
      </c>
      <c r="I25" s="125">
        <v>49549</v>
      </c>
      <c r="J25" s="168">
        <f t="shared" si="8"/>
        <v>0.2942820573100331</v>
      </c>
      <c r="K25" s="137">
        <v>386121</v>
      </c>
      <c r="L25" s="126">
        <f t="shared" si="9"/>
        <v>-0.11589583662478786</v>
      </c>
      <c r="M25" s="125">
        <v>530164</v>
      </c>
      <c r="N25" s="168">
        <f t="shared" si="10"/>
        <v>-0.123387242119953</v>
      </c>
      <c r="O25" s="137">
        <v>916285</v>
      </c>
      <c r="P25" s="70">
        <f t="shared" si="11"/>
        <v>-0.12024590887968012</v>
      </c>
    </row>
    <row r="26" spans="2:16" ht="15" hidden="1" customHeight="1" outlineLevel="1">
      <c r="B26" s="66" t="s">
        <v>87</v>
      </c>
      <c r="C26" s="137">
        <v>10002</v>
      </c>
      <c r="D26" s="126">
        <f t="shared" si="12"/>
        <v>0.32969954799255508</v>
      </c>
      <c r="E26" s="125">
        <v>112310</v>
      </c>
      <c r="F26" s="168">
        <f t="shared" si="12"/>
        <v>-0.13295556310409784</v>
      </c>
      <c r="G26" s="137">
        <v>200278</v>
      </c>
      <c r="H26" s="126">
        <f t="shared" si="7"/>
        <v>-0.13227444455998061</v>
      </c>
      <c r="I26" s="125">
        <v>59711</v>
      </c>
      <c r="J26" s="168">
        <f t="shared" si="8"/>
        <v>0.17933676996306613</v>
      </c>
      <c r="K26" s="137">
        <v>382301</v>
      </c>
      <c r="L26" s="126">
        <f t="shared" si="9"/>
        <v>-8.6481733266745242E-2</v>
      </c>
      <c r="M26" s="125">
        <v>508286</v>
      </c>
      <c r="N26" s="168">
        <f t="shared" si="10"/>
        <v>-0.21227111762016571</v>
      </c>
      <c r="O26" s="137">
        <v>890587</v>
      </c>
      <c r="P26" s="70">
        <f t="shared" si="11"/>
        <v>-0.16278385482275881</v>
      </c>
    </row>
    <row r="27" spans="2:16" ht="15" hidden="1" customHeight="1" outlineLevel="1">
      <c r="B27" s="66" t="s">
        <v>88</v>
      </c>
      <c r="C27" s="137">
        <v>8479</v>
      </c>
      <c r="D27" s="126">
        <f t="shared" si="12"/>
        <v>0.76462018730489079</v>
      </c>
      <c r="E27" s="125">
        <v>119515</v>
      </c>
      <c r="F27" s="168">
        <f t="shared" si="12"/>
        <v>-9.2190016103059547E-2</v>
      </c>
      <c r="G27" s="137">
        <v>247709</v>
      </c>
      <c r="H27" s="126">
        <f t="shared" si="7"/>
        <v>-6.4786743635533051E-2</v>
      </c>
      <c r="I27" s="125">
        <v>53062</v>
      </c>
      <c r="J27" s="168">
        <f t="shared" si="8"/>
        <v>9.2282673583235608E-2</v>
      </c>
      <c r="K27" s="137">
        <v>428765</v>
      </c>
      <c r="L27" s="126">
        <f t="shared" si="9"/>
        <v>-4.6987697402785078E-2</v>
      </c>
      <c r="M27" s="125">
        <v>504591</v>
      </c>
      <c r="N27" s="168">
        <f t="shared" si="10"/>
        <v>-0.13078881546761845</v>
      </c>
      <c r="O27" s="137">
        <v>933356</v>
      </c>
      <c r="P27" s="70">
        <f t="shared" si="11"/>
        <v>-9.4199361231962486E-2</v>
      </c>
    </row>
    <row r="28" spans="2:16" ht="15" hidden="1" customHeight="1" outlineLevel="1">
      <c r="B28" s="66" t="s">
        <v>89</v>
      </c>
      <c r="C28" s="137">
        <v>6314</v>
      </c>
      <c r="D28" s="126">
        <f t="shared" si="12"/>
        <v>-0.22279665189561793</v>
      </c>
      <c r="E28" s="125">
        <v>104893</v>
      </c>
      <c r="F28" s="168">
        <f t="shared" si="12"/>
        <v>-0.13188886773870512</v>
      </c>
      <c r="G28" s="137">
        <v>236996</v>
      </c>
      <c r="H28" s="126">
        <f t="shared" si="7"/>
        <v>-1.376589653106064E-2</v>
      </c>
      <c r="I28" s="125">
        <v>46299</v>
      </c>
      <c r="J28" s="168">
        <f t="shared" si="8"/>
        <v>-0.16337188290567406</v>
      </c>
      <c r="K28" s="137">
        <v>394502</v>
      </c>
      <c r="L28" s="126">
        <f t="shared" si="9"/>
        <v>-7.0878974651257587E-2</v>
      </c>
      <c r="M28" s="125">
        <v>453148</v>
      </c>
      <c r="N28" s="168">
        <f t="shared" si="10"/>
        <v>-0.12288220071114309</v>
      </c>
      <c r="O28" s="137">
        <v>847650</v>
      </c>
      <c r="P28" s="70">
        <f t="shared" si="11"/>
        <v>-9.9423095311454213E-2</v>
      </c>
    </row>
    <row r="29" spans="2:16" ht="15" hidden="1" customHeight="1" outlineLevel="1">
      <c r="B29" s="66" t="s">
        <v>90</v>
      </c>
      <c r="C29" s="137">
        <v>6891</v>
      </c>
      <c r="D29" s="126">
        <f t="shared" si="12"/>
        <v>0.12653261402648353</v>
      </c>
      <c r="E29" s="125">
        <v>140066</v>
      </c>
      <c r="F29" s="168">
        <f t="shared" si="12"/>
        <v>-8.8242569423650274E-2</v>
      </c>
      <c r="G29" s="137">
        <v>239653</v>
      </c>
      <c r="H29" s="126">
        <f t="shared" si="7"/>
        <v>-0.17472872968701036</v>
      </c>
      <c r="I29" s="125">
        <v>57490</v>
      </c>
      <c r="J29" s="168">
        <f t="shared" si="8"/>
        <v>-0.10624339282382933</v>
      </c>
      <c r="K29" s="137">
        <v>444100</v>
      </c>
      <c r="L29" s="126">
        <f t="shared" si="9"/>
        <v>-0.13675805122303952</v>
      </c>
      <c r="M29" s="125">
        <v>648509</v>
      </c>
      <c r="N29" s="168">
        <f t="shared" si="10"/>
        <v>-0.10013418013440212</v>
      </c>
      <c r="O29" s="137">
        <v>1092609</v>
      </c>
      <c r="P29" s="70">
        <f t="shared" si="11"/>
        <v>-0.11538875696384754</v>
      </c>
    </row>
    <row r="30" spans="2:16" ht="15" hidden="1" customHeight="1" outlineLevel="1">
      <c r="B30" s="66" t="s">
        <v>91</v>
      </c>
      <c r="C30" s="137">
        <v>7313</v>
      </c>
      <c r="D30" s="126">
        <f t="shared" si="12"/>
        <v>0.69753946146703805</v>
      </c>
      <c r="E30" s="125">
        <v>115785</v>
      </c>
      <c r="F30" s="168">
        <f t="shared" si="12"/>
        <v>-0.21091907805961807</v>
      </c>
      <c r="G30" s="137">
        <v>248946</v>
      </c>
      <c r="H30" s="126">
        <f t="shared" si="7"/>
        <v>-0.10538288215444658</v>
      </c>
      <c r="I30" s="125">
        <v>58331</v>
      </c>
      <c r="J30" s="168">
        <f t="shared" si="8"/>
        <v>0.15262710692196735</v>
      </c>
      <c r="K30" s="137">
        <v>430375</v>
      </c>
      <c r="L30" s="126">
        <f t="shared" si="9"/>
        <v>-0.10323595599266544</v>
      </c>
      <c r="M30" s="125">
        <v>586441</v>
      </c>
      <c r="N30" s="168">
        <f t="shared" si="10"/>
        <v>-0.15407240080086315</v>
      </c>
      <c r="O30" s="137">
        <v>1016816</v>
      </c>
      <c r="P30" s="70">
        <f t="shared" si="11"/>
        <v>-0.13327628003395919</v>
      </c>
    </row>
    <row r="31" spans="2:16" ht="15" hidden="1" customHeight="1" outlineLevel="1">
      <c r="B31" s="66" t="s">
        <v>92</v>
      </c>
      <c r="C31" s="137">
        <v>4780</v>
      </c>
      <c r="D31" s="126">
        <f t="shared" si="12"/>
        <v>-0.32713963963963966</v>
      </c>
      <c r="E31" s="125">
        <v>101892</v>
      </c>
      <c r="F31" s="168">
        <f t="shared" si="12"/>
        <v>-0.18669880749030188</v>
      </c>
      <c r="G31" s="137">
        <v>224987</v>
      </c>
      <c r="H31" s="126">
        <f t="shared" si="7"/>
        <v>-4.782319805998636E-2</v>
      </c>
      <c r="I31" s="125">
        <v>46794</v>
      </c>
      <c r="J31" s="168">
        <f t="shared" si="8"/>
        <v>-8.6304526106142809E-2</v>
      </c>
      <c r="K31" s="137">
        <v>378453</v>
      </c>
      <c r="L31" s="126">
        <f t="shared" si="9"/>
        <v>-9.8678930283623956E-2</v>
      </c>
      <c r="M31" s="125">
        <v>431074</v>
      </c>
      <c r="N31" s="168">
        <f t="shared" si="10"/>
        <v>-0.24225954219942558</v>
      </c>
      <c r="O31" s="137">
        <v>809527</v>
      </c>
      <c r="P31" s="70">
        <f t="shared" si="11"/>
        <v>-0.18128786859779866</v>
      </c>
    </row>
    <row r="32" spans="2:16" ht="15" hidden="1" customHeight="1" outlineLevel="1">
      <c r="B32" s="66" t="s">
        <v>93</v>
      </c>
      <c r="C32" s="137">
        <v>5664</v>
      </c>
      <c r="D32" s="126">
        <f t="shared" si="12"/>
        <v>-6.3027295285359775E-2</v>
      </c>
      <c r="E32" s="125">
        <v>86568</v>
      </c>
      <c r="F32" s="168">
        <f t="shared" si="12"/>
        <v>-0.26173054290538811</v>
      </c>
      <c r="G32" s="137">
        <v>209208</v>
      </c>
      <c r="H32" s="126">
        <f t="shared" si="7"/>
        <v>-0.10703630193994496</v>
      </c>
      <c r="I32" s="125">
        <v>46375</v>
      </c>
      <c r="J32" s="168">
        <f t="shared" si="8"/>
        <v>-0.16042074009703822</v>
      </c>
      <c r="K32" s="137">
        <v>347815</v>
      </c>
      <c r="L32" s="126">
        <f t="shared" si="9"/>
        <v>-0.15747388717710209</v>
      </c>
      <c r="M32" s="125">
        <v>399920</v>
      </c>
      <c r="N32" s="168">
        <f t="shared" si="10"/>
        <v>-0.14388407584135565</v>
      </c>
      <c r="O32" s="137">
        <v>747735</v>
      </c>
      <c r="P32" s="70">
        <f t="shared" si="11"/>
        <v>-0.15025961495845819</v>
      </c>
    </row>
    <row r="33" spans="2:16" ht="15" hidden="1" customHeight="1" outlineLevel="1">
      <c r="B33" s="66" t="s">
        <v>94</v>
      </c>
      <c r="C33" s="137">
        <v>7790</v>
      </c>
      <c r="D33" s="126">
        <f t="shared" si="12"/>
        <v>0.14089045108377274</v>
      </c>
      <c r="E33" s="125">
        <v>113260</v>
      </c>
      <c r="F33" s="168">
        <f t="shared" si="12"/>
        <v>-5.573387802742924E-2</v>
      </c>
      <c r="G33" s="137">
        <v>215221</v>
      </c>
      <c r="H33" s="126">
        <f t="shared" si="7"/>
        <v>-6.1776347910999507E-2</v>
      </c>
      <c r="I33" s="125">
        <v>47055</v>
      </c>
      <c r="J33" s="168">
        <f t="shared" si="8"/>
        <v>-0.2047624681009278</v>
      </c>
      <c r="K33" s="137">
        <v>383326</v>
      </c>
      <c r="L33" s="126">
        <f t="shared" si="9"/>
        <v>-7.7070131170907441E-2</v>
      </c>
      <c r="M33" s="125">
        <v>514905</v>
      </c>
      <c r="N33" s="168">
        <f t="shared" si="10"/>
        <v>-8.8504003356340344E-2</v>
      </c>
      <c r="O33" s="137">
        <v>898231</v>
      </c>
      <c r="P33" s="70">
        <f t="shared" si="11"/>
        <v>-8.3659359930302601E-2</v>
      </c>
    </row>
    <row r="34" spans="2:16" ht="15" hidden="1" customHeight="1" outlineLevel="1">
      <c r="B34" s="66" t="s">
        <v>95</v>
      </c>
      <c r="C34" s="137">
        <v>11393</v>
      </c>
      <c r="D34" s="126">
        <f t="shared" si="12"/>
        <v>-0.14837793392136345</v>
      </c>
      <c r="E34" s="125">
        <v>134303</v>
      </c>
      <c r="F34" s="168">
        <f t="shared" si="12"/>
        <v>-8.3943796466816711E-2</v>
      </c>
      <c r="G34" s="137">
        <v>219735</v>
      </c>
      <c r="H34" s="126">
        <f t="shared" si="7"/>
        <v>-0.19349984401093756</v>
      </c>
      <c r="I34" s="125">
        <v>37669</v>
      </c>
      <c r="J34" s="168">
        <f t="shared" si="8"/>
        <v>-0.38275873369600844</v>
      </c>
      <c r="K34" s="137">
        <v>403100</v>
      </c>
      <c r="L34" s="126">
        <f t="shared" si="9"/>
        <v>-0.18313335535421538</v>
      </c>
      <c r="M34" s="125">
        <v>632543</v>
      </c>
      <c r="N34" s="168">
        <f t="shared" si="10"/>
        <v>-0.14812924391340998</v>
      </c>
      <c r="O34" s="137">
        <v>1035643</v>
      </c>
      <c r="P34" s="70">
        <f t="shared" si="11"/>
        <v>-0.16210452223089711</v>
      </c>
    </row>
    <row r="35" spans="2:16" ht="15" hidden="1" customHeight="1" outlineLevel="1">
      <c r="B35" s="66" t="s">
        <v>96</v>
      </c>
      <c r="C35" s="137">
        <v>9808</v>
      </c>
      <c r="D35" s="126">
        <f t="shared" si="12"/>
        <v>-0.15455564175502112</v>
      </c>
      <c r="E35" s="125">
        <v>126717</v>
      </c>
      <c r="F35" s="168">
        <f t="shared" si="12"/>
        <v>-7.5368854253316409E-2</v>
      </c>
      <c r="G35" s="137">
        <v>226442</v>
      </c>
      <c r="H35" s="126">
        <f t="shared" si="7"/>
        <v>-0.15002758895090673</v>
      </c>
      <c r="I35" s="125">
        <v>41525</v>
      </c>
      <c r="J35" s="168">
        <f t="shared" si="8"/>
        <v>-0.25464890867317636</v>
      </c>
      <c r="K35" s="137">
        <v>404492</v>
      </c>
      <c r="L35" s="126">
        <f t="shared" si="9"/>
        <v>-0.14078637126409921</v>
      </c>
      <c r="M35" s="125">
        <v>596743</v>
      </c>
      <c r="N35" s="168">
        <f t="shared" si="10"/>
        <v>-0.18229852517399059</v>
      </c>
      <c r="O35" s="137">
        <v>1001235</v>
      </c>
      <c r="P35" s="70">
        <f t="shared" si="11"/>
        <v>-0.16602043561664603</v>
      </c>
    </row>
    <row r="36" spans="2:16" ht="15" hidden="1" customHeight="1" outlineLevel="1">
      <c r="B36" s="66" t="s">
        <v>97</v>
      </c>
      <c r="C36" s="137">
        <v>12577</v>
      </c>
      <c r="D36" s="126">
        <f t="shared" si="12"/>
        <v>-4.4328346394364448E-3</v>
      </c>
      <c r="E36" s="125">
        <v>137110</v>
      </c>
      <c r="F36" s="168">
        <f t="shared" si="12"/>
        <v>-7.5293038563740144E-2</v>
      </c>
      <c r="G36" s="137">
        <v>248019</v>
      </c>
      <c r="H36" s="126">
        <f t="shared" si="7"/>
        <v>-9.7810904011523814E-2</v>
      </c>
      <c r="I36" s="125">
        <v>41879</v>
      </c>
      <c r="J36" s="168">
        <f t="shared" si="8"/>
        <v>-0.2393519443485842</v>
      </c>
      <c r="K36" s="137">
        <v>439585</v>
      </c>
      <c r="L36" s="126">
        <f t="shared" si="9"/>
        <v>-0.10448141266969801</v>
      </c>
      <c r="M36" s="125">
        <v>643093</v>
      </c>
      <c r="N36" s="168">
        <f t="shared" si="10"/>
        <v>-0.1042786446617574</v>
      </c>
      <c r="O36" s="137">
        <v>1082678</v>
      </c>
      <c r="P36" s="70">
        <f t="shared" si="11"/>
        <v>-0.10436098286529238</v>
      </c>
    </row>
    <row r="37" spans="2:16" collapsed="1">
      <c r="B37" s="170">
        <v>2009</v>
      </c>
      <c r="C37" s="127">
        <v>99619</v>
      </c>
      <c r="D37" s="136">
        <f t="shared" si="12"/>
        <v>-1.6215522264247828E-2</v>
      </c>
      <c r="E37" s="127">
        <v>1409258</v>
      </c>
      <c r="F37" s="136">
        <f t="shared" si="12"/>
        <v>-0.11793862001756283</v>
      </c>
      <c r="G37" s="127">
        <v>2728319</v>
      </c>
      <c r="H37" s="136">
        <f t="shared" si="7"/>
        <v>-0.11508372314181203</v>
      </c>
      <c r="I37" s="127">
        <v>585739</v>
      </c>
      <c r="J37" s="136">
        <f t="shared" si="8"/>
        <v>-9.2133692508470477E-2</v>
      </c>
      <c r="K37" s="127">
        <v>4822935</v>
      </c>
      <c r="L37" s="136">
        <f t="shared" si="9"/>
        <v>-0.11135123601782704</v>
      </c>
      <c r="M37" s="127">
        <v>6449417</v>
      </c>
      <c r="N37" s="136">
        <f t="shared" si="10"/>
        <v>-0.1460349932206263</v>
      </c>
      <c r="O37" s="127">
        <v>11272352</v>
      </c>
      <c r="P37" s="82">
        <f t="shared" si="11"/>
        <v>-0.13153237221397163</v>
      </c>
    </row>
    <row r="38" spans="2:16" ht="15" hidden="1" customHeight="1" outlineLevel="1">
      <c r="B38" s="66" t="s">
        <v>86</v>
      </c>
      <c r="C38" s="137">
        <v>12796</v>
      </c>
      <c r="D38" s="126">
        <f t="shared" si="12"/>
        <v>0.16158315177923011</v>
      </c>
      <c r="E38" s="125">
        <v>120903</v>
      </c>
      <c r="F38" s="168">
        <f t="shared" si="12"/>
        <v>-6.7243228230429164E-2</v>
      </c>
      <c r="G38" s="137">
        <v>264755</v>
      </c>
      <c r="H38" s="126">
        <f t="shared" si="7"/>
        <v>0.11196277147549116</v>
      </c>
      <c r="I38" s="125">
        <v>38283</v>
      </c>
      <c r="J38" s="168">
        <f t="shared" si="8"/>
        <v>-0.24195081382915529</v>
      </c>
      <c r="K38" s="137">
        <v>436737</v>
      </c>
      <c r="L38" s="126">
        <f t="shared" si="9"/>
        <v>1.7479975957170213E-2</v>
      </c>
      <c r="M38" s="125">
        <v>604787</v>
      </c>
      <c r="N38" s="168">
        <f t="shared" si="10"/>
        <v>-0.13552582114662504</v>
      </c>
      <c r="O38" s="137">
        <v>1041524</v>
      </c>
      <c r="P38" s="70">
        <f t="shared" si="11"/>
        <v>-7.734611347096787E-2</v>
      </c>
    </row>
    <row r="39" spans="2:16" ht="15" hidden="1" customHeight="1" outlineLevel="1">
      <c r="B39" s="66" t="s">
        <v>87</v>
      </c>
      <c r="C39" s="137">
        <v>7522</v>
      </c>
      <c r="D39" s="126">
        <f t="shared" si="12"/>
        <v>-0.20920941968040374</v>
      </c>
      <c r="E39" s="125">
        <v>129532</v>
      </c>
      <c r="F39" s="168">
        <f t="shared" si="12"/>
        <v>-0.12784222894040498</v>
      </c>
      <c r="G39" s="137">
        <v>230808</v>
      </c>
      <c r="H39" s="126">
        <f t="shared" si="7"/>
        <v>-2.3117619672408662E-2</v>
      </c>
      <c r="I39" s="125">
        <v>50631</v>
      </c>
      <c r="J39" s="168">
        <f t="shared" si="8"/>
        <v>-0.13687350835322198</v>
      </c>
      <c r="K39" s="137">
        <v>418493</v>
      </c>
      <c r="L39" s="126">
        <f t="shared" si="9"/>
        <v>-7.6094851433125554E-2</v>
      </c>
      <c r="M39" s="125">
        <v>645255</v>
      </c>
      <c r="N39" s="168">
        <f t="shared" si="10"/>
        <v>-4.5804010179983368E-2</v>
      </c>
      <c r="O39" s="137">
        <v>1063748</v>
      </c>
      <c r="P39" s="70">
        <f t="shared" si="11"/>
        <v>-5.7954817169829753E-2</v>
      </c>
    </row>
    <row r="40" spans="2:16" ht="15" hidden="1" customHeight="1" outlineLevel="1">
      <c r="B40" s="66" t="s">
        <v>88</v>
      </c>
      <c r="C40" s="137">
        <v>4805</v>
      </c>
      <c r="D40" s="126">
        <f t="shared" si="12"/>
        <v>-0.35993073131743702</v>
      </c>
      <c r="E40" s="125">
        <v>131652</v>
      </c>
      <c r="F40" s="168">
        <f t="shared" si="12"/>
        <v>-9.4534275122595379E-2</v>
      </c>
      <c r="G40" s="137">
        <v>264869</v>
      </c>
      <c r="H40" s="126">
        <f t="shared" si="7"/>
        <v>0.11766617155588555</v>
      </c>
      <c r="I40" s="125">
        <v>48579</v>
      </c>
      <c r="J40" s="168">
        <f t="shared" si="8"/>
        <v>-6.2398672122288223E-2</v>
      </c>
      <c r="K40" s="137">
        <v>449905</v>
      </c>
      <c r="L40" s="126">
        <f t="shared" si="9"/>
        <v>1.8575956531582616E-2</v>
      </c>
      <c r="M40" s="125">
        <v>580516</v>
      </c>
      <c r="N40" s="168">
        <f t="shared" si="10"/>
        <v>-2.5502427363741975E-2</v>
      </c>
      <c r="O40" s="137">
        <v>1030421</v>
      </c>
      <c r="P40" s="70">
        <f t="shared" si="11"/>
        <v>-6.7350550603041404E-3</v>
      </c>
    </row>
    <row r="41" spans="2:16" ht="15" hidden="1" customHeight="1" outlineLevel="1">
      <c r="B41" s="66" t="s">
        <v>89</v>
      </c>
      <c r="C41" s="137">
        <v>8124</v>
      </c>
      <c r="D41" s="126">
        <f t="shared" si="12"/>
        <v>0.35354881706097974</v>
      </c>
      <c r="E41" s="125">
        <v>120829</v>
      </c>
      <c r="F41" s="168">
        <f t="shared" si="12"/>
        <v>-0.10823357491844654</v>
      </c>
      <c r="G41" s="137">
        <v>240304</v>
      </c>
      <c r="H41" s="126">
        <f t="shared" si="7"/>
        <v>-2.3110789506847862E-2</v>
      </c>
      <c r="I41" s="125">
        <v>55340</v>
      </c>
      <c r="J41" s="168">
        <f t="shared" si="8"/>
        <v>0.1559751843419046</v>
      </c>
      <c r="K41" s="137">
        <v>424597</v>
      </c>
      <c r="L41" s="126">
        <f t="shared" si="9"/>
        <v>-2.4717588743057406E-2</v>
      </c>
      <c r="M41" s="125">
        <v>516633</v>
      </c>
      <c r="N41" s="168">
        <f t="shared" si="10"/>
        <v>8.6311917721568765E-3</v>
      </c>
      <c r="O41" s="137">
        <v>941230</v>
      </c>
      <c r="P41" s="70">
        <f t="shared" si="11"/>
        <v>-6.6907985689711458E-3</v>
      </c>
    </row>
    <row r="42" spans="2:16" ht="15" hidden="1" customHeight="1" outlineLevel="1">
      <c r="B42" s="66" t="s">
        <v>90</v>
      </c>
      <c r="C42" s="137">
        <v>6117</v>
      </c>
      <c r="D42" s="126">
        <f t="shared" si="12"/>
        <v>-0.29867002980967672</v>
      </c>
      <c r="E42" s="125">
        <v>153622</v>
      </c>
      <c r="F42" s="168">
        <f t="shared" si="12"/>
        <v>-7.0911477075483731E-2</v>
      </c>
      <c r="G42" s="137">
        <v>290393</v>
      </c>
      <c r="H42" s="126">
        <f t="shared" si="7"/>
        <v>7.1379027914080906E-2</v>
      </c>
      <c r="I42" s="125">
        <v>64324</v>
      </c>
      <c r="J42" s="168">
        <f t="shared" si="8"/>
        <v>-0.13411498647138798</v>
      </c>
      <c r="K42" s="137">
        <v>514456</v>
      </c>
      <c r="L42" s="126">
        <f t="shared" si="9"/>
        <v>-9.5224893242613629E-3</v>
      </c>
      <c r="M42" s="125">
        <v>720673</v>
      </c>
      <c r="N42" s="168">
        <f t="shared" si="10"/>
        <v>3.1851575039338442E-2</v>
      </c>
      <c r="O42" s="137">
        <v>1235129</v>
      </c>
      <c r="P42" s="70">
        <f t="shared" si="11"/>
        <v>1.4205606862704112E-2</v>
      </c>
    </row>
    <row r="43" spans="2:16" ht="15" hidden="1" customHeight="1" outlineLevel="1">
      <c r="B43" s="66" t="s">
        <v>91</v>
      </c>
      <c r="C43" s="137">
        <v>4308</v>
      </c>
      <c r="D43" s="126">
        <f t="shared" si="12"/>
        <v>-0.43884329816334511</v>
      </c>
      <c r="E43" s="125">
        <v>146734</v>
      </c>
      <c r="F43" s="168">
        <f t="shared" si="12"/>
        <v>7.1645584411790475E-2</v>
      </c>
      <c r="G43" s="137">
        <v>278271</v>
      </c>
      <c r="H43" s="126">
        <f t="shared" si="7"/>
        <v>-8.5509368620199089E-3</v>
      </c>
      <c r="I43" s="125">
        <v>50607</v>
      </c>
      <c r="J43" s="168">
        <f t="shared" si="8"/>
        <v>-0.12865235282976639</v>
      </c>
      <c r="K43" s="137">
        <v>479920</v>
      </c>
      <c r="L43" s="126">
        <f t="shared" si="9"/>
        <v>-7.0983612323135548E-3</v>
      </c>
      <c r="M43" s="125">
        <v>693252</v>
      </c>
      <c r="N43" s="168">
        <f t="shared" si="10"/>
        <v>0.11131558867094582</v>
      </c>
      <c r="O43" s="137">
        <v>1173172</v>
      </c>
      <c r="P43" s="70">
        <f t="shared" si="11"/>
        <v>5.9619947559663711E-2</v>
      </c>
    </row>
    <row r="44" spans="2:16" ht="15" hidden="1" customHeight="1" outlineLevel="1">
      <c r="B44" s="66" t="s">
        <v>92</v>
      </c>
      <c r="C44" s="137">
        <v>7104</v>
      </c>
      <c r="D44" s="126">
        <f t="shared" si="12"/>
        <v>0.15175097276264582</v>
      </c>
      <c r="E44" s="125">
        <v>125282</v>
      </c>
      <c r="F44" s="168">
        <f t="shared" si="12"/>
        <v>0.10198085989726269</v>
      </c>
      <c r="G44" s="137">
        <v>236287</v>
      </c>
      <c r="H44" s="126">
        <f t="shared" si="7"/>
        <v>-3.6133716779864988E-2</v>
      </c>
      <c r="I44" s="125">
        <v>51214</v>
      </c>
      <c r="J44" s="168">
        <f t="shared" si="8"/>
        <v>0.25015866816384325</v>
      </c>
      <c r="K44" s="137">
        <v>419887</v>
      </c>
      <c r="L44" s="126">
        <f t="shared" si="9"/>
        <v>3.4288501282123907E-2</v>
      </c>
      <c r="M44" s="125">
        <v>568894</v>
      </c>
      <c r="N44" s="168">
        <f t="shared" si="10"/>
        <v>0.22367532361380582</v>
      </c>
      <c r="O44" s="137">
        <v>988781</v>
      </c>
      <c r="P44" s="70">
        <f t="shared" si="11"/>
        <v>0.1353905793382042</v>
      </c>
    </row>
    <row r="45" spans="2:16" ht="15" hidden="1" customHeight="1" outlineLevel="1">
      <c r="B45" s="66" t="s">
        <v>93</v>
      </c>
      <c r="C45" s="137">
        <v>6045</v>
      </c>
      <c r="D45" s="126">
        <f t="shared" si="12"/>
        <v>-0.10867000884694777</v>
      </c>
      <c r="E45" s="125">
        <v>117258</v>
      </c>
      <c r="F45" s="168">
        <f t="shared" si="12"/>
        <v>0.12008176755471078</v>
      </c>
      <c r="G45" s="137">
        <v>234285</v>
      </c>
      <c r="H45" s="126">
        <f t="shared" si="7"/>
        <v>8.0069183905275843E-3</v>
      </c>
      <c r="I45" s="125">
        <v>55236</v>
      </c>
      <c r="J45" s="168">
        <f t="shared" si="8"/>
        <v>0.31033828343692171</v>
      </c>
      <c r="K45" s="137">
        <v>412824</v>
      </c>
      <c r="L45" s="126">
        <f t="shared" si="9"/>
        <v>6.9362020686600356E-2</v>
      </c>
      <c r="M45" s="125">
        <v>467133</v>
      </c>
      <c r="N45" s="168">
        <f t="shared" si="10"/>
        <v>2.1107072049523889E-2</v>
      </c>
      <c r="O45" s="137">
        <v>879957</v>
      </c>
      <c r="P45" s="70">
        <f t="shared" si="11"/>
        <v>4.3191420753884824E-2</v>
      </c>
    </row>
    <row r="46" spans="2:16" ht="30" hidden="1" customHeight="1" outlineLevel="1">
      <c r="B46" s="66" t="s">
        <v>94</v>
      </c>
      <c r="C46" s="137">
        <v>6828</v>
      </c>
      <c r="D46" s="126">
        <f t="shared" si="12"/>
        <v>-0.23108108108108105</v>
      </c>
      <c r="E46" s="125">
        <v>119945</v>
      </c>
      <c r="F46" s="168">
        <f t="shared" si="12"/>
        <v>-8.169813036970841E-3</v>
      </c>
      <c r="G46" s="137">
        <v>229392</v>
      </c>
      <c r="H46" s="126">
        <f t="shared" si="7"/>
        <v>1.4573391066666108E-2</v>
      </c>
      <c r="I46" s="125">
        <v>59171</v>
      </c>
      <c r="J46" s="168">
        <f t="shared" si="8"/>
        <v>0.28295136705622159</v>
      </c>
      <c r="K46" s="137">
        <v>415336</v>
      </c>
      <c r="L46" s="126">
        <f t="shared" si="9"/>
        <v>3.3094462864803997E-2</v>
      </c>
      <c r="M46" s="125">
        <v>564901</v>
      </c>
      <c r="N46" s="168">
        <f t="shared" si="10"/>
        <v>8.7810345059994077E-2</v>
      </c>
      <c r="O46" s="137">
        <v>980237</v>
      </c>
      <c r="P46" s="70">
        <f t="shared" si="11"/>
        <v>6.3934607720127046E-2</v>
      </c>
    </row>
    <row r="47" spans="2:16" ht="15" hidden="1" customHeight="1" outlineLevel="1">
      <c r="B47" s="66" t="s">
        <v>95</v>
      </c>
      <c r="C47" s="137">
        <v>13378</v>
      </c>
      <c r="D47" s="126">
        <f t="shared" si="12"/>
        <v>-2.2004532495065399E-2</v>
      </c>
      <c r="E47" s="125">
        <v>146610</v>
      </c>
      <c r="F47" s="168">
        <f t="shared" si="12"/>
        <v>2.1871863499498101E-2</v>
      </c>
      <c r="G47" s="137">
        <v>272455</v>
      </c>
      <c r="H47" s="126">
        <f t="shared" si="7"/>
        <v>-1.0229747666223865E-3</v>
      </c>
      <c r="I47" s="125">
        <v>61028</v>
      </c>
      <c r="J47" s="168">
        <f t="shared" si="8"/>
        <v>9.0441626295860722E-3</v>
      </c>
      <c r="K47" s="137">
        <v>493471</v>
      </c>
      <c r="L47" s="126">
        <f t="shared" si="9"/>
        <v>6.3320050737611933E-3</v>
      </c>
      <c r="M47" s="125">
        <v>742534</v>
      </c>
      <c r="N47" s="168">
        <f t="shared" si="10"/>
        <v>0.10641182860267695</v>
      </c>
      <c r="O47" s="137">
        <v>1236005</v>
      </c>
      <c r="P47" s="70">
        <f t="shared" si="11"/>
        <v>6.4159244415554317E-2</v>
      </c>
    </row>
    <row r="48" spans="2:16" ht="30" hidden="1" customHeight="1" outlineLevel="1">
      <c r="B48" s="66" t="s">
        <v>96</v>
      </c>
      <c r="C48" s="137">
        <v>11601</v>
      </c>
      <c r="D48" s="126">
        <f t="shared" si="12"/>
        <v>0.25497620077888361</v>
      </c>
      <c r="E48" s="125">
        <v>137046</v>
      </c>
      <c r="F48" s="168">
        <f t="shared" si="12"/>
        <v>5.8646314520988119E-2</v>
      </c>
      <c r="G48" s="137">
        <v>266411</v>
      </c>
      <c r="H48" s="126">
        <f t="shared" si="7"/>
        <v>0.14573549397051488</v>
      </c>
      <c r="I48" s="125">
        <v>55712</v>
      </c>
      <c r="J48" s="168">
        <f t="shared" si="8"/>
        <v>-5.2742544292175286E-2</v>
      </c>
      <c r="K48" s="137">
        <v>470770</v>
      </c>
      <c r="L48" s="126">
        <f t="shared" si="9"/>
        <v>9.4722302318875684E-2</v>
      </c>
      <c r="M48" s="125">
        <v>729781</v>
      </c>
      <c r="N48" s="168">
        <f t="shared" si="10"/>
        <v>0.11012724659065842</v>
      </c>
      <c r="O48" s="137">
        <v>1200551</v>
      </c>
      <c r="P48" s="70">
        <f t="shared" si="11"/>
        <v>0.1040351437023932</v>
      </c>
    </row>
    <row r="49" spans="2:16" ht="15" hidden="1" customHeight="1" outlineLevel="1">
      <c r="B49" s="66" t="s">
        <v>97</v>
      </c>
      <c r="C49" s="137">
        <v>12633</v>
      </c>
      <c r="D49" s="126">
        <f t="shared" si="12"/>
        <v>0.34982369911315314</v>
      </c>
      <c r="E49" s="125">
        <v>148274</v>
      </c>
      <c r="F49" s="168">
        <f t="shared" si="12"/>
        <v>1.5102554974395499E-2</v>
      </c>
      <c r="G49" s="137">
        <v>274908</v>
      </c>
      <c r="H49" s="126">
        <f t="shared" si="7"/>
        <v>1.8366364141507718E-2</v>
      </c>
      <c r="I49" s="125">
        <v>55057</v>
      </c>
      <c r="J49" s="168">
        <f t="shared" si="8"/>
        <v>-8.1428236862490788E-3</v>
      </c>
      <c r="K49" s="137">
        <v>490872</v>
      </c>
      <c r="L49" s="126">
        <f t="shared" si="9"/>
        <v>2.07658363936567E-2</v>
      </c>
      <c r="M49" s="125">
        <v>717961</v>
      </c>
      <c r="N49" s="168">
        <f t="shared" si="10"/>
        <v>9.5817504422428534E-2</v>
      </c>
      <c r="O49" s="137">
        <v>1208833</v>
      </c>
      <c r="P49" s="70">
        <f t="shared" si="11"/>
        <v>6.4048926605690282E-2</v>
      </c>
    </row>
    <row r="50" spans="2:16" collapsed="1">
      <c r="B50" s="170">
        <v>2008</v>
      </c>
      <c r="C50" s="127">
        <v>101261</v>
      </c>
      <c r="D50" s="136">
        <f t="shared" si="12"/>
        <v>-3.144010406703146E-2</v>
      </c>
      <c r="E50" s="127">
        <v>1597687</v>
      </c>
      <c r="F50" s="136">
        <f t="shared" si="12"/>
        <v>-1.3531102085574065E-2</v>
      </c>
      <c r="G50" s="127">
        <v>3083138</v>
      </c>
      <c r="H50" s="136">
        <f t="shared" si="7"/>
        <v>3.1863854955151316E-2</v>
      </c>
      <c r="I50" s="127">
        <v>645182</v>
      </c>
      <c r="J50" s="136">
        <f t="shared" si="8"/>
        <v>-1.1778234442660906E-4</v>
      </c>
      <c r="K50" s="127">
        <v>5427268</v>
      </c>
      <c r="L50" s="136">
        <f t="shared" si="9"/>
        <v>1.3052935421857814E-2</v>
      </c>
      <c r="M50" s="127">
        <v>7552320</v>
      </c>
      <c r="N50" s="136">
        <f t="shared" si="10"/>
        <v>4.4384458801663973E-2</v>
      </c>
      <c r="O50" s="127">
        <v>12979588</v>
      </c>
      <c r="P50" s="82">
        <f t="shared" si="11"/>
        <v>3.1050786105855765E-2</v>
      </c>
    </row>
    <row r="51" spans="2:16" ht="15" hidden="1" customHeight="1" outlineLevel="1">
      <c r="B51" s="66" t="s">
        <v>86</v>
      </c>
      <c r="C51" s="137">
        <v>11016</v>
      </c>
      <c r="D51" s="126">
        <f t="shared" si="12"/>
        <v>-3.2573289902280145E-3</v>
      </c>
      <c r="E51" s="125">
        <v>129619</v>
      </c>
      <c r="F51" s="168">
        <f t="shared" si="12"/>
        <v>7.837900797018249E-2</v>
      </c>
      <c r="G51" s="137">
        <v>238097</v>
      </c>
      <c r="H51" s="126">
        <f t="shared" si="7"/>
        <v>-0.10726123342732019</v>
      </c>
      <c r="I51" s="125">
        <v>50502</v>
      </c>
      <c r="J51" s="168">
        <f t="shared" si="8"/>
        <v>-0.19500765110941087</v>
      </c>
      <c r="K51" s="137">
        <v>429234</v>
      </c>
      <c r="L51" s="126">
        <f t="shared" si="9"/>
        <v>-6.8280188413032628E-2</v>
      </c>
      <c r="M51" s="125">
        <v>699601</v>
      </c>
      <c r="N51" s="168">
        <f t="shared" si="10"/>
        <v>6.3005310460619857E-2</v>
      </c>
      <c r="O51" s="137">
        <v>1128835</v>
      </c>
      <c r="P51" s="70">
        <f t="shared" si="11"/>
        <v>8.9468862422630302E-3</v>
      </c>
    </row>
    <row r="52" spans="2:16" ht="15" hidden="1" customHeight="1" outlineLevel="1">
      <c r="B52" s="66" t="s">
        <v>87</v>
      </c>
      <c r="C52" s="137">
        <v>9512</v>
      </c>
      <c r="D52" s="126">
        <f t="shared" si="12"/>
        <v>-9.4527885726292116E-4</v>
      </c>
      <c r="E52" s="125">
        <v>148519</v>
      </c>
      <c r="F52" s="168">
        <f t="shared" si="12"/>
        <v>0.13140092938218939</v>
      </c>
      <c r="G52" s="137">
        <v>236270</v>
      </c>
      <c r="H52" s="126">
        <f t="shared" si="7"/>
        <v>-1.5767220012080529E-2</v>
      </c>
      <c r="I52" s="125">
        <v>58660</v>
      </c>
      <c r="J52" s="168">
        <f t="shared" si="8"/>
        <v>2.9750709571521039E-3</v>
      </c>
      <c r="K52" s="137">
        <v>452961</v>
      </c>
      <c r="L52" s="126">
        <f t="shared" si="9"/>
        <v>3.1022097183906583E-2</v>
      </c>
      <c r="M52" s="125">
        <v>676229</v>
      </c>
      <c r="N52" s="168">
        <f t="shared" si="10"/>
        <v>3.1873482660172314E-2</v>
      </c>
      <c r="O52" s="137">
        <v>1129190</v>
      </c>
      <c r="P52" s="70">
        <f t="shared" si="11"/>
        <v>3.1531790772221457E-2</v>
      </c>
    </row>
    <row r="53" spans="2:16" ht="15" hidden="1" customHeight="1" outlineLevel="1">
      <c r="B53" s="66" t="s">
        <v>88</v>
      </c>
      <c r="C53" s="137">
        <v>7507</v>
      </c>
      <c r="D53" s="126">
        <f t="shared" si="12"/>
        <v>-0.10492428758793371</v>
      </c>
      <c r="E53" s="125">
        <v>145397</v>
      </c>
      <c r="F53" s="168">
        <f t="shared" si="12"/>
        <v>-3.1758187605716359E-2</v>
      </c>
      <c r="G53" s="137">
        <v>236984</v>
      </c>
      <c r="H53" s="126">
        <f t="shared" si="7"/>
        <v>-0.1421331557151545</v>
      </c>
      <c r="I53" s="125">
        <v>51812</v>
      </c>
      <c r="J53" s="168">
        <f t="shared" si="8"/>
        <v>-2.731522330899061E-2</v>
      </c>
      <c r="K53" s="137">
        <v>441700</v>
      </c>
      <c r="L53" s="126">
        <f t="shared" si="9"/>
        <v>-9.5003155298032271E-2</v>
      </c>
      <c r="M53" s="125">
        <v>595708</v>
      </c>
      <c r="N53" s="168">
        <f t="shared" si="10"/>
        <v>-0.11629528425181312</v>
      </c>
      <c r="O53" s="137">
        <v>1037408</v>
      </c>
      <c r="P53" s="70">
        <f t="shared" si="11"/>
        <v>-0.10735339291722135</v>
      </c>
    </row>
    <row r="54" spans="2:16" ht="15" hidden="1" customHeight="1" outlineLevel="1">
      <c r="B54" s="66" t="s">
        <v>89</v>
      </c>
      <c r="C54" s="137">
        <v>6002</v>
      </c>
      <c r="D54" s="126">
        <f t="shared" si="12"/>
        <v>-0.15950147038229945</v>
      </c>
      <c r="E54" s="125">
        <v>135494</v>
      </c>
      <c r="F54" s="168">
        <f t="shared" si="12"/>
        <v>-1.8152305451488826E-2</v>
      </c>
      <c r="G54" s="137">
        <v>245989</v>
      </c>
      <c r="H54" s="126">
        <f t="shared" si="7"/>
        <v>-5.4455788065622124E-2</v>
      </c>
      <c r="I54" s="125">
        <v>47873</v>
      </c>
      <c r="J54" s="168">
        <f t="shared" si="8"/>
        <v>-0.18700857603804022</v>
      </c>
      <c r="K54" s="137">
        <v>435358</v>
      </c>
      <c r="L54" s="126">
        <f t="shared" si="9"/>
        <v>-6.2094312347984904E-2</v>
      </c>
      <c r="M54" s="125">
        <v>512212</v>
      </c>
      <c r="N54" s="168">
        <f t="shared" si="10"/>
        <v>-0.11367592653476521</v>
      </c>
      <c r="O54" s="137">
        <v>947570</v>
      </c>
      <c r="P54" s="70">
        <f t="shared" si="11"/>
        <v>-9.0699720848643195E-2</v>
      </c>
    </row>
    <row r="55" spans="2:16" ht="15" hidden="1" customHeight="1" outlineLevel="1">
      <c r="B55" s="66" t="s">
        <v>90</v>
      </c>
      <c r="C55" s="137">
        <v>8722</v>
      </c>
      <c r="D55" s="126">
        <f t="shared" si="12"/>
        <v>-0.36191381959177704</v>
      </c>
      <c r="E55" s="125">
        <v>165347</v>
      </c>
      <c r="F55" s="168">
        <f t="shared" si="12"/>
        <v>-4.7803602690500324E-2</v>
      </c>
      <c r="G55" s="137">
        <v>271046</v>
      </c>
      <c r="H55" s="126">
        <f t="shared" si="7"/>
        <v>-3.139048708144232E-2</v>
      </c>
      <c r="I55" s="125">
        <v>74287</v>
      </c>
      <c r="J55" s="168">
        <f t="shared" si="8"/>
        <v>2.1731057532287101E-2</v>
      </c>
      <c r="K55" s="137">
        <v>519402</v>
      </c>
      <c r="L55" s="126">
        <f t="shared" si="9"/>
        <v>-3.7884316870857693E-2</v>
      </c>
      <c r="M55" s="125">
        <v>698427</v>
      </c>
      <c r="N55" s="168">
        <f t="shared" si="10"/>
        <v>-0.14061754037120344</v>
      </c>
      <c r="O55" s="137">
        <v>1217829</v>
      </c>
      <c r="P55" s="70">
        <f t="shared" si="11"/>
        <v>-9.9613178545604586E-2</v>
      </c>
    </row>
    <row r="56" spans="2:16" ht="15" hidden="1" customHeight="1" outlineLevel="1">
      <c r="B56" s="66" t="s">
        <v>91</v>
      </c>
      <c r="C56" s="137">
        <v>7677</v>
      </c>
      <c r="D56" s="126">
        <f t="shared" si="12"/>
        <v>-0.22116262554529775</v>
      </c>
      <c r="E56" s="125">
        <v>136924</v>
      </c>
      <c r="F56" s="168">
        <f t="shared" si="12"/>
        <v>-0.14592780643591841</v>
      </c>
      <c r="G56" s="137">
        <v>280671</v>
      </c>
      <c r="H56" s="126">
        <f t="shared" si="7"/>
        <v>6.9748562150542481E-2</v>
      </c>
      <c r="I56" s="125">
        <v>58079</v>
      </c>
      <c r="J56" s="168">
        <f t="shared" si="8"/>
        <v>-0.13378275589494248</v>
      </c>
      <c r="K56" s="137">
        <v>483351</v>
      </c>
      <c r="L56" s="126">
        <f t="shared" si="9"/>
        <v>-3.25162731487042E-2</v>
      </c>
      <c r="M56" s="125">
        <v>623812</v>
      </c>
      <c r="N56" s="168">
        <f t="shared" si="10"/>
        <v>-0.11593525108486458</v>
      </c>
      <c r="O56" s="137">
        <v>1107163</v>
      </c>
      <c r="P56" s="70">
        <f t="shared" si="11"/>
        <v>-8.1355676253345832E-2</v>
      </c>
    </row>
    <row r="57" spans="2:16" ht="15" hidden="1" customHeight="1" outlineLevel="1">
      <c r="B57" s="66" t="s">
        <v>92</v>
      </c>
      <c r="C57" s="137">
        <v>6168</v>
      </c>
      <c r="D57" s="126">
        <f t="shared" si="12"/>
        <v>-0.1143021252153934</v>
      </c>
      <c r="E57" s="125">
        <v>113688</v>
      </c>
      <c r="F57" s="168">
        <f t="shared" si="12"/>
        <v>-0.1105060557694113</v>
      </c>
      <c r="G57" s="137">
        <v>245145</v>
      </c>
      <c r="H57" s="126">
        <f t="shared" si="7"/>
        <v>-1.9525891203750034E-2</v>
      </c>
      <c r="I57" s="125">
        <v>40966</v>
      </c>
      <c r="J57" s="168">
        <f t="shared" si="8"/>
        <v>-0.26060824835303675</v>
      </c>
      <c r="K57" s="137">
        <v>405967</v>
      </c>
      <c r="L57" s="126">
        <f t="shared" si="9"/>
        <v>-7.7783684076618287E-2</v>
      </c>
      <c r="M57" s="125">
        <v>464906</v>
      </c>
      <c r="N57" s="168">
        <f t="shared" si="10"/>
        <v>-0.1109985027335153</v>
      </c>
      <c r="O57" s="137">
        <v>870873</v>
      </c>
      <c r="P57" s="70">
        <f t="shared" si="11"/>
        <v>-9.5817833155619869E-2</v>
      </c>
    </row>
    <row r="58" spans="2:16" ht="15" hidden="1" customHeight="1" outlineLevel="1">
      <c r="B58" s="66" t="s">
        <v>93</v>
      </c>
      <c r="C58" s="137">
        <v>6782</v>
      </c>
      <c r="D58" s="126">
        <f t="shared" si="12"/>
        <v>-0.13605095541401269</v>
      </c>
      <c r="E58" s="125">
        <v>104687</v>
      </c>
      <c r="F58" s="168">
        <f t="shared" si="12"/>
        <v>-7.4958027745869016E-2</v>
      </c>
      <c r="G58" s="137">
        <v>232424</v>
      </c>
      <c r="H58" s="126">
        <f t="shared" si="7"/>
        <v>-1.4584675914934064E-2</v>
      </c>
      <c r="I58" s="125">
        <v>42154</v>
      </c>
      <c r="J58" s="168">
        <f t="shared" si="8"/>
        <v>-0.25824388527186348</v>
      </c>
      <c r="K58" s="137">
        <v>386047</v>
      </c>
      <c r="L58" s="126">
        <f t="shared" si="9"/>
        <v>-6.6874700880318327E-2</v>
      </c>
      <c r="M58" s="125">
        <v>457477</v>
      </c>
      <c r="N58" s="168">
        <f t="shared" si="10"/>
        <v>-4.6468002442832113E-2</v>
      </c>
      <c r="O58" s="137">
        <v>843524</v>
      </c>
      <c r="P58" s="70">
        <f t="shared" si="11"/>
        <v>-5.591699916618631E-2</v>
      </c>
    </row>
    <row r="59" spans="2:16" ht="15" hidden="1" customHeight="1" outlineLevel="1">
      <c r="B59" s="66" t="s">
        <v>94</v>
      </c>
      <c r="C59" s="137">
        <v>8880</v>
      </c>
      <c r="D59" s="126">
        <f t="shared" si="12"/>
        <v>-0.13374304945858939</v>
      </c>
      <c r="E59" s="125">
        <v>120933</v>
      </c>
      <c r="F59" s="168">
        <f t="shared" si="12"/>
        <v>-9.5740146705848073E-2</v>
      </c>
      <c r="G59" s="137">
        <v>226097</v>
      </c>
      <c r="H59" s="126">
        <f t="shared" si="7"/>
        <v>-2.6601973514267518E-2</v>
      </c>
      <c r="I59" s="125">
        <v>46121</v>
      </c>
      <c r="J59" s="168">
        <f t="shared" si="8"/>
        <v>-0.31516348409705108</v>
      </c>
      <c r="K59" s="137">
        <v>402031</v>
      </c>
      <c r="L59" s="126">
        <f t="shared" si="9"/>
        <v>-9.3728725682468816E-2</v>
      </c>
      <c r="M59" s="125">
        <v>519301</v>
      </c>
      <c r="N59" s="168">
        <f t="shared" si="10"/>
        <v>-0.14768086922268908</v>
      </c>
      <c r="O59" s="137">
        <v>921332</v>
      </c>
      <c r="P59" s="70">
        <f t="shared" si="11"/>
        <v>-0.1249494249161831</v>
      </c>
    </row>
    <row r="60" spans="2:16" ht="15" hidden="1" customHeight="1" outlineLevel="1">
      <c r="B60" s="66" t="s">
        <v>95</v>
      </c>
      <c r="C60" s="137">
        <v>13679</v>
      </c>
      <c r="D60" s="126">
        <f t="shared" si="12"/>
        <v>9.3532656487329113E-2</v>
      </c>
      <c r="E60" s="125">
        <v>143472</v>
      </c>
      <c r="F60" s="168">
        <f t="shared" si="12"/>
        <v>-2.8112340978986849E-2</v>
      </c>
      <c r="G60" s="137">
        <v>272734</v>
      </c>
      <c r="H60" s="126">
        <f t="shared" si="7"/>
        <v>8.6931743457103972E-2</v>
      </c>
      <c r="I60" s="125">
        <v>60481</v>
      </c>
      <c r="J60" s="168">
        <f t="shared" si="8"/>
        <v>6.4038282225858056E-2</v>
      </c>
      <c r="K60" s="137">
        <v>490366</v>
      </c>
      <c r="L60" s="126">
        <f t="shared" si="9"/>
        <v>4.8030212035657716E-2</v>
      </c>
      <c r="M60" s="125">
        <v>671119</v>
      </c>
      <c r="N60" s="168">
        <f t="shared" si="10"/>
        <v>-4.8961979395468092E-2</v>
      </c>
      <c r="O60" s="137">
        <v>1161485</v>
      </c>
      <c r="P60" s="70">
        <f t="shared" si="11"/>
        <v>-1.0291735509725508E-2</v>
      </c>
    </row>
    <row r="61" spans="2:16" ht="15" hidden="1" customHeight="1" outlineLevel="1">
      <c r="B61" s="66" t="s">
        <v>96</v>
      </c>
      <c r="C61" s="137">
        <v>9244</v>
      </c>
      <c r="D61" s="126">
        <f t="shared" si="12"/>
        <v>-0.15192660550458714</v>
      </c>
      <c r="E61" s="125">
        <v>129454</v>
      </c>
      <c r="F61" s="168">
        <f t="shared" si="12"/>
        <v>-2.562134007737582E-2</v>
      </c>
      <c r="G61" s="137">
        <v>232524</v>
      </c>
      <c r="H61" s="126">
        <f t="shared" si="7"/>
        <v>0.10477403170017863</v>
      </c>
      <c r="I61" s="125">
        <v>58814</v>
      </c>
      <c r="J61" s="168">
        <f t="shared" si="8"/>
        <v>9.6396547545812172E-2</v>
      </c>
      <c r="K61" s="137">
        <v>430036</v>
      </c>
      <c r="L61" s="126">
        <f t="shared" si="9"/>
        <v>5.4337992463340257E-2</v>
      </c>
      <c r="M61" s="125">
        <v>657385</v>
      </c>
      <c r="N61" s="168">
        <f t="shared" si="10"/>
        <v>-3.5068019422378027E-2</v>
      </c>
      <c r="O61" s="137">
        <v>1087421</v>
      </c>
      <c r="P61" s="70">
        <f t="shared" si="11"/>
        <v>-1.5865597819949562E-3</v>
      </c>
    </row>
    <row r="62" spans="2:16" ht="15" hidden="1" customHeight="1" outlineLevel="1">
      <c r="B62" s="66" t="s">
        <v>97</v>
      </c>
      <c r="C62" s="137">
        <v>9359</v>
      </c>
      <c r="D62" s="126">
        <f t="shared" si="12"/>
        <v>-0.13028528947123874</v>
      </c>
      <c r="E62" s="125">
        <v>146068</v>
      </c>
      <c r="F62" s="168">
        <f t="shared" si="12"/>
        <v>-1.0158097677665068E-2</v>
      </c>
      <c r="G62" s="137">
        <v>269950</v>
      </c>
      <c r="H62" s="126">
        <f t="shared" si="7"/>
        <v>0.10020663262187046</v>
      </c>
      <c r="I62" s="125">
        <v>55509</v>
      </c>
      <c r="J62" s="168">
        <f t="shared" si="8"/>
        <v>5.4081768291525112E-2</v>
      </c>
      <c r="K62" s="137">
        <v>480886</v>
      </c>
      <c r="L62" s="126">
        <f t="shared" si="9"/>
        <v>5.3761131757941172E-2</v>
      </c>
      <c r="M62" s="125">
        <v>655183</v>
      </c>
      <c r="N62" s="168">
        <f t="shared" si="10"/>
        <v>-6.4541460649612303E-2</v>
      </c>
      <c r="O62" s="137">
        <v>1136069</v>
      </c>
      <c r="P62" s="70">
        <f t="shared" si="11"/>
        <v>-1.7869199534207847E-2</v>
      </c>
    </row>
    <row r="63" spans="2:16" collapsed="1">
      <c r="B63" s="170">
        <v>2007</v>
      </c>
      <c r="C63" s="127">
        <v>104548</v>
      </c>
      <c r="D63" s="136">
        <f t="shared" si="12"/>
        <v>-0.12042536723258901</v>
      </c>
      <c r="E63" s="127">
        <v>1619602</v>
      </c>
      <c r="F63" s="136">
        <f t="shared" si="12"/>
        <v>-3.3861340542578389E-2</v>
      </c>
      <c r="G63" s="127">
        <v>2987931</v>
      </c>
      <c r="H63" s="136">
        <f t="shared" si="7"/>
        <v>-7.4265344134961664E-3</v>
      </c>
      <c r="I63" s="127">
        <v>645258</v>
      </c>
      <c r="J63" s="136">
        <f t="shared" si="8"/>
        <v>-9.8620392928186695E-2</v>
      </c>
      <c r="K63" s="127">
        <v>5357339</v>
      </c>
      <c r="L63" s="136">
        <f t="shared" si="9"/>
        <v>-2.9708563326029003E-2</v>
      </c>
      <c r="M63" s="127">
        <v>7231360</v>
      </c>
      <c r="N63" s="136">
        <f t="shared" si="10"/>
        <v>-7.0895221316618962E-2</v>
      </c>
      <c r="O63" s="127">
        <v>12588699</v>
      </c>
      <c r="P63" s="82">
        <f t="shared" si="11"/>
        <v>-5.3802771825121942E-2</v>
      </c>
    </row>
    <row r="64" spans="2:16" ht="15" hidden="1" customHeight="1" outlineLevel="1">
      <c r="B64" s="66" t="s">
        <v>86</v>
      </c>
      <c r="C64" s="137">
        <v>11052</v>
      </c>
      <c r="D64" s="137"/>
      <c r="E64" s="125">
        <v>120198</v>
      </c>
      <c r="F64" s="125"/>
      <c r="G64" s="137">
        <v>266704</v>
      </c>
      <c r="H64" s="137"/>
      <c r="I64" s="125">
        <v>62736</v>
      </c>
      <c r="J64" s="125"/>
      <c r="K64" s="137">
        <v>460690</v>
      </c>
      <c r="L64" s="137"/>
      <c r="M64" s="125">
        <v>658135</v>
      </c>
      <c r="N64" s="125"/>
      <c r="O64" s="137">
        <v>1118825</v>
      </c>
      <c r="P64" s="69"/>
    </row>
    <row r="65" spans="2:16" ht="15" hidden="1" customHeight="1" outlineLevel="1">
      <c r="B65" s="66" t="s">
        <v>87</v>
      </c>
      <c r="C65" s="137">
        <v>9521</v>
      </c>
      <c r="D65" s="137"/>
      <c r="E65" s="125">
        <v>131270</v>
      </c>
      <c r="F65" s="125"/>
      <c r="G65" s="137">
        <v>240055</v>
      </c>
      <c r="H65" s="137"/>
      <c r="I65" s="125">
        <v>58486</v>
      </c>
      <c r="J65" s="125"/>
      <c r="K65" s="137">
        <v>439332</v>
      </c>
      <c r="L65" s="137"/>
      <c r="M65" s="125">
        <v>655341</v>
      </c>
      <c r="N65" s="125"/>
      <c r="O65" s="137">
        <v>1094673</v>
      </c>
      <c r="P65" s="69"/>
    </row>
    <row r="66" spans="2:16" ht="15" hidden="1" customHeight="1" outlineLevel="1">
      <c r="B66" s="66" t="s">
        <v>88</v>
      </c>
      <c r="C66" s="137">
        <v>8387</v>
      </c>
      <c r="D66" s="137"/>
      <c r="E66" s="125">
        <v>150166</v>
      </c>
      <c r="F66" s="125"/>
      <c r="G66" s="137">
        <v>276248</v>
      </c>
      <c r="H66" s="137"/>
      <c r="I66" s="125">
        <v>53267</v>
      </c>
      <c r="J66" s="125"/>
      <c r="K66" s="137">
        <v>488068</v>
      </c>
      <c r="L66" s="137"/>
      <c r="M66" s="125">
        <v>674103</v>
      </c>
      <c r="N66" s="125"/>
      <c r="O66" s="137">
        <v>1162171</v>
      </c>
      <c r="P66" s="69"/>
    </row>
    <row r="67" spans="2:16" ht="15" hidden="1" customHeight="1" outlineLevel="1">
      <c r="B67" s="66" t="s">
        <v>89</v>
      </c>
      <c r="C67" s="137">
        <v>7141</v>
      </c>
      <c r="D67" s="137"/>
      <c r="E67" s="125">
        <v>137999</v>
      </c>
      <c r="F67" s="125"/>
      <c r="G67" s="137">
        <v>260156</v>
      </c>
      <c r="H67" s="137"/>
      <c r="I67" s="125">
        <v>58885</v>
      </c>
      <c r="J67" s="125"/>
      <c r="K67" s="137">
        <v>464181</v>
      </c>
      <c r="L67" s="137"/>
      <c r="M67" s="125">
        <v>577906</v>
      </c>
      <c r="N67" s="125"/>
      <c r="O67" s="137">
        <v>1042087</v>
      </c>
      <c r="P67" s="69"/>
    </row>
    <row r="68" spans="2:16" ht="15" hidden="1" customHeight="1" outlineLevel="1">
      <c r="B68" s="66" t="s">
        <v>90</v>
      </c>
      <c r="C68" s="137">
        <v>13669</v>
      </c>
      <c r="D68" s="137"/>
      <c r="E68" s="125">
        <v>173648</v>
      </c>
      <c r="F68" s="125"/>
      <c r="G68" s="137">
        <v>279830</v>
      </c>
      <c r="H68" s="137"/>
      <c r="I68" s="125">
        <v>72707</v>
      </c>
      <c r="J68" s="125"/>
      <c r="K68" s="137">
        <v>539854</v>
      </c>
      <c r="L68" s="137"/>
      <c r="M68" s="125">
        <v>812708</v>
      </c>
      <c r="N68" s="125"/>
      <c r="O68" s="137">
        <v>1352562</v>
      </c>
      <c r="P68" s="69"/>
    </row>
    <row r="69" spans="2:16" ht="15" hidden="1" customHeight="1" outlineLevel="1">
      <c r="B69" s="66" t="s">
        <v>91</v>
      </c>
      <c r="C69" s="137">
        <v>9857</v>
      </c>
      <c r="D69" s="137"/>
      <c r="E69" s="125">
        <v>160319</v>
      </c>
      <c r="F69" s="125"/>
      <c r="G69" s="137">
        <v>262371</v>
      </c>
      <c r="H69" s="137"/>
      <c r="I69" s="125">
        <v>67049</v>
      </c>
      <c r="J69" s="125"/>
      <c r="K69" s="137">
        <v>499596</v>
      </c>
      <c r="L69" s="137"/>
      <c r="M69" s="125">
        <v>705618</v>
      </c>
      <c r="N69" s="125"/>
      <c r="O69" s="137">
        <v>1205214</v>
      </c>
      <c r="P69" s="69"/>
    </row>
    <row r="70" spans="2:16" ht="15" hidden="1" customHeight="1" outlineLevel="1">
      <c r="B70" s="66" t="s">
        <v>92</v>
      </c>
      <c r="C70" s="137">
        <v>6964</v>
      </c>
      <c r="D70" s="137"/>
      <c r="E70" s="125">
        <v>127812</v>
      </c>
      <c r="F70" s="125"/>
      <c r="G70" s="137">
        <v>250027</v>
      </c>
      <c r="H70" s="137"/>
      <c r="I70" s="125">
        <v>55405</v>
      </c>
      <c r="J70" s="125"/>
      <c r="K70" s="137">
        <v>440208</v>
      </c>
      <c r="L70" s="137"/>
      <c r="M70" s="125">
        <v>522953</v>
      </c>
      <c r="N70" s="125"/>
      <c r="O70" s="137">
        <v>963161</v>
      </c>
      <c r="P70" s="69"/>
    </row>
    <row r="71" spans="2:16" ht="15" hidden="1" customHeight="1" outlineLevel="1">
      <c r="B71" s="66" t="s">
        <v>93</v>
      </c>
      <c r="C71" s="137">
        <v>7850</v>
      </c>
      <c r="D71" s="137"/>
      <c r="E71" s="125">
        <v>113170</v>
      </c>
      <c r="F71" s="125"/>
      <c r="G71" s="137">
        <v>235864</v>
      </c>
      <c r="H71" s="137"/>
      <c r="I71" s="125">
        <v>56830</v>
      </c>
      <c r="J71" s="125"/>
      <c r="K71" s="137">
        <v>413714</v>
      </c>
      <c r="L71" s="137"/>
      <c r="M71" s="125">
        <v>479771</v>
      </c>
      <c r="N71" s="125"/>
      <c r="O71" s="137">
        <v>893485</v>
      </c>
      <c r="P71" s="69"/>
    </row>
    <row r="72" spans="2:16" ht="15" hidden="1" customHeight="1" outlineLevel="1">
      <c r="B72" s="66" t="s">
        <v>94</v>
      </c>
      <c r="C72" s="137">
        <v>10251</v>
      </c>
      <c r="D72" s="137"/>
      <c r="E72" s="125">
        <v>133737</v>
      </c>
      <c r="F72" s="125"/>
      <c r="G72" s="137">
        <v>232276</v>
      </c>
      <c r="H72" s="137"/>
      <c r="I72" s="125">
        <v>67346</v>
      </c>
      <c r="J72" s="125"/>
      <c r="K72" s="137">
        <v>443610</v>
      </c>
      <c r="L72" s="137"/>
      <c r="M72" s="125">
        <v>609280</v>
      </c>
      <c r="N72" s="125"/>
      <c r="O72" s="137">
        <v>1052890</v>
      </c>
      <c r="P72" s="69"/>
    </row>
    <row r="73" spans="2:16" ht="15" hidden="1" customHeight="1" outlineLevel="1">
      <c r="B73" s="66" t="s">
        <v>95</v>
      </c>
      <c r="C73" s="137">
        <v>12509</v>
      </c>
      <c r="D73" s="137"/>
      <c r="E73" s="125">
        <v>147622</v>
      </c>
      <c r="F73" s="125"/>
      <c r="G73" s="137">
        <v>250921</v>
      </c>
      <c r="H73" s="137"/>
      <c r="I73" s="125">
        <v>56841</v>
      </c>
      <c r="J73" s="125"/>
      <c r="K73" s="137">
        <v>467893</v>
      </c>
      <c r="L73" s="137"/>
      <c r="M73" s="125">
        <v>705670</v>
      </c>
      <c r="N73" s="125"/>
      <c r="O73" s="137">
        <v>1173563</v>
      </c>
      <c r="P73" s="69"/>
    </row>
    <row r="74" spans="2:16" ht="15" hidden="1" customHeight="1" outlineLevel="1">
      <c r="B74" s="66" t="s">
        <v>96</v>
      </c>
      <c r="C74" s="137">
        <v>10900</v>
      </c>
      <c r="D74" s="137"/>
      <c r="E74" s="125">
        <v>132858</v>
      </c>
      <c r="F74" s="125"/>
      <c r="G74" s="137">
        <v>210472</v>
      </c>
      <c r="H74" s="137"/>
      <c r="I74" s="125">
        <v>53643</v>
      </c>
      <c r="J74" s="125"/>
      <c r="K74" s="137">
        <v>407873</v>
      </c>
      <c r="L74" s="137"/>
      <c r="M74" s="125">
        <v>681276</v>
      </c>
      <c r="N74" s="125"/>
      <c r="O74" s="137">
        <v>1089149</v>
      </c>
      <c r="P74" s="69"/>
    </row>
    <row r="75" spans="2:16" ht="15" hidden="1" customHeight="1" outlineLevel="1">
      <c r="B75" s="66" t="s">
        <v>97</v>
      </c>
      <c r="C75" s="137">
        <v>10761</v>
      </c>
      <c r="D75" s="137"/>
      <c r="E75" s="125">
        <v>147567</v>
      </c>
      <c r="F75" s="125"/>
      <c r="G75" s="137">
        <v>245363</v>
      </c>
      <c r="H75" s="137"/>
      <c r="I75" s="125">
        <v>52661</v>
      </c>
      <c r="J75" s="125"/>
      <c r="K75" s="137">
        <v>456352</v>
      </c>
      <c r="L75" s="137"/>
      <c r="M75" s="125">
        <v>700387</v>
      </c>
      <c r="N75" s="125"/>
      <c r="O75" s="137">
        <v>1156739</v>
      </c>
      <c r="P75" s="69"/>
    </row>
    <row r="76" spans="2:16" collapsed="1">
      <c r="B76" s="170">
        <v>2006</v>
      </c>
      <c r="C76" s="127">
        <v>118862</v>
      </c>
      <c r="D76" s="127"/>
      <c r="E76" s="127">
        <v>1676366</v>
      </c>
      <c r="F76" s="127"/>
      <c r="G76" s="127">
        <v>3010287</v>
      </c>
      <c r="H76" s="127"/>
      <c r="I76" s="127">
        <v>715856</v>
      </c>
      <c r="J76" s="127"/>
      <c r="K76" s="127">
        <v>5521371</v>
      </c>
      <c r="L76" s="127"/>
      <c r="M76" s="127">
        <v>7783148</v>
      </c>
      <c r="N76" s="127"/>
      <c r="O76" s="127">
        <v>13304519</v>
      </c>
      <c r="P76" s="81"/>
    </row>
    <row r="77" spans="2:16" ht="15" customHeight="1">
      <c r="B77" s="138" t="s">
        <v>79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</row>
    <row r="79" spans="2:16"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</row>
    <row r="80" spans="2:16"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</row>
  </sheetData>
  <mergeCells count="2">
    <mergeCell ref="B5:P5"/>
    <mergeCell ref="B77:P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7" t="s">
        <v>263</v>
      </c>
      <c r="C5" s="117"/>
      <c r="D5" s="117"/>
      <c r="E5" s="117"/>
      <c r="F5" s="117"/>
      <c r="G5" s="117"/>
      <c r="H5" s="117"/>
      <c r="I5" s="117"/>
    </row>
    <row r="6" spans="2:9">
      <c r="B6" s="167"/>
      <c r="C6" s="142" t="s">
        <v>168</v>
      </c>
      <c r="D6" s="142" t="s">
        <v>173</v>
      </c>
      <c r="E6" s="142" t="s">
        <v>174</v>
      </c>
      <c r="F6" s="142" t="s">
        <v>175</v>
      </c>
      <c r="G6" s="176" t="s">
        <v>81</v>
      </c>
      <c r="H6" s="172" t="s">
        <v>264</v>
      </c>
      <c r="I6" s="176" t="s">
        <v>83</v>
      </c>
    </row>
    <row r="7" spans="2:9">
      <c r="B7" s="66" t="s">
        <v>94</v>
      </c>
      <c r="C7" s="68">
        <f>IFERROR('tablas pernocta cat ev anual'!C7/'tablas pernocta cat ev anual'!C20-1,"-")</f>
        <v>1.2559945192966993E-3</v>
      </c>
      <c r="D7" s="68">
        <f>IFERROR('tablas pernocta cat ev anual'!E7/'tablas pernocta cat ev anual'!E20-1,"-")</f>
        <v>0.4008752084461864</v>
      </c>
      <c r="E7" s="68">
        <f>IFERROR('tablas pernocta cat ev anual'!G7/'tablas pernocta cat ev anual'!G20-1,"-")</f>
        <v>0.37281913777850728</v>
      </c>
      <c r="F7" s="68">
        <f>IFERROR('tablas pernocta cat ev anual'!I7/'tablas pernocta cat ev anual'!I20-1,"-")</f>
        <v>8.7883195345714871E-2</v>
      </c>
      <c r="G7" s="70">
        <f>IFERROR('tablas pernocta cat ev anual'!K7/'tablas pernocta cat ev anual'!K20-1,"-")</f>
        <v>0.33053064026458845</v>
      </c>
      <c r="H7" s="68">
        <f>IFERROR('tablas pernocta cat ev anual'!M7/'tablas pernocta cat ev anual'!M20-1,"-")</f>
        <v>0.26668354986407539</v>
      </c>
      <c r="I7" s="70">
        <f>IFERROR('tablas pernocta cat ev anual'!O7/'tablas pernocta cat ev anual'!O20-1,"-")</f>
        <v>0.29587412655468404</v>
      </c>
    </row>
    <row r="8" spans="2:9">
      <c r="B8" s="66" t="s">
        <v>95</v>
      </c>
      <c r="C8" s="68">
        <f>IFERROR('tablas pernocta cat ev anual'!C8/'tablas pernocta cat ev anual'!C21-1,"-")</f>
        <v>0.11313308484981355</v>
      </c>
      <c r="D8" s="68">
        <f>IFERROR('tablas pernocta cat ev anual'!E8/'tablas pernocta cat ev anual'!E21-1,"-")</f>
        <v>0.13481199485467421</v>
      </c>
      <c r="E8" s="68">
        <f>IFERROR('tablas pernocta cat ev anual'!G8/'tablas pernocta cat ev anual'!G21-1,"-")</f>
        <v>0.25078335017036801</v>
      </c>
      <c r="F8" s="68">
        <f>IFERROR('tablas pernocta cat ev anual'!I8/'tablas pernocta cat ev anual'!I21-1,"-")</f>
        <v>4.0049873427285831E-3</v>
      </c>
      <c r="G8" s="70">
        <f>IFERROR('tablas pernocta cat ev anual'!K8/'tablas pernocta cat ev anual'!K21-1,"-")</f>
        <v>0.18123763538598525</v>
      </c>
      <c r="H8" s="68">
        <f>IFERROR('tablas pernocta cat ev anual'!M8/'tablas pernocta cat ev anual'!M21-1,"-")</f>
        <v>0.11730938811362779</v>
      </c>
      <c r="I8" s="70">
        <f>IFERROR('tablas pernocta cat ev anual'!O8/'tablas pernocta cat ev anual'!O21-1,"-")</f>
        <v>0.14445458987507953</v>
      </c>
    </row>
    <row r="9" spans="2:9">
      <c r="B9" s="66" t="s">
        <v>96</v>
      </c>
      <c r="C9" s="68">
        <f>IFERROR('tablas pernocta cat ev anual'!C9/'tablas pernocta cat ev anual'!C22-1,"-")</f>
        <v>0.11949763740363095</v>
      </c>
      <c r="D9" s="68">
        <f>IFERROR('tablas pernocta cat ev anual'!E9/'tablas pernocta cat ev anual'!E22-1,"-")</f>
        <v>0.26327509142624939</v>
      </c>
      <c r="E9" s="68">
        <f>IFERROR('tablas pernocta cat ev anual'!G9/'tablas pernocta cat ev anual'!G22-1,"-")</f>
        <v>0.30648791421370314</v>
      </c>
      <c r="F9" s="68">
        <f>IFERROR('tablas pernocta cat ev anual'!I9/'tablas pernocta cat ev anual'!I22-1,"-")</f>
        <v>0.21927452242970591</v>
      </c>
      <c r="G9" s="70">
        <f>IFERROR('tablas pernocta cat ev anual'!K9/'tablas pernocta cat ev anual'!K22-1,"-")</f>
        <v>0.27877309486463919</v>
      </c>
      <c r="H9" s="68">
        <f>IFERROR('tablas pernocta cat ev anual'!M9/'tablas pernocta cat ev anual'!M22-1,"-")</f>
        <v>0.13296021919847356</v>
      </c>
      <c r="I9" s="70">
        <f>IFERROR('tablas pernocta cat ev anual'!O9/'tablas pernocta cat ev anual'!O22-1,"-")</f>
        <v>0.19382149351636246</v>
      </c>
    </row>
    <row r="10" spans="2:9">
      <c r="B10" s="66" t="s">
        <v>97</v>
      </c>
      <c r="C10" s="68">
        <f>IFERROR('tablas pernocta cat ev anual'!C10/'tablas pernocta cat ev anual'!C23-1,"-")</f>
        <v>-2.0839656044511878E-2</v>
      </c>
      <c r="D10" s="68">
        <f>IFERROR('tablas pernocta cat ev anual'!E10/'tablas pernocta cat ev anual'!E23-1,"-")</f>
        <v>-6.0360426529209033E-3</v>
      </c>
      <c r="E10" s="68">
        <f>IFERROR('tablas pernocta cat ev anual'!G10/'tablas pernocta cat ev anual'!G23-1,"-")</f>
        <v>0.22485459529551899</v>
      </c>
      <c r="F10" s="68">
        <f>IFERROR('tablas pernocta cat ev anual'!I10/'tablas pernocta cat ev anual'!I23-1,"-")</f>
        <v>0.38438007838638755</v>
      </c>
      <c r="G10" s="70">
        <f>IFERROR('tablas pernocta cat ev anual'!K10/'tablas pernocta cat ev anual'!K23-1,"-")</f>
        <v>0.16097256579973696</v>
      </c>
      <c r="H10" s="68">
        <f>IFERROR('tablas pernocta cat ev anual'!M10/'tablas pernocta cat ev anual'!M23-1,"-")</f>
        <v>3.7506207473362307E-2</v>
      </c>
      <c r="I10" s="70">
        <f>IFERROR('tablas pernocta cat ev anual'!O10/'tablas pernocta cat ev anual'!O23-1,"-")</f>
        <v>9.1681620160079857E-2</v>
      </c>
    </row>
    <row r="11" spans="2:9" ht="30" customHeight="1">
      <c r="B11" s="72" t="str">
        <f>actualizaciones!$A$2</f>
        <v xml:space="preserve">acumulado abril 2011 </v>
      </c>
      <c r="C11" s="190">
        <v>5.0213645376602445E-2</v>
      </c>
      <c r="D11" s="190">
        <v>0.17422231617067863</v>
      </c>
      <c r="E11" s="190">
        <v>0.28681946048712015</v>
      </c>
      <c r="F11" s="190">
        <v>0.17154927795110408</v>
      </c>
      <c r="G11" s="190">
        <v>0.23302776573879491</v>
      </c>
      <c r="H11" s="190">
        <v>0.13099085940554289</v>
      </c>
      <c r="I11" s="190">
        <v>0.17524355690084681</v>
      </c>
    </row>
    <row r="12" spans="2:9" outlineLevel="1">
      <c r="B12" s="66" t="s">
        <v>86</v>
      </c>
      <c r="C12" s="68">
        <f>IFERROR('tablas pernocta cat ev anual'!C12/'tablas pernocta cat ev anual'!C25-1,"-")</f>
        <v>-0.12523234200743494</v>
      </c>
      <c r="D12" s="68">
        <f>IFERROR('tablas pernocta cat ev anual'!E12/'tablas pernocta cat ev anual'!E25-1,"-")</f>
        <v>-6.6929706690402879E-3</v>
      </c>
      <c r="E12" s="68">
        <f>IFERROR('tablas pernocta cat ev anual'!G12/'tablas pernocta cat ev anual'!G25-1,"-")</f>
        <v>0.24861101243339245</v>
      </c>
      <c r="F12" s="68">
        <f>IFERROR('tablas pernocta cat ev anual'!I12/'tablas pernocta cat ev anual'!I25-1,"-")</f>
        <v>-5.414841873700782E-2</v>
      </c>
      <c r="G12" s="70">
        <f>IFERROR('tablas pernocta cat ev anual'!K12/'tablas pernocta cat ev anual'!K25-1,"-")</f>
        <v>0.12417092051455381</v>
      </c>
      <c r="H12" s="68">
        <f>IFERROR('tablas pernocta cat ev anual'!M12/'tablas pernocta cat ev anual'!M25-1,"-")</f>
        <v>1.5091556574946541E-2</v>
      </c>
      <c r="I12" s="70">
        <f>IFERROR('tablas pernocta cat ev anual'!O12/'tablas pernocta cat ev anual'!O25-1,"-")</f>
        <v>6.1057422090288416E-2</v>
      </c>
    </row>
    <row r="13" spans="2:9" outlineLevel="1">
      <c r="B13" s="66" t="s">
        <v>87</v>
      </c>
      <c r="C13" s="68">
        <f>IFERROR('tablas pernocta cat ev anual'!C13/'tablas pernocta cat ev anual'!C26-1,"-")</f>
        <v>2.409518096380725E-2</v>
      </c>
      <c r="D13" s="68">
        <f>IFERROR('tablas pernocta cat ev anual'!E13/'tablas pernocta cat ev anual'!E26-1,"-")</f>
        <v>0.18608316267473946</v>
      </c>
      <c r="E13" s="68">
        <f>IFERROR('tablas pernocta cat ev anual'!G13/'tablas pernocta cat ev anual'!G26-1,"-")</f>
        <v>0.32507314832382983</v>
      </c>
      <c r="F13" s="68">
        <f>IFERROR('tablas pernocta cat ev anual'!I13/'tablas pernocta cat ev anual'!I26-1,"-")</f>
        <v>-0.27331647435145956</v>
      </c>
      <c r="G13" s="70">
        <f>IFERROR('tablas pernocta cat ev anual'!K13/'tablas pernocta cat ev anual'!K26-1,"-")</f>
        <v>0.18290561625525448</v>
      </c>
      <c r="H13" s="68">
        <f>IFERROR('tablas pernocta cat ev anual'!M13/'tablas pernocta cat ev anual'!M26-1,"-")</f>
        <v>0.14635461138020722</v>
      </c>
      <c r="I13" s="70">
        <f>IFERROR('tablas pernocta cat ev anual'!O13/'tablas pernocta cat ev anual'!O26-1,"-")</f>
        <v>0.16204480864867787</v>
      </c>
    </row>
    <row r="14" spans="2:9" outlineLevel="1">
      <c r="B14" s="66" t="s">
        <v>88</v>
      </c>
      <c r="C14" s="68">
        <f>IFERROR('tablas pernocta cat ev anual'!C14/'tablas pernocta cat ev anual'!C27-1,"-")</f>
        <v>-0.12076895860360892</v>
      </c>
      <c r="D14" s="68">
        <f>IFERROR('tablas pernocta cat ev anual'!E14/'tablas pernocta cat ev anual'!E27-1,"-")</f>
        <v>0.11453792410994446</v>
      </c>
      <c r="E14" s="68">
        <f>IFERROR('tablas pernocta cat ev anual'!G14/'tablas pernocta cat ev anual'!G27-1,"-")</f>
        <v>0.15764061862911727</v>
      </c>
      <c r="F14" s="68">
        <f>IFERROR('tablas pernocta cat ev anual'!I14/'tablas pernocta cat ev anual'!I27-1,"-")</f>
        <v>0.37052881534808346</v>
      </c>
      <c r="G14" s="70">
        <f>IFERROR('tablas pernocta cat ev anual'!K14/'tablas pernocta cat ev anual'!K27-1,"-")</f>
        <v>0.16646647930684644</v>
      </c>
      <c r="H14" s="68">
        <f>IFERROR('tablas pernocta cat ev anual'!M14/'tablas pernocta cat ev anual'!M27-1,"-")</f>
        <v>9.2833601867651216E-2</v>
      </c>
      <c r="I14" s="70">
        <f>IFERROR('tablas pernocta cat ev anual'!O14/'tablas pernocta cat ev anual'!O27-1,"-")</f>
        <v>0.12665906685123351</v>
      </c>
    </row>
    <row r="15" spans="2:9" outlineLevel="1">
      <c r="B15" s="66" t="s">
        <v>89</v>
      </c>
      <c r="C15" s="68">
        <f>IFERROR('tablas pernocta cat ev anual'!C15/'tablas pernocta cat ev anual'!C28-1,"-")</f>
        <v>4.8938866012036675E-2</v>
      </c>
      <c r="D15" s="68">
        <f>IFERROR('tablas pernocta cat ev anual'!E15/'tablas pernocta cat ev anual'!E28-1,"-")</f>
        <v>8.6497669053225756E-2</v>
      </c>
      <c r="E15" s="68">
        <f>IFERROR('tablas pernocta cat ev anual'!G15/'tablas pernocta cat ev anual'!G28-1,"-")</f>
        <v>0.15531907711522552</v>
      </c>
      <c r="F15" s="68">
        <f>IFERROR('tablas pernocta cat ev anual'!I15/'tablas pernocta cat ev anual'!I28-1,"-")</f>
        <v>-9.5898399533467238E-3</v>
      </c>
      <c r="G15" s="70">
        <f>IFERROR('tablas pernocta cat ev anual'!K15/'tablas pernocta cat ev anual'!K28-1,"-")</f>
        <v>0.11596392413726675</v>
      </c>
      <c r="H15" s="68">
        <f>IFERROR('tablas pernocta cat ev anual'!M15/'tablas pernocta cat ev anual'!M28-1,"-")</f>
        <v>2.2045777538464151E-3</v>
      </c>
      <c r="I15" s="70">
        <f>IFERROR('tablas pernocta cat ev anual'!O15/'tablas pernocta cat ev anual'!O28-1,"-")</f>
        <v>5.5148941190349854E-2</v>
      </c>
    </row>
    <row r="16" spans="2:9" outlineLevel="1">
      <c r="B16" s="66" t="s">
        <v>90</v>
      </c>
      <c r="C16" s="68">
        <f>IFERROR('tablas pernocta cat ev anual'!C16/'tablas pernocta cat ev anual'!C29-1,"-")</f>
        <v>0.11768974024089385</v>
      </c>
      <c r="D16" s="68">
        <f>IFERROR('tablas pernocta cat ev anual'!E16/'tablas pernocta cat ev anual'!E29-1,"-")</f>
        <v>-2.4160038838833109E-2</v>
      </c>
      <c r="E16" s="68">
        <f>IFERROR('tablas pernocta cat ev anual'!G16/'tablas pernocta cat ev anual'!G29-1,"-")</f>
        <v>0.28110643305111971</v>
      </c>
      <c r="F16" s="68">
        <f>IFERROR('tablas pernocta cat ev anual'!I16/'tablas pernocta cat ev anual'!I29-1,"-")</f>
        <v>8.4658201426335067E-2</v>
      </c>
      <c r="G16" s="70">
        <f>IFERROR('tablas pernocta cat ev anual'!K16/'tablas pernocta cat ev anual'!K29-1,"-")</f>
        <v>0.15686106732717864</v>
      </c>
      <c r="H16" s="68">
        <f>IFERROR('tablas pernocta cat ev anual'!M16/'tablas pernocta cat ev anual'!M29-1,"-")</f>
        <v>4.3052602199815659E-3</v>
      </c>
      <c r="I16" s="70">
        <f>IFERROR('tablas pernocta cat ev anual'!O16/'tablas pernocta cat ev anual'!O29-1,"-")</f>
        <v>6.6312834692007883E-2</v>
      </c>
    </row>
    <row r="17" spans="2:9" outlineLevel="1">
      <c r="B17" s="66" t="s">
        <v>91</v>
      </c>
      <c r="C17" s="68">
        <f>IFERROR('tablas pernocta cat ev anual'!C17/'tablas pernocta cat ev anual'!C30-1,"-")</f>
        <v>-0.11746205387665798</v>
      </c>
      <c r="D17" s="68">
        <f>IFERROR('tablas pernocta cat ev anual'!E17/'tablas pernocta cat ev anual'!E30-1,"-")</f>
        <v>1.5390594636610855E-2</v>
      </c>
      <c r="E17" s="68">
        <f>IFERROR('tablas pernocta cat ev anual'!G17/'tablas pernocta cat ev anual'!G30-1,"-")</f>
        <v>0.20269054333068226</v>
      </c>
      <c r="F17" s="68">
        <f>IFERROR('tablas pernocta cat ev anual'!I17/'tablas pernocta cat ev anual'!I30-1,"-")</f>
        <v>-0.114536010011829</v>
      </c>
      <c r="G17" s="70">
        <f>IFERROR('tablas pernocta cat ev anual'!K17/'tablas pernocta cat ev anual'!K30-1,"-")</f>
        <v>0.10386523380772572</v>
      </c>
      <c r="H17" s="68">
        <f>IFERROR('tablas pernocta cat ev anual'!M17/'tablas pernocta cat ev anual'!M30-1,"-")</f>
        <v>2.7729984772551619E-2</v>
      </c>
      <c r="I17" s="70">
        <f>IFERROR('tablas pernocta cat ev anual'!O17/'tablas pernocta cat ev anual'!O30-1,"-")</f>
        <v>5.9954800081823967E-2</v>
      </c>
    </row>
    <row r="18" spans="2:9" outlineLevel="1">
      <c r="B18" s="66" t="s">
        <v>92</v>
      </c>
      <c r="C18" s="68">
        <f>IFERROR('tablas pernocta cat ev anual'!C18/'tablas pernocta cat ev anual'!C31-1,"-")</f>
        <v>0.38807531380753146</v>
      </c>
      <c r="D18" s="68">
        <f>IFERROR('tablas pernocta cat ev anual'!E18/'tablas pernocta cat ev anual'!E31-1,"-")</f>
        <v>-0.14096298041063082</v>
      </c>
      <c r="E18" s="68">
        <f>IFERROR('tablas pernocta cat ev anual'!G18/'tablas pernocta cat ev anual'!G31-1,"-")</f>
        <v>9.8427909168085304E-2</v>
      </c>
      <c r="F18" s="68">
        <f>IFERROR('tablas pernocta cat ev anual'!I18/'tablas pernocta cat ev anual'!I31-1,"-")</f>
        <v>-4.3467111168098427E-2</v>
      </c>
      <c r="G18" s="70">
        <f>IFERROR('tablas pernocta cat ev anual'!K18/'tablas pernocta cat ev anual'!K31-1,"-")</f>
        <v>2.0089680885076788E-2</v>
      </c>
      <c r="H18" s="68">
        <f>IFERROR('tablas pernocta cat ev anual'!M18/'tablas pernocta cat ev anual'!M31-1,"-")</f>
        <v>5.7224513656587872E-2</v>
      </c>
      <c r="I18" s="70">
        <f>IFERROR('tablas pernocta cat ev anual'!O18/'tablas pernocta cat ev anual'!O31-1,"-")</f>
        <v>3.9864019359453051E-2</v>
      </c>
    </row>
    <row r="19" spans="2:9" outlineLevel="1">
      <c r="B19" s="66" t="s">
        <v>93</v>
      </c>
      <c r="C19" s="68">
        <f>IFERROR('tablas pernocta cat ev anual'!C19/'tablas pernocta cat ev anual'!C32-1,"-")</f>
        <v>-0.25406073446327682</v>
      </c>
      <c r="D19" s="68">
        <f>IFERROR('tablas pernocta cat ev anual'!E19/'tablas pernocta cat ev anual'!E32-1,"-")</f>
        <v>0.12704463543110611</v>
      </c>
      <c r="E19" s="68">
        <f>IFERROR('tablas pernocta cat ev anual'!G19/'tablas pernocta cat ev anual'!G32-1,"-")</f>
        <v>7.3142518450537208E-2</v>
      </c>
      <c r="F19" s="68">
        <f>IFERROR('tablas pernocta cat ev anual'!I19/'tablas pernocta cat ev anual'!I32-1,"-")</f>
        <v>-0.10635040431266851</v>
      </c>
      <c r="G19" s="70">
        <f>IFERROR('tablas pernocta cat ev anual'!K19/'tablas pernocta cat ev anual'!K32-1,"-")</f>
        <v>5.7297701364231068E-2</v>
      </c>
      <c r="H19" s="68">
        <f>IFERROR('tablas pernocta cat ev anual'!M19/'tablas pernocta cat ev anual'!M32-1,"-")</f>
        <v>-2.3887277455491129E-2</v>
      </c>
      <c r="I19" s="70">
        <f>IFERROR('tablas pernocta cat ev anual'!O19/'tablas pernocta cat ev anual'!O32-1,"-")</f>
        <v>1.3876573919904711E-2</v>
      </c>
    </row>
    <row r="20" spans="2:9" outlineLevel="1">
      <c r="B20" s="66" t="s">
        <v>94</v>
      </c>
      <c r="C20" s="68">
        <f>IFERROR('tablas pernocta cat ev anual'!C20/'tablas pernocta cat ev anual'!C33-1,"-")</f>
        <v>0.1242618741976893</v>
      </c>
      <c r="D20" s="68">
        <f>IFERROR('tablas pernocta cat ev anual'!E20/'tablas pernocta cat ev anual'!E33-1,"-")</f>
        <v>-0.16873565248101707</v>
      </c>
      <c r="E20" s="68">
        <f>IFERROR('tablas pernocta cat ev anual'!G20/'tablas pernocta cat ev anual'!G33-1,"-")</f>
        <v>1.892473318124166E-2</v>
      </c>
      <c r="F20" s="68">
        <f>IFERROR('tablas pernocta cat ev anual'!I20/'tablas pernocta cat ev anual'!I33-1,"-")</f>
        <v>0.1396875996174689</v>
      </c>
      <c r="G20" s="70">
        <f>IFERROR('tablas pernocta cat ev anual'!K20/'tablas pernocta cat ev anual'!K33-1,"-")</f>
        <v>-1.955776545290433E-2</v>
      </c>
      <c r="H20" s="68">
        <f>IFERROR('tablas pernocta cat ev anual'!M20/'tablas pernocta cat ev anual'!M33-1,"-")</f>
        <v>-0.13342655441294993</v>
      </c>
      <c r="I20" s="70">
        <f>IFERROR('tablas pernocta cat ev anual'!O20/'tablas pernocta cat ev anual'!O33-1,"-")</f>
        <v>-8.4832298150475771E-2</v>
      </c>
    </row>
    <row r="21" spans="2:9" outlineLevel="1">
      <c r="B21" s="66" t="s">
        <v>95</v>
      </c>
      <c r="C21" s="68">
        <f>IFERROR('tablas pernocta cat ev anual'!C21/'tablas pernocta cat ev anual'!C34-1,"-")</f>
        <v>-0.19933292372509437</v>
      </c>
      <c r="D21" s="68">
        <f>IFERROR('tablas pernocta cat ev anual'!E21/'tablas pernocta cat ev anual'!E34-1,"-")</f>
        <v>1.3998198104285819E-3</v>
      </c>
      <c r="E21" s="68">
        <f>IFERROR('tablas pernocta cat ev anual'!G21/'tablas pernocta cat ev anual'!G34-1,"-")</f>
        <v>6.3153343800486983E-2</v>
      </c>
      <c r="F21" s="68">
        <f>IFERROR('tablas pernocta cat ev anual'!I21/'tablas pernocta cat ev anual'!I34-1,"-")</f>
        <v>0.40524038333908519</v>
      </c>
      <c r="G21" s="70">
        <f>IFERROR('tablas pernocta cat ev anual'!K21/'tablas pernocta cat ev anual'!K34-1,"-")</f>
        <v>6.7127263706276308E-2</v>
      </c>
      <c r="H21" s="68">
        <f>IFERROR('tablas pernocta cat ev anual'!M21/'tablas pernocta cat ev anual'!M34-1,"-")</f>
        <v>-7.850375389499209E-2</v>
      </c>
      <c r="I21" s="70">
        <f>IFERROR('tablas pernocta cat ev anual'!O21/'tablas pernocta cat ev anual'!O34-1,"-")</f>
        <v>-2.182026045654728E-2</v>
      </c>
    </row>
    <row r="22" spans="2:9" outlineLevel="1">
      <c r="B22" s="66" t="s">
        <v>96</v>
      </c>
      <c r="C22" s="68">
        <f>IFERROR('tablas pernocta cat ev anual'!C22/'tablas pernocta cat ev anual'!C35-1,"-")</f>
        <v>-0.18005709624796085</v>
      </c>
      <c r="D22" s="68">
        <f>IFERROR('tablas pernocta cat ev anual'!E22/'tablas pernocta cat ev anual'!E35-1,"-")</f>
        <v>-2.89385007536479E-2</v>
      </c>
      <c r="E22" s="68">
        <f>IFERROR('tablas pernocta cat ev anual'!G22/'tablas pernocta cat ev anual'!G35-1,"-")</f>
        <v>-5.0326352885065484E-2</v>
      </c>
      <c r="F22" s="68">
        <f>IFERROR('tablas pernocta cat ev anual'!I22/'tablas pernocta cat ev anual'!I35-1,"-")</f>
        <v>0.12197471402769411</v>
      </c>
      <c r="G22" s="70">
        <f>IFERROR('tablas pernocta cat ev anual'!K22/'tablas pernocta cat ev anual'!K35-1,"-")</f>
        <v>-2.9083393491095011E-2</v>
      </c>
      <c r="H22" s="68">
        <f>IFERROR('tablas pernocta cat ev anual'!M22/'tablas pernocta cat ev anual'!M35-1,"-")</f>
        <v>-8.1381767360488522E-2</v>
      </c>
      <c r="I22" s="70">
        <f>IFERROR('tablas pernocta cat ev anual'!O22/'tablas pernocta cat ev anual'!O35-1,"-")</f>
        <v>-6.0253586820276928E-2</v>
      </c>
    </row>
    <row r="23" spans="2:9" outlineLevel="1">
      <c r="B23" s="66" t="s">
        <v>97</v>
      </c>
      <c r="C23" s="68">
        <f>IFERROR('tablas pernocta cat ev anual'!C23/'tablas pernocta cat ev anual'!C36-1,"-")</f>
        <v>-0.21404150433330682</v>
      </c>
      <c r="D23" s="68">
        <f>IFERROR('tablas pernocta cat ev anual'!E23/'tablas pernocta cat ev anual'!E36-1,"-")</f>
        <v>9.2312741594340331E-2</v>
      </c>
      <c r="E23" s="68">
        <f>IFERROR('tablas pernocta cat ev anual'!G23/'tablas pernocta cat ev anual'!G36-1,"-")</f>
        <v>-4.5423939294973348E-2</v>
      </c>
      <c r="F23" s="68">
        <f>IFERROR('tablas pernocta cat ev anual'!I23/'tablas pernocta cat ev anual'!I36-1,"-")</f>
        <v>0.24895532367057482</v>
      </c>
      <c r="G23" s="70">
        <f>IFERROR('tablas pernocta cat ev anual'!K23/'tablas pernocta cat ev anual'!K36-1,"-")</f>
        <v>2.0758215134729419E-2</v>
      </c>
      <c r="H23" s="68">
        <f>IFERROR('tablas pernocta cat ev anual'!M23/'tablas pernocta cat ev anual'!M36-1,"-")</f>
        <v>-0.10758630555767201</v>
      </c>
      <c r="I23" s="70">
        <f>IFERROR('tablas pernocta cat ev anual'!O23/'tablas pernocta cat ev anual'!O36-1,"-")</f>
        <v>-5.5476328141885189E-2</v>
      </c>
    </row>
    <row r="24" spans="2:9" ht="15" customHeight="1">
      <c r="B24" s="169">
        <v>2010</v>
      </c>
      <c r="C24" s="79">
        <f>IFERROR('tablas pernocta cat ev anual'!C24/'tablas pernocta cat ev anual'!C37-1,"-")</f>
        <v>-6.9715616498860711E-2</v>
      </c>
      <c r="D24" s="79">
        <f>IFERROR('tablas pernocta cat ev anual'!E24/'tablas pernocta cat ev anual'!E37-1,"-")</f>
        <v>1.9853710250358647E-2</v>
      </c>
      <c r="E24" s="79">
        <f>IFERROR('tablas pernocta cat ev anual'!G24/'tablas pernocta cat ev anual'!G37-1,"-")</f>
        <v>0.12609009430348861</v>
      </c>
      <c r="F24" s="79">
        <f>IFERROR('tablas pernocta cat ev anual'!I24/'tablas pernocta cat ev anual'!I37-1,"-")</f>
        <v>4.9105488963514521E-2</v>
      </c>
      <c r="G24" s="79">
        <f>IFERROR('tablas pernocta cat ev anual'!K24/'tablas pernocta cat ev anual'!K37-1,"-")</f>
        <v>8.1653806240390869E-2</v>
      </c>
      <c r="H24" s="79">
        <f>IFERROR('tablas pernocta cat ev anual'!M24/'tablas pernocta cat ev anual'!M37-1,"-")</f>
        <v>-1.11186794093171E-2</v>
      </c>
      <c r="I24" s="79">
        <f>IFERROR('tablas pernocta cat ev anual'!O24/'tablas pernocta cat ev anual'!O37-1,"-")</f>
        <v>2.8574515770976694E-2</v>
      </c>
    </row>
    <row r="25" spans="2:9" hidden="1" outlineLevel="1">
      <c r="B25" s="66" t="s">
        <v>86</v>
      </c>
      <c r="C25" s="68">
        <f>IFERROR('tablas pernocta cat ev anual'!C25/'tablas pernocta cat ev anual'!C38-1,"-")</f>
        <v>-0.32728977805564241</v>
      </c>
      <c r="D25" s="68">
        <f>IFERROR('tablas pernocta cat ev anual'!E25/'tablas pernocta cat ev anual'!E38-1,"-")</f>
        <v>-3.3613723398095985E-2</v>
      </c>
      <c r="E25" s="68">
        <f>IFERROR('tablas pernocta cat ev anual'!G25/'tablas pernocta cat ev anual'!G38-1,"-")</f>
        <v>-0.20256463522879642</v>
      </c>
      <c r="F25" s="68">
        <f>IFERROR('tablas pernocta cat ev anual'!I25/'tablas pernocta cat ev anual'!I38-1,"-")</f>
        <v>0.2942820573100331</v>
      </c>
      <c r="G25" s="70">
        <f>IFERROR('tablas pernocta cat ev anual'!K25/'tablas pernocta cat ev anual'!K38-1,"-")</f>
        <v>-0.11589583662478786</v>
      </c>
      <c r="H25" s="68">
        <f>IFERROR('tablas pernocta cat ev anual'!M25/'tablas pernocta cat ev anual'!M38-1,"-")</f>
        <v>-0.123387242119953</v>
      </c>
      <c r="I25" s="70">
        <f>IFERROR('tablas pernocta cat ev anual'!O25/'tablas pernocta cat ev anual'!O38-1,"-")</f>
        <v>-0.12024590887968012</v>
      </c>
    </row>
    <row r="26" spans="2:9" hidden="1" outlineLevel="1">
      <c r="B26" s="66" t="s">
        <v>87</v>
      </c>
      <c r="C26" s="68">
        <f>IFERROR('tablas pernocta cat ev anual'!C26/'tablas pernocta cat ev anual'!C39-1,"-")</f>
        <v>0.32969954799255508</v>
      </c>
      <c r="D26" s="68">
        <f>IFERROR('tablas pernocta cat ev anual'!E26/'tablas pernocta cat ev anual'!E39-1,"-")</f>
        <v>-0.13295556310409784</v>
      </c>
      <c r="E26" s="68">
        <f>IFERROR('tablas pernocta cat ev anual'!G26/'tablas pernocta cat ev anual'!G39-1,"-")</f>
        <v>-0.13227444455998061</v>
      </c>
      <c r="F26" s="68">
        <f>IFERROR('tablas pernocta cat ev anual'!I26/'tablas pernocta cat ev anual'!I39-1,"-")</f>
        <v>0.17933676996306613</v>
      </c>
      <c r="G26" s="70">
        <f>IFERROR('tablas pernocta cat ev anual'!K26/'tablas pernocta cat ev anual'!K39-1,"-")</f>
        <v>-8.6481733266745242E-2</v>
      </c>
      <c r="H26" s="68">
        <f>IFERROR('tablas pernocta cat ev anual'!M26/'tablas pernocta cat ev anual'!M39-1,"-")</f>
        <v>-0.21227111762016571</v>
      </c>
      <c r="I26" s="70">
        <f>IFERROR('tablas pernocta cat ev anual'!O26/'tablas pernocta cat ev anual'!O39-1,"-")</f>
        <v>-0.16278385482275881</v>
      </c>
    </row>
    <row r="27" spans="2:9" hidden="1" outlineLevel="1">
      <c r="B27" s="66" t="s">
        <v>88</v>
      </c>
      <c r="C27" s="68">
        <f>IFERROR('tablas pernocta cat ev anual'!C27/'tablas pernocta cat ev anual'!C40-1,"-")</f>
        <v>0.76462018730489079</v>
      </c>
      <c r="D27" s="68">
        <f>IFERROR('tablas pernocta cat ev anual'!E27/'tablas pernocta cat ev anual'!E40-1,"-")</f>
        <v>-9.2190016103059547E-2</v>
      </c>
      <c r="E27" s="68">
        <f>IFERROR('tablas pernocta cat ev anual'!G27/'tablas pernocta cat ev anual'!G40-1,"-")</f>
        <v>-6.4786743635533051E-2</v>
      </c>
      <c r="F27" s="68">
        <f>IFERROR('tablas pernocta cat ev anual'!I27/'tablas pernocta cat ev anual'!I40-1,"-")</f>
        <v>9.2282673583235608E-2</v>
      </c>
      <c r="G27" s="70">
        <f>IFERROR('tablas pernocta cat ev anual'!K27/'tablas pernocta cat ev anual'!K40-1,"-")</f>
        <v>-4.6987697402785078E-2</v>
      </c>
      <c r="H27" s="68">
        <f>IFERROR('tablas pernocta cat ev anual'!M27/'tablas pernocta cat ev anual'!M40-1,"-")</f>
        <v>-0.13078881546761845</v>
      </c>
      <c r="I27" s="70">
        <f>IFERROR('tablas pernocta cat ev anual'!O27/'tablas pernocta cat ev anual'!O40-1,"-")</f>
        <v>-9.4199361231962486E-2</v>
      </c>
    </row>
    <row r="28" spans="2:9" hidden="1" outlineLevel="1">
      <c r="B28" s="66" t="s">
        <v>89</v>
      </c>
      <c r="C28" s="68">
        <f>IFERROR('tablas pernocta cat ev anual'!C28/'tablas pernocta cat ev anual'!C41-1,"-")</f>
        <v>-0.22279665189561793</v>
      </c>
      <c r="D28" s="68">
        <f>IFERROR('tablas pernocta cat ev anual'!E28/'tablas pernocta cat ev anual'!E41-1,"-")</f>
        <v>-0.13188886773870512</v>
      </c>
      <c r="E28" s="68">
        <f>IFERROR('tablas pernocta cat ev anual'!G28/'tablas pernocta cat ev anual'!G41-1,"-")</f>
        <v>-1.376589653106064E-2</v>
      </c>
      <c r="F28" s="68">
        <f>IFERROR('tablas pernocta cat ev anual'!I28/'tablas pernocta cat ev anual'!I41-1,"-")</f>
        <v>-0.16337188290567406</v>
      </c>
      <c r="G28" s="70">
        <f>IFERROR('tablas pernocta cat ev anual'!K28/'tablas pernocta cat ev anual'!K41-1,"-")</f>
        <v>-7.0878974651257587E-2</v>
      </c>
      <c r="H28" s="68">
        <f>IFERROR('tablas pernocta cat ev anual'!M28/'tablas pernocta cat ev anual'!M41-1,"-")</f>
        <v>-0.12288220071114309</v>
      </c>
      <c r="I28" s="70">
        <f>IFERROR('tablas pernocta cat ev anual'!O28/'tablas pernocta cat ev anual'!O41-1,"-")</f>
        <v>-9.9423095311454213E-2</v>
      </c>
    </row>
    <row r="29" spans="2:9" hidden="1" outlineLevel="1">
      <c r="B29" s="66" t="s">
        <v>90</v>
      </c>
      <c r="C29" s="68">
        <f>IFERROR('tablas pernocta cat ev anual'!C29/'tablas pernocta cat ev anual'!C42-1,"-")</f>
        <v>0.12653261402648353</v>
      </c>
      <c r="D29" s="68">
        <f>IFERROR('tablas pernocta cat ev anual'!E29/'tablas pernocta cat ev anual'!E42-1,"-")</f>
        <v>-8.8242569423650274E-2</v>
      </c>
      <c r="E29" s="68">
        <f>IFERROR('tablas pernocta cat ev anual'!G29/'tablas pernocta cat ev anual'!G42-1,"-")</f>
        <v>-0.17472872968701036</v>
      </c>
      <c r="F29" s="68">
        <f>IFERROR('tablas pernocta cat ev anual'!I29/'tablas pernocta cat ev anual'!I42-1,"-")</f>
        <v>-0.10624339282382933</v>
      </c>
      <c r="G29" s="70">
        <f>IFERROR('tablas pernocta cat ev anual'!K29/'tablas pernocta cat ev anual'!K42-1,"-")</f>
        <v>-0.13675805122303952</v>
      </c>
      <c r="H29" s="68">
        <f>IFERROR('tablas pernocta cat ev anual'!M29/'tablas pernocta cat ev anual'!M42-1,"-")</f>
        <v>-0.10013418013440212</v>
      </c>
      <c r="I29" s="70">
        <f>IFERROR('tablas pernocta cat ev anual'!O29/'tablas pernocta cat ev anual'!O42-1,"-")</f>
        <v>-0.11538875696384754</v>
      </c>
    </row>
    <row r="30" spans="2:9" hidden="1" outlineLevel="1">
      <c r="B30" s="66" t="s">
        <v>91</v>
      </c>
      <c r="C30" s="68">
        <f>IFERROR('tablas pernocta cat ev anual'!C30/'tablas pernocta cat ev anual'!C43-1,"-")</f>
        <v>0.69753946146703805</v>
      </c>
      <c r="D30" s="68">
        <f>IFERROR('tablas pernocta cat ev anual'!E30/'tablas pernocta cat ev anual'!E43-1,"-")</f>
        <v>-0.21091907805961807</v>
      </c>
      <c r="E30" s="68">
        <f>IFERROR('tablas pernocta cat ev anual'!G30/'tablas pernocta cat ev anual'!G43-1,"-")</f>
        <v>-0.10538288215444658</v>
      </c>
      <c r="F30" s="68">
        <f>IFERROR('tablas pernocta cat ev anual'!I30/'tablas pernocta cat ev anual'!I43-1,"-")</f>
        <v>0.15262710692196735</v>
      </c>
      <c r="G30" s="70">
        <f>IFERROR('tablas pernocta cat ev anual'!K30/'tablas pernocta cat ev anual'!K43-1,"-")</f>
        <v>-0.10323595599266544</v>
      </c>
      <c r="H30" s="68">
        <f>IFERROR('tablas pernocta cat ev anual'!M30/'tablas pernocta cat ev anual'!M43-1,"-")</f>
        <v>-0.15407240080086315</v>
      </c>
      <c r="I30" s="70">
        <f>IFERROR('tablas pernocta cat ev anual'!O30/'tablas pernocta cat ev anual'!O43-1,"-")</f>
        <v>-0.13327628003395919</v>
      </c>
    </row>
    <row r="31" spans="2:9" hidden="1" outlineLevel="1">
      <c r="B31" s="66" t="s">
        <v>92</v>
      </c>
      <c r="C31" s="68">
        <f>IFERROR('tablas pernocta cat ev anual'!C31/'tablas pernocta cat ev anual'!C44-1,"-")</f>
        <v>-0.32713963963963966</v>
      </c>
      <c r="D31" s="68">
        <f>IFERROR('tablas pernocta cat ev anual'!E31/'tablas pernocta cat ev anual'!E44-1,"-")</f>
        <v>-0.18669880749030188</v>
      </c>
      <c r="E31" s="68">
        <f>IFERROR('tablas pernocta cat ev anual'!G31/'tablas pernocta cat ev anual'!G44-1,"-")</f>
        <v>-4.782319805998636E-2</v>
      </c>
      <c r="F31" s="68">
        <f>IFERROR('tablas pernocta cat ev anual'!I31/'tablas pernocta cat ev anual'!I44-1,"-")</f>
        <v>-8.6304526106142809E-2</v>
      </c>
      <c r="G31" s="70">
        <f>IFERROR('tablas pernocta cat ev anual'!K31/'tablas pernocta cat ev anual'!K44-1,"-")</f>
        <v>-9.8678930283623956E-2</v>
      </c>
      <c r="H31" s="68">
        <f>IFERROR('tablas pernocta cat ev anual'!M31/'tablas pernocta cat ev anual'!M44-1,"-")</f>
        <v>-0.24225954219942558</v>
      </c>
      <c r="I31" s="70">
        <f>IFERROR('tablas pernocta cat ev anual'!O31/'tablas pernocta cat ev anual'!O44-1,"-")</f>
        <v>-0.18128786859779866</v>
      </c>
    </row>
    <row r="32" spans="2:9" hidden="1" outlineLevel="1">
      <c r="B32" s="66" t="s">
        <v>93</v>
      </c>
      <c r="C32" s="68">
        <f>IFERROR('tablas pernocta cat ev anual'!C32/'tablas pernocta cat ev anual'!C45-1,"-")</f>
        <v>-6.3027295285359775E-2</v>
      </c>
      <c r="D32" s="68">
        <f>IFERROR('tablas pernocta cat ev anual'!E32/'tablas pernocta cat ev anual'!E45-1,"-")</f>
        <v>-0.26173054290538811</v>
      </c>
      <c r="E32" s="68">
        <f>IFERROR('tablas pernocta cat ev anual'!G32/'tablas pernocta cat ev anual'!G45-1,"-")</f>
        <v>-0.10703630193994496</v>
      </c>
      <c r="F32" s="68">
        <f>IFERROR('tablas pernocta cat ev anual'!I32/'tablas pernocta cat ev anual'!I45-1,"-")</f>
        <v>-0.16042074009703822</v>
      </c>
      <c r="G32" s="70">
        <f>IFERROR('tablas pernocta cat ev anual'!K32/'tablas pernocta cat ev anual'!K45-1,"-")</f>
        <v>-0.15747388717710209</v>
      </c>
      <c r="H32" s="68">
        <f>IFERROR('tablas pernocta cat ev anual'!M32/'tablas pernocta cat ev anual'!M45-1,"-")</f>
        <v>-0.14388407584135565</v>
      </c>
      <c r="I32" s="70">
        <f>IFERROR('tablas pernocta cat ev anual'!O32/'tablas pernocta cat ev anual'!O45-1,"-")</f>
        <v>-0.15025961495845819</v>
      </c>
    </row>
    <row r="33" spans="2:9" hidden="1" outlineLevel="1">
      <c r="B33" s="66" t="s">
        <v>94</v>
      </c>
      <c r="C33" s="68">
        <f>IFERROR('tablas pernocta cat ev anual'!C33/'tablas pernocta cat ev anual'!C46-1,"-")</f>
        <v>0.14089045108377274</v>
      </c>
      <c r="D33" s="68">
        <f>IFERROR('tablas pernocta cat ev anual'!E33/'tablas pernocta cat ev anual'!E46-1,"-")</f>
        <v>-5.573387802742924E-2</v>
      </c>
      <c r="E33" s="68">
        <f>IFERROR('tablas pernocta cat ev anual'!G33/'tablas pernocta cat ev anual'!G46-1,"-")</f>
        <v>-6.1776347910999507E-2</v>
      </c>
      <c r="F33" s="68">
        <f>IFERROR('tablas pernocta cat ev anual'!I33/'tablas pernocta cat ev anual'!I46-1,"-")</f>
        <v>-0.2047624681009278</v>
      </c>
      <c r="G33" s="70">
        <f>IFERROR('tablas pernocta cat ev anual'!K33/'tablas pernocta cat ev anual'!K46-1,"-")</f>
        <v>-7.7070131170907441E-2</v>
      </c>
      <c r="H33" s="68">
        <f>IFERROR('tablas pernocta cat ev anual'!M33/'tablas pernocta cat ev anual'!M46-1,"-")</f>
        <v>-8.8504003356340344E-2</v>
      </c>
      <c r="I33" s="70">
        <f>IFERROR('tablas pernocta cat ev anual'!O33/'tablas pernocta cat ev anual'!O46-1,"-")</f>
        <v>-8.3659359930302601E-2</v>
      </c>
    </row>
    <row r="34" spans="2:9" hidden="1" outlineLevel="1">
      <c r="B34" s="66" t="s">
        <v>95</v>
      </c>
      <c r="C34" s="68">
        <f>IFERROR('tablas pernocta cat ev anual'!C34/'tablas pernocta cat ev anual'!C47-1,"-")</f>
        <v>-0.14837793392136345</v>
      </c>
      <c r="D34" s="68">
        <f>IFERROR('tablas pernocta cat ev anual'!E34/'tablas pernocta cat ev anual'!E47-1,"-")</f>
        <v>-8.3943796466816711E-2</v>
      </c>
      <c r="E34" s="68">
        <f>IFERROR('tablas pernocta cat ev anual'!G34/'tablas pernocta cat ev anual'!G47-1,"-")</f>
        <v>-0.19349984401093756</v>
      </c>
      <c r="F34" s="68">
        <f>IFERROR('tablas pernocta cat ev anual'!I34/'tablas pernocta cat ev anual'!I47-1,"-")</f>
        <v>-0.38275873369600844</v>
      </c>
      <c r="G34" s="70">
        <f>IFERROR('tablas pernocta cat ev anual'!K34/'tablas pernocta cat ev anual'!K47-1,"-")</f>
        <v>-0.18313335535421538</v>
      </c>
      <c r="H34" s="68">
        <f>IFERROR('tablas pernocta cat ev anual'!M34/'tablas pernocta cat ev anual'!M47-1,"-")</f>
        <v>-0.14812924391340998</v>
      </c>
      <c r="I34" s="70">
        <f>IFERROR('tablas pernocta cat ev anual'!O34/'tablas pernocta cat ev anual'!O47-1,"-")</f>
        <v>-0.16210452223089711</v>
      </c>
    </row>
    <row r="35" spans="2:9" hidden="1" outlineLevel="1">
      <c r="B35" s="66" t="s">
        <v>96</v>
      </c>
      <c r="C35" s="68">
        <f>IFERROR('tablas pernocta cat ev anual'!C35/'tablas pernocta cat ev anual'!C48-1,"-")</f>
        <v>-0.15455564175502112</v>
      </c>
      <c r="D35" s="68">
        <f>IFERROR('tablas pernocta cat ev anual'!E35/'tablas pernocta cat ev anual'!E48-1,"-")</f>
        <v>-7.5368854253316409E-2</v>
      </c>
      <c r="E35" s="68">
        <f>IFERROR('tablas pernocta cat ev anual'!G35/'tablas pernocta cat ev anual'!G48-1,"-")</f>
        <v>-0.15002758895090673</v>
      </c>
      <c r="F35" s="68">
        <f>IFERROR('tablas pernocta cat ev anual'!I35/'tablas pernocta cat ev anual'!I48-1,"-")</f>
        <v>-0.25464890867317636</v>
      </c>
      <c r="G35" s="70">
        <f>IFERROR('tablas pernocta cat ev anual'!K35/'tablas pernocta cat ev anual'!K48-1,"-")</f>
        <v>-0.14078637126409921</v>
      </c>
      <c r="H35" s="68">
        <f>IFERROR('tablas pernocta cat ev anual'!M35/'tablas pernocta cat ev anual'!M48-1,"-")</f>
        <v>-0.18229852517399059</v>
      </c>
      <c r="I35" s="70">
        <f>IFERROR('tablas pernocta cat ev anual'!O35/'tablas pernocta cat ev anual'!O48-1,"-")</f>
        <v>-0.16602043561664603</v>
      </c>
    </row>
    <row r="36" spans="2:9" hidden="1" outlineLevel="1">
      <c r="B36" s="66" t="s">
        <v>97</v>
      </c>
      <c r="C36" s="68">
        <f>IFERROR('tablas pernocta cat ev anual'!C36/'tablas pernocta cat ev anual'!C49-1,"-")</f>
        <v>-4.4328346394364448E-3</v>
      </c>
      <c r="D36" s="68">
        <f>IFERROR('tablas pernocta cat ev anual'!E36/'tablas pernocta cat ev anual'!E49-1,"-")</f>
        <v>-7.5293038563740144E-2</v>
      </c>
      <c r="E36" s="68">
        <f>IFERROR('tablas pernocta cat ev anual'!G36/'tablas pernocta cat ev anual'!G49-1,"-")</f>
        <v>-9.7810904011523814E-2</v>
      </c>
      <c r="F36" s="68">
        <f>IFERROR('tablas pernocta cat ev anual'!I36/'tablas pernocta cat ev anual'!I49-1,"-")</f>
        <v>-0.2393519443485842</v>
      </c>
      <c r="G36" s="70">
        <f>IFERROR('tablas pernocta cat ev anual'!K36/'tablas pernocta cat ev anual'!K49-1,"-")</f>
        <v>-0.10448141266969801</v>
      </c>
      <c r="H36" s="68">
        <f>IFERROR('tablas pernocta cat ev anual'!M36/'tablas pernocta cat ev anual'!M49-1,"-")</f>
        <v>-0.1042786446617574</v>
      </c>
      <c r="I36" s="70">
        <f>IFERROR('tablas pernocta cat ev anual'!O36/'tablas pernocta cat ev anual'!O49-1,"-")</f>
        <v>-0.10436098286529238</v>
      </c>
    </row>
    <row r="37" spans="2:9" collapsed="1">
      <c r="B37" s="170">
        <v>2009</v>
      </c>
      <c r="C37" s="82">
        <f>IFERROR('tablas pernocta cat ev anual'!C37/'tablas pernocta cat ev anual'!C50-1,"-")</f>
        <v>-1.6215522264247828E-2</v>
      </c>
      <c r="D37" s="82">
        <f>IFERROR('tablas pernocta cat ev anual'!E37/'tablas pernocta cat ev anual'!E50-1,"-")</f>
        <v>-0.11793862001756283</v>
      </c>
      <c r="E37" s="82">
        <f>IFERROR('tablas pernocta cat ev anual'!G37/'tablas pernocta cat ev anual'!G50-1,"-")</f>
        <v>-0.11508372314181203</v>
      </c>
      <c r="F37" s="82">
        <f>IFERROR('tablas pernocta cat ev anual'!I37/'tablas pernocta cat ev anual'!I50-1,"-")</f>
        <v>-9.2133692508470477E-2</v>
      </c>
      <c r="G37" s="82">
        <f>IFERROR('tablas pernocta cat ev anual'!K37/'tablas pernocta cat ev anual'!K50-1,"-")</f>
        <v>-0.11135123601782704</v>
      </c>
      <c r="H37" s="82">
        <f>IFERROR('tablas pernocta cat ev anual'!M37/'tablas pernocta cat ev anual'!M50-1,"-")</f>
        <v>-0.1460349932206263</v>
      </c>
      <c r="I37" s="82">
        <f>IFERROR('tablas pernocta cat ev anual'!O37/'tablas pernocta cat ev anual'!O50-1,"-")</f>
        <v>-0.13153237221397163</v>
      </c>
    </row>
    <row r="38" spans="2:9" hidden="1" outlineLevel="1">
      <c r="B38" s="66" t="s">
        <v>86</v>
      </c>
      <c r="C38" s="68">
        <f>IFERROR('tablas pernocta cat ev anual'!C38/'tablas pernocta cat ev anual'!C51-1,"-")</f>
        <v>0.16158315177923011</v>
      </c>
      <c r="D38" s="68">
        <f>IFERROR('tablas pernocta cat ev anual'!E38/'tablas pernocta cat ev anual'!E51-1,"-")</f>
        <v>-6.7243228230429164E-2</v>
      </c>
      <c r="E38" s="68">
        <f>IFERROR('tablas pernocta cat ev anual'!G38/'tablas pernocta cat ev anual'!G51-1,"-")</f>
        <v>0.11196277147549116</v>
      </c>
      <c r="F38" s="68">
        <f>IFERROR('tablas pernocta cat ev anual'!I38/'tablas pernocta cat ev anual'!I51-1,"-")</f>
        <v>-0.24195081382915529</v>
      </c>
      <c r="G38" s="70">
        <f>IFERROR('tablas pernocta cat ev anual'!K38/'tablas pernocta cat ev anual'!K51-1,"-")</f>
        <v>1.7479975957170213E-2</v>
      </c>
      <c r="H38" s="68">
        <f>IFERROR('tablas pernocta cat ev anual'!M38/'tablas pernocta cat ev anual'!M51-1,"-")</f>
        <v>-0.13552582114662504</v>
      </c>
      <c r="I38" s="70">
        <f>IFERROR('tablas pernocta cat ev anual'!O38/'tablas pernocta cat ev anual'!O51-1,"-")</f>
        <v>-7.734611347096787E-2</v>
      </c>
    </row>
    <row r="39" spans="2:9" hidden="1" outlineLevel="1">
      <c r="B39" s="66" t="s">
        <v>87</v>
      </c>
      <c r="C39" s="68">
        <f>IFERROR('tablas pernocta cat ev anual'!C39/'tablas pernocta cat ev anual'!C52-1,"-")</f>
        <v>-0.20920941968040374</v>
      </c>
      <c r="D39" s="68">
        <f>IFERROR('tablas pernocta cat ev anual'!E39/'tablas pernocta cat ev anual'!E52-1,"-")</f>
        <v>-0.12784222894040498</v>
      </c>
      <c r="E39" s="68">
        <f>IFERROR('tablas pernocta cat ev anual'!G39/'tablas pernocta cat ev anual'!G52-1,"-")</f>
        <v>-2.3117619672408662E-2</v>
      </c>
      <c r="F39" s="68">
        <f>IFERROR('tablas pernocta cat ev anual'!I39/'tablas pernocta cat ev anual'!I52-1,"-")</f>
        <v>-0.13687350835322198</v>
      </c>
      <c r="G39" s="70">
        <f>IFERROR('tablas pernocta cat ev anual'!K39/'tablas pernocta cat ev anual'!K52-1,"-")</f>
        <v>-7.6094851433125554E-2</v>
      </c>
      <c r="H39" s="68">
        <f>IFERROR('tablas pernocta cat ev anual'!M39/'tablas pernocta cat ev anual'!M52-1,"-")</f>
        <v>-4.5804010179983368E-2</v>
      </c>
      <c r="I39" s="70">
        <f>IFERROR('tablas pernocta cat ev anual'!O39/'tablas pernocta cat ev anual'!O52-1,"-")</f>
        <v>-5.7954817169829753E-2</v>
      </c>
    </row>
    <row r="40" spans="2:9" hidden="1" outlineLevel="1">
      <c r="B40" s="66" t="s">
        <v>88</v>
      </c>
      <c r="C40" s="68">
        <f>IFERROR('tablas pernocta cat ev anual'!C40/'tablas pernocta cat ev anual'!C53-1,"-")</f>
        <v>-0.35993073131743702</v>
      </c>
      <c r="D40" s="68">
        <f>IFERROR('tablas pernocta cat ev anual'!E40/'tablas pernocta cat ev anual'!E53-1,"-")</f>
        <v>-9.4534275122595379E-2</v>
      </c>
      <c r="E40" s="68">
        <f>IFERROR('tablas pernocta cat ev anual'!G40/'tablas pernocta cat ev anual'!G53-1,"-")</f>
        <v>0.11766617155588555</v>
      </c>
      <c r="F40" s="68">
        <f>IFERROR('tablas pernocta cat ev anual'!I40/'tablas pernocta cat ev anual'!I53-1,"-")</f>
        <v>-6.2398672122288223E-2</v>
      </c>
      <c r="G40" s="70">
        <f>IFERROR('tablas pernocta cat ev anual'!K40/'tablas pernocta cat ev anual'!K53-1,"-")</f>
        <v>1.8575956531582616E-2</v>
      </c>
      <c r="H40" s="68">
        <f>IFERROR('tablas pernocta cat ev anual'!M40/'tablas pernocta cat ev anual'!M53-1,"-")</f>
        <v>-2.5502427363741975E-2</v>
      </c>
      <c r="I40" s="70">
        <f>IFERROR('tablas pernocta cat ev anual'!O40/'tablas pernocta cat ev anual'!O53-1,"-")</f>
        <v>-6.7350550603041404E-3</v>
      </c>
    </row>
    <row r="41" spans="2:9" hidden="1" outlineLevel="1">
      <c r="B41" s="66" t="s">
        <v>89</v>
      </c>
      <c r="C41" s="68">
        <f>IFERROR('tablas pernocta cat ev anual'!C41/'tablas pernocta cat ev anual'!C54-1,"-")</f>
        <v>0.35354881706097974</v>
      </c>
      <c r="D41" s="68">
        <f>IFERROR('tablas pernocta cat ev anual'!E41/'tablas pernocta cat ev anual'!E54-1,"-")</f>
        <v>-0.10823357491844654</v>
      </c>
      <c r="E41" s="68">
        <f>IFERROR('tablas pernocta cat ev anual'!G41/'tablas pernocta cat ev anual'!G54-1,"-")</f>
        <v>-2.3110789506847862E-2</v>
      </c>
      <c r="F41" s="68">
        <f>IFERROR('tablas pernocta cat ev anual'!I41/'tablas pernocta cat ev anual'!I54-1,"-")</f>
        <v>0.1559751843419046</v>
      </c>
      <c r="G41" s="70">
        <f>IFERROR('tablas pernocta cat ev anual'!K41/'tablas pernocta cat ev anual'!K54-1,"-")</f>
        <v>-2.4717588743057406E-2</v>
      </c>
      <c r="H41" s="68">
        <f>IFERROR('tablas pernocta cat ev anual'!M41/'tablas pernocta cat ev anual'!M54-1,"-")</f>
        <v>8.6311917721568765E-3</v>
      </c>
      <c r="I41" s="70">
        <f>IFERROR('tablas pernocta cat ev anual'!O41/'tablas pernocta cat ev anual'!O54-1,"-")</f>
        <v>-6.6907985689711458E-3</v>
      </c>
    </row>
    <row r="42" spans="2:9" ht="15" hidden="1" customHeight="1" outlineLevel="1">
      <c r="B42" s="66" t="s">
        <v>90</v>
      </c>
      <c r="C42" s="68">
        <f>IFERROR('tablas pernocta cat ev anual'!C42/'tablas pernocta cat ev anual'!C55-1,"-")</f>
        <v>-0.29867002980967672</v>
      </c>
      <c r="D42" s="68">
        <f>IFERROR('tablas pernocta cat ev anual'!E42/'tablas pernocta cat ev anual'!E55-1,"-")</f>
        <v>-7.0911477075483731E-2</v>
      </c>
      <c r="E42" s="68">
        <f>IFERROR('tablas pernocta cat ev anual'!G42/'tablas pernocta cat ev anual'!G55-1,"-")</f>
        <v>7.1379027914080906E-2</v>
      </c>
      <c r="F42" s="68">
        <f>IFERROR('tablas pernocta cat ev anual'!I42/'tablas pernocta cat ev anual'!I55-1,"-")</f>
        <v>-0.13411498647138798</v>
      </c>
      <c r="G42" s="70">
        <f>IFERROR('tablas pernocta cat ev anual'!K42/'tablas pernocta cat ev anual'!K55-1,"-")</f>
        <v>-9.5224893242613629E-3</v>
      </c>
      <c r="H42" s="68">
        <f>IFERROR('tablas pernocta cat ev anual'!M42/'tablas pernocta cat ev anual'!M55-1,"-")</f>
        <v>3.1851575039338442E-2</v>
      </c>
      <c r="I42" s="70">
        <f>IFERROR('tablas pernocta cat ev anual'!O42/'tablas pernocta cat ev anual'!O55-1,"-")</f>
        <v>1.4205606862704112E-2</v>
      </c>
    </row>
    <row r="43" spans="2:9" ht="15" hidden="1" customHeight="1" outlineLevel="1">
      <c r="B43" s="66" t="s">
        <v>91</v>
      </c>
      <c r="C43" s="68">
        <f>IFERROR('tablas pernocta cat ev anual'!C43/'tablas pernocta cat ev anual'!C56-1,"-")</f>
        <v>-0.43884329816334511</v>
      </c>
      <c r="D43" s="68">
        <f>IFERROR('tablas pernocta cat ev anual'!E43/'tablas pernocta cat ev anual'!E56-1,"-")</f>
        <v>7.1645584411790475E-2</v>
      </c>
      <c r="E43" s="68">
        <f>IFERROR('tablas pernocta cat ev anual'!G43/'tablas pernocta cat ev anual'!G56-1,"-")</f>
        <v>-8.5509368620199089E-3</v>
      </c>
      <c r="F43" s="68">
        <f>IFERROR('tablas pernocta cat ev anual'!I43/'tablas pernocta cat ev anual'!I56-1,"-")</f>
        <v>-0.12865235282976639</v>
      </c>
      <c r="G43" s="70">
        <f>IFERROR('tablas pernocta cat ev anual'!K43/'tablas pernocta cat ev anual'!K56-1,"-")</f>
        <v>-7.0983612323135548E-3</v>
      </c>
      <c r="H43" s="68">
        <f>IFERROR('tablas pernocta cat ev anual'!M43/'tablas pernocta cat ev anual'!M56-1,"-")</f>
        <v>0.11131558867094582</v>
      </c>
      <c r="I43" s="70">
        <f>IFERROR('tablas pernocta cat ev anual'!O43/'tablas pernocta cat ev anual'!O56-1,"-")</f>
        <v>5.9619947559663711E-2</v>
      </c>
    </row>
    <row r="44" spans="2:9" ht="15" hidden="1" customHeight="1" outlineLevel="1">
      <c r="B44" s="66" t="s">
        <v>92</v>
      </c>
      <c r="C44" s="68">
        <f>IFERROR('tablas pernocta cat ev anual'!C44/'tablas pernocta cat ev anual'!C57-1,"-")</f>
        <v>0.15175097276264582</v>
      </c>
      <c r="D44" s="68">
        <f>IFERROR('tablas pernocta cat ev anual'!E44/'tablas pernocta cat ev anual'!E57-1,"-")</f>
        <v>0.10198085989726269</v>
      </c>
      <c r="E44" s="68">
        <f>IFERROR('tablas pernocta cat ev anual'!G44/'tablas pernocta cat ev anual'!G57-1,"-")</f>
        <v>-3.6133716779864988E-2</v>
      </c>
      <c r="F44" s="68">
        <f>IFERROR('tablas pernocta cat ev anual'!I44/'tablas pernocta cat ev anual'!I57-1,"-")</f>
        <v>0.25015866816384325</v>
      </c>
      <c r="G44" s="70">
        <f>IFERROR('tablas pernocta cat ev anual'!K44/'tablas pernocta cat ev anual'!K57-1,"-")</f>
        <v>3.4288501282123907E-2</v>
      </c>
      <c r="H44" s="68">
        <f>IFERROR('tablas pernocta cat ev anual'!M44/'tablas pernocta cat ev anual'!M57-1,"-")</f>
        <v>0.22367532361380582</v>
      </c>
      <c r="I44" s="70">
        <f>IFERROR('tablas pernocta cat ev anual'!O44/'tablas pernocta cat ev anual'!O57-1,"-")</f>
        <v>0.1353905793382042</v>
      </c>
    </row>
    <row r="45" spans="2:9" hidden="1" outlineLevel="1">
      <c r="B45" s="66" t="s">
        <v>93</v>
      </c>
      <c r="C45" s="68">
        <f>IFERROR('tablas pernocta cat ev anual'!C45/'tablas pernocta cat ev anual'!C58-1,"-")</f>
        <v>-0.10867000884694777</v>
      </c>
      <c r="D45" s="68">
        <f>IFERROR('tablas pernocta cat ev anual'!E45/'tablas pernocta cat ev anual'!E58-1,"-")</f>
        <v>0.12008176755471078</v>
      </c>
      <c r="E45" s="68">
        <f>IFERROR('tablas pernocta cat ev anual'!G45/'tablas pernocta cat ev anual'!G58-1,"-")</f>
        <v>8.0069183905275843E-3</v>
      </c>
      <c r="F45" s="68">
        <f>IFERROR('tablas pernocta cat ev anual'!I45/'tablas pernocta cat ev anual'!I58-1,"-")</f>
        <v>0.31033828343692171</v>
      </c>
      <c r="G45" s="70">
        <f>IFERROR('tablas pernocta cat ev anual'!K45/'tablas pernocta cat ev anual'!K58-1,"-")</f>
        <v>6.9362020686600356E-2</v>
      </c>
      <c r="H45" s="68">
        <f>IFERROR('tablas pernocta cat ev anual'!M45/'tablas pernocta cat ev anual'!M58-1,"-")</f>
        <v>2.1107072049523889E-2</v>
      </c>
      <c r="I45" s="70">
        <f>IFERROR('tablas pernocta cat ev anual'!O45/'tablas pernocta cat ev anual'!O58-1,"-")</f>
        <v>4.3191420753884824E-2</v>
      </c>
    </row>
    <row r="46" spans="2:9" ht="30" hidden="1" customHeight="1" outlineLevel="1">
      <c r="B46" s="66" t="s">
        <v>94</v>
      </c>
      <c r="C46" s="68">
        <f>IFERROR('tablas pernocta cat ev anual'!C46/'tablas pernocta cat ev anual'!C59-1,"-")</f>
        <v>-0.23108108108108105</v>
      </c>
      <c r="D46" s="68">
        <f>IFERROR('tablas pernocta cat ev anual'!E46/'tablas pernocta cat ev anual'!E59-1,"-")</f>
        <v>-8.169813036970841E-3</v>
      </c>
      <c r="E46" s="68">
        <f>IFERROR('tablas pernocta cat ev anual'!G46/'tablas pernocta cat ev anual'!G59-1,"-")</f>
        <v>1.4573391066666108E-2</v>
      </c>
      <c r="F46" s="68">
        <f>IFERROR('tablas pernocta cat ev anual'!I46/'tablas pernocta cat ev anual'!I59-1,"-")</f>
        <v>0.28295136705622159</v>
      </c>
      <c r="G46" s="70">
        <f>IFERROR('tablas pernocta cat ev anual'!K46/'tablas pernocta cat ev anual'!K59-1,"-")</f>
        <v>3.3094462864803997E-2</v>
      </c>
      <c r="H46" s="68">
        <f>IFERROR('tablas pernocta cat ev anual'!M46/'tablas pernocta cat ev anual'!M59-1,"-")</f>
        <v>8.7810345059994077E-2</v>
      </c>
      <c r="I46" s="70">
        <f>IFERROR('tablas pernocta cat ev anual'!O46/'tablas pernocta cat ev anual'!O59-1,"-")</f>
        <v>6.3934607720127046E-2</v>
      </c>
    </row>
    <row r="47" spans="2:9" hidden="1" outlineLevel="1">
      <c r="B47" s="66" t="s">
        <v>95</v>
      </c>
      <c r="C47" s="68">
        <f>IFERROR('tablas pernocta cat ev anual'!C47/'tablas pernocta cat ev anual'!C60-1,"-")</f>
        <v>-2.2004532495065399E-2</v>
      </c>
      <c r="D47" s="68">
        <f>IFERROR('tablas pernocta cat ev anual'!E47/'tablas pernocta cat ev anual'!E60-1,"-")</f>
        <v>2.1871863499498101E-2</v>
      </c>
      <c r="E47" s="68">
        <f>IFERROR('tablas pernocta cat ev anual'!G47/'tablas pernocta cat ev anual'!G60-1,"-")</f>
        <v>-1.0229747666223865E-3</v>
      </c>
      <c r="F47" s="68">
        <f>IFERROR('tablas pernocta cat ev anual'!I47/'tablas pernocta cat ev anual'!I60-1,"-")</f>
        <v>9.0441626295860722E-3</v>
      </c>
      <c r="G47" s="70">
        <f>IFERROR('tablas pernocta cat ev anual'!K47/'tablas pernocta cat ev anual'!K60-1,"-")</f>
        <v>6.3320050737611933E-3</v>
      </c>
      <c r="H47" s="68">
        <f>IFERROR('tablas pernocta cat ev anual'!M47/'tablas pernocta cat ev anual'!M60-1,"-")</f>
        <v>0.10641182860267695</v>
      </c>
      <c r="I47" s="70">
        <f>IFERROR('tablas pernocta cat ev anual'!O47/'tablas pernocta cat ev anual'!O60-1,"-")</f>
        <v>6.4159244415554317E-2</v>
      </c>
    </row>
    <row r="48" spans="2:9" ht="30" hidden="1" customHeight="1" outlineLevel="1">
      <c r="B48" s="66" t="s">
        <v>96</v>
      </c>
      <c r="C48" s="68">
        <f>IFERROR('tablas pernocta cat ev anual'!C48/'tablas pernocta cat ev anual'!C61-1,"-")</f>
        <v>0.25497620077888361</v>
      </c>
      <c r="D48" s="68">
        <f>IFERROR('tablas pernocta cat ev anual'!E48/'tablas pernocta cat ev anual'!E61-1,"-")</f>
        <v>5.8646314520988119E-2</v>
      </c>
      <c r="E48" s="68">
        <f>IFERROR('tablas pernocta cat ev anual'!G48/'tablas pernocta cat ev anual'!G61-1,"-")</f>
        <v>0.14573549397051488</v>
      </c>
      <c r="F48" s="68">
        <f>IFERROR('tablas pernocta cat ev anual'!I48/'tablas pernocta cat ev anual'!I61-1,"-")</f>
        <v>-5.2742544292175286E-2</v>
      </c>
      <c r="G48" s="70">
        <f>IFERROR('tablas pernocta cat ev anual'!K48/'tablas pernocta cat ev anual'!K61-1,"-")</f>
        <v>9.4722302318875684E-2</v>
      </c>
      <c r="H48" s="68">
        <f>IFERROR('tablas pernocta cat ev anual'!M48/'tablas pernocta cat ev anual'!M61-1,"-")</f>
        <v>0.11012724659065842</v>
      </c>
      <c r="I48" s="70">
        <f>IFERROR('tablas pernocta cat ev anual'!O48/'tablas pernocta cat ev anual'!O61-1,"-")</f>
        <v>0.1040351437023932</v>
      </c>
    </row>
    <row r="49" spans="2:9" hidden="1" outlineLevel="1">
      <c r="B49" s="66" t="s">
        <v>97</v>
      </c>
      <c r="C49" s="68">
        <f>IFERROR('tablas pernocta cat ev anual'!C49/'tablas pernocta cat ev anual'!C62-1,"-")</f>
        <v>0.34982369911315314</v>
      </c>
      <c r="D49" s="68">
        <f>IFERROR('tablas pernocta cat ev anual'!E49/'tablas pernocta cat ev anual'!E62-1,"-")</f>
        <v>1.5102554974395499E-2</v>
      </c>
      <c r="E49" s="68">
        <f>IFERROR('tablas pernocta cat ev anual'!G49/'tablas pernocta cat ev anual'!G62-1,"-")</f>
        <v>1.8366364141507718E-2</v>
      </c>
      <c r="F49" s="68">
        <f>IFERROR('tablas pernocta cat ev anual'!I49/'tablas pernocta cat ev anual'!I62-1,"-")</f>
        <v>-8.1428236862490788E-3</v>
      </c>
      <c r="G49" s="70">
        <f>IFERROR('tablas pernocta cat ev anual'!K49/'tablas pernocta cat ev anual'!K62-1,"-")</f>
        <v>2.07658363936567E-2</v>
      </c>
      <c r="H49" s="68">
        <f>IFERROR('tablas pernocta cat ev anual'!M49/'tablas pernocta cat ev anual'!M62-1,"-")</f>
        <v>9.5817504422428534E-2</v>
      </c>
      <c r="I49" s="70">
        <f>IFERROR('tablas pernocta cat ev anual'!O49/'tablas pernocta cat ev anual'!O62-1,"-")</f>
        <v>6.4048926605690282E-2</v>
      </c>
    </row>
    <row r="50" spans="2:9" collapsed="1">
      <c r="B50" s="170">
        <v>2008</v>
      </c>
      <c r="C50" s="82">
        <f>IFERROR('tablas pernocta cat ev anual'!C50/'tablas pernocta cat ev anual'!C63-1,"-")</f>
        <v>-3.144010406703146E-2</v>
      </c>
      <c r="D50" s="82">
        <f>IFERROR('tablas pernocta cat ev anual'!E50/'tablas pernocta cat ev anual'!E63-1,"-")</f>
        <v>-1.3531102085574065E-2</v>
      </c>
      <c r="E50" s="82">
        <f>IFERROR('tablas pernocta cat ev anual'!G50/'tablas pernocta cat ev anual'!G63-1,"-")</f>
        <v>3.1863854955151316E-2</v>
      </c>
      <c r="F50" s="82">
        <f>IFERROR('tablas pernocta cat ev anual'!I50/'tablas pernocta cat ev anual'!I63-1,"-")</f>
        <v>-1.1778234442660906E-4</v>
      </c>
      <c r="G50" s="82">
        <f>IFERROR('tablas pernocta cat ev anual'!K50/'tablas pernocta cat ev anual'!K63-1,"-")</f>
        <v>1.3052935421857814E-2</v>
      </c>
      <c r="H50" s="82">
        <f>IFERROR('tablas pernocta cat ev anual'!M50/'tablas pernocta cat ev anual'!M63-1,"-")</f>
        <v>4.4384458801663973E-2</v>
      </c>
      <c r="I50" s="82">
        <f>IFERROR('tablas pernocta cat ev anual'!O50/'tablas pernocta cat ev anual'!O63-1,"-")</f>
        <v>3.1050786105855765E-2</v>
      </c>
    </row>
    <row r="51" spans="2:9" hidden="1" outlineLevel="1">
      <c r="B51" s="66" t="s">
        <v>86</v>
      </c>
      <c r="C51" s="68">
        <f>IFERROR('tablas pernocta cat ev anual'!C51/'tablas pernocta cat ev anual'!C64-1,"-")</f>
        <v>-3.2573289902280145E-3</v>
      </c>
      <c r="D51" s="68">
        <f>IFERROR('tablas pernocta cat ev anual'!E51/'tablas pernocta cat ev anual'!E64-1,"-")</f>
        <v>7.837900797018249E-2</v>
      </c>
      <c r="E51" s="68">
        <f>IFERROR('tablas pernocta cat ev anual'!G51/'tablas pernocta cat ev anual'!G64-1,"-")</f>
        <v>-0.10726123342732019</v>
      </c>
      <c r="F51" s="68">
        <f>IFERROR('tablas pernocta cat ev anual'!I51/'tablas pernocta cat ev anual'!I64-1,"-")</f>
        <v>-0.19500765110941087</v>
      </c>
      <c r="G51" s="70">
        <f>IFERROR('tablas pernocta cat ev anual'!K51/'tablas pernocta cat ev anual'!K64-1,"-")</f>
        <v>-6.8280188413032628E-2</v>
      </c>
      <c r="H51" s="68">
        <f>IFERROR('tablas pernocta cat ev anual'!M51/'tablas pernocta cat ev anual'!M64-1,"-")</f>
        <v>6.3005310460619857E-2</v>
      </c>
      <c r="I51" s="70">
        <f>IFERROR('tablas pernocta cat ev anual'!O51/'tablas pernocta cat ev anual'!O64-1,"-")</f>
        <v>8.9468862422630302E-3</v>
      </c>
    </row>
    <row r="52" spans="2:9" hidden="1" outlineLevel="1">
      <c r="B52" s="66" t="s">
        <v>87</v>
      </c>
      <c r="C52" s="68">
        <f>IFERROR('tablas pernocta cat ev anual'!C52/'tablas pernocta cat ev anual'!C65-1,"-")</f>
        <v>-9.4527885726292116E-4</v>
      </c>
      <c r="D52" s="68">
        <f>IFERROR('tablas pernocta cat ev anual'!E52/'tablas pernocta cat ev anual'!E65-1,"-")</f>
        <v>0.13140092938218939</v>
      </c>
      <c r="E52" s="68">
        <f>IFERROR('tablas pernocta cat ev anual'!G52/'tablas pernocta cat ev anual'!G65-1,"-")</f>
        <v>-1.5767220012080529E-2</v>
      </c>
      <c r="F52" s="68">
        <f>IFERROR('tablas pernocta cat ev anual'!I52/'tablas pernocta cat ev anual'!I65-1,"-")</f>
        <v>2.9750709571521039E-3</v>
      </c>
      <c r="G52" s="70">
        <f>IFERROR('tablas pernocta cat ev anual'!K52/'tablas pernocta cat ev anual'!K65-1,"-")</f>
        <v>3.1022097183906583E-2</v>
      </c>
      <c r="H52" s="68">
        <f>IFERROR('tablas pernocta cat ev anual'!M52/'tablas pernocta cat ev anual'!M65-1,"-")</f>
        <v>3.1873482660172314E-2</v>
      </c>
      <c r="I52" s="70">
        <f>IFERROR('tablas pernocta cat ev anual'!O52/'tablas pernocta cat ev anual'!O65-1,"-")</f>
        <v>3.1531790772221457E-2</v>
      </c>
    </row>
    <row r="53" spans="2:9" hidden="1" outlineLevel="1">
      <c r="B53" s="66" t="s">
        <v>88</v>
      </c>
      <c r="C53" s="68">
        <f>IFERROR('tablas pernocta cat ev anual'!C53/'tablas pernocta cat ev anual'!C66-1,"-")</f>
        <v>-0.10492428758793371</v>
      </c>
      <c r="D53" s="68">
        <f>IFERROR('tablas pernocta cat ev anual'!E53/'tablas pernocta cat ev anual'!E66-1,"-")</f>
        <v>-3.1758187605716359E-2</v>
      </c>
      <c r="E53" s="68">
        <f>IFERROR('tablas pernocta cat ev anual'!G53/'tablas pernocta cat ev anual'!G66-1,"-")</f>
        <v>-0.1421331557151545</v>
      </c>
      <c r="F53" s="68">
        <f>IFERROR('tablas pernocta cat ev anual'!I53/'tablas pernocta cat ev anual'!I66-1,"-")</f>
        <v>-2.731522330899061E-2</v>
      </c>
      <c r="G53" s="70">
        <f>IFERROR('tablas pernocta cat ev anual'!K53/'tablas pernocta cat ev anual'!K66-1,"-")</f>
        <v>-9.5003155298032271E-2</v>
      </c>
      <c r="H53" s="68">
        <f>IFERROR('tablas pernocta cat ev anual'!M53/'tablas pernocta cat ev anual'!M66-1,"-")</f>
        <v>-0.11629528425181312</v>
      </c>
      <c r="I53" s="70">
        <f>IFERROR('tablas pernocta cat ev anual'!O53/'tablas pernocta cat ev anual'!O66-1,"-")</f>
        <v>-0.10735339291722135</v>
      </c>
    </row>
    <row r="54" spans="2:9" hidden="1" outlineLevel="1">
      <c r="B54" s="66" t="s">
        <v>89</v>
      </c>
      <c r="C54" s="68">
        <f>IFERROR('tablas pernocta cat ev anual'!C54/'tablas pernocta cat ev anual'!C67-1,"-")</f>
        <v>-0.15950147038229945</v>
      </c>
      <c r="D54" s="68">
        <f>IFERROR('tablas pernocta cat ev anual'!E54/'tablas pernocta cat ev anual'!E67-1,"-")</f>
        <v>-1.8152305451488826E-2</v>
      </c>
      <c r="E54" s="68">
        <f>IFERROR('tablas pernocta cat ev anual'!G54/'tablas pernocta cat ev anual'!G67-1,"-")</f>
        <v>-5.4455788065622124E-2</v>
      </c>
      <c r="F54" s="68">
        <f>IFERROR('tablas pernocta cat ev anual'!I54/'tablas pernocta cat ev anual'!I67-1,"-")</f>
        <v>-0.18700857603804022</v>
      </c>
      <c r="G54" s="70">
        <f>IFERROR('tablas pernocta cat ev anual'!K54/'tablas pernocta cat ev anual'!K67-1,"-")</f>
        <v>-6.2094312347984904E-2</v>
      </c>
      <c r="H54" s="68">
        <f>IFERROR('tablas pernocta cat ev anual'!M54/'tablas pernocta cat ev anual'!M67-1,"-")</f>
        <v>-0.11367592653476521</v>
      </c>
      <c r="I54" s="70">
        <f>IFERROR('tablas pernocta cat ev anual'!O54/'tablas pernocta cat ev anual'!O67-1,"-")</f>
        <v>-9.0699720848643195E-2</v>
      </c>
    </row>
    <row r="55" spans="2:9" hidden="1" outlineLevel="1">
      <c r="B55" s="66" t="s">
        <v>90</v>
      </c>
      <c r="C55" s="68">
        <f>IFERROR('tablas pernocta cat ev anual'!C55/'tablas pernocta cat ev anual'!C68-1,"-")</f>
        <v>-0.36191381959177704</v>
      </c>
      <c r="D55" s="68">
        <f>IFERROR('tablas pernocta cat ev anual'!E55/'tablas pernocta cat ev anual'!E68-1,"-")</f>
        <v>-4.7803602690500324E-2</v>
      </c>
      <c r="E55" s="68">
        <f>IFERROR('tablas pernocta cat ev anual'!G55/'tablas pernocta cat ev anual'!G68-1,"-")</f>
        <v>-3.139048708144232E-2</v>
      </c>
      <c r="F55" s="68">
        <f>IFERROR('tablas pernocta cat ev anual'!I55/'tablas pernocta cat ev anual'!I68-1,"-")</f>
        <v>2.1731057532287101E-2</v>
      </c>
      <c r="G55" s="70">
        <f>IFERROR('tablas pernocta cat ev anual'!K55/'tablas pernocta cat ev anual'!K68-1,"-")</f>
        <v>-3.7884316870857693E-2</v>
      </c>
      <c r="H55" s="68">
        <f>IFERROR('tablas pernocta cat ev anual'!M55/'tablas pernocta cat ev anual'!M68-1,"-")</f>
        <v>-0.14061754037120344</v>
      </c>
      <c r="I55" s="70">
        <f>IFERROR('tablas pernocta cat ev anual'!O55/'tablas pernocta cat ev anual'!O68-1,"-")</f>
        <v>-9.9613178545604586E-2</v>
      </c>
    </row>
    <row r="56" spans="2:9" hidden="1" outlineLevel="1">
      <c r="B56" s="66" t="s">
        <v>91</v>
      </c>
      <c r="C56" s="68">
        <f>IFERROR('tablas pernocta cat ev anual'!C56/'tablas pernocta cat ev anual'!C69-1,"-")</f>
        <v>-0.22116262554529775</v>
      </c>
      <c r="D56" s="68">
        <f>IFERROR('tablas pernocta cat ev anual'!E56/'tablas pernocta cat ev anual'!E69-1,"-")</f>
        <v>-0.14592780643591841</v>
      </c>
      <c r="E56" s="68">
        <f>IFERROR('tablas pernocta cat ev anual'!G56/'tablas pernocta cat ev anual'!G69-1,"-")</f>
        <v>6.9748562150542481E-2</v>
      </c>
      <c r="F56" s="68">
        <f>IFERROR('tablas pernocta cat ev anual'!I56/'tablas pernocta cat ev anual'!I69-1,"-")</f>
        <v>-0.13378275589494248</v>
      </c>
      <c r="G56" s="70">
        <f>IFERROR('tablas pernocta cat ev anual'!K56/'tablas pernocta cat ev anual'!K69-1,"-")</f>
        <v>-3.25162731487042E-2</v>
      </c>
      <c r="H56" s="68">
        <f>IFERROR('tablas pernocta cat ev anual'!M56/'tablas pernocta cat ev anual'!M69-1,"-")</f>
        <v>-0.11593525108486458</v>
      </c>
      <c r="I56" s="70">
        <f>IFERROR('tablas pernocta cat ev anual'!O56/'tablas pernocta cat ev anual'!O69-1,"-")</f>
        <v>-8.1355676253345832E-2</v>
      </c>
    </row>
    <row r="57" spans="2:9" hidden="1" outlineLevel="1">
      <c r="B57" s="66" t="s">
        <v>92</v>
      </c>
      <c r="C57" s="68">
        <f>IFERROR('tablas pernocta cat ev anual'!C57/'tablas pernocta cat ev anual'!C70-1,"-")</f>
        <v>-0.1143021252153934</v>
      </c>
      <c r="D57" s="68">
        <f>IFERROR('tablas pernocta cat ev anual'!E57/'tablas pernocta cat ev anual'!E70-1,"-")</f>
        <v>-0.1105060557694113</v>
      </c>
      <c r="E57" s="68">
        <f>IFERROR('tablas pernocta cat ev anual'!G57/'tablas pernocta cat ev anual'!G70-1,"-")</f>
        <v>-1.9525891203750034E-2</v>
      </c>
      <c r="F57" s="68">
        <f>IFERROR('tablas pernocta cat ev anual'!I57/'tablas pernocta cat ev anual'!I70-1,"-")</f>
        <v>-0.26060824835303675</v>
      </c>
      <c r="G57" s="70">
        <f>IFERROR('tablas pernocta cat ev anual'!K57/'tablas pernocta cat ev anual'!K70-1,"-")</f>
        <v>-7.7783684076618287E-2</v>
      </c>
      <c r="H57" s="68">
        <f>IFERROR('tablas pernocta cat ev anual'!M57/'tablas pernocta cat ev anual'!M70-1,"-")</f>
        <v>-0.1109985027335153</v>
      </c>
      <c r="I57" s="70">
        <f>IFERROR('tablas pernocta cat ev anual'!O57/'tablas pernocta cat ev anual'!O70-1,"-")</f>
        <v>-9.5817833155619869E-2</v>
      </c>
    </row>
    <row r="58" spans="2:9" hidden="1" outlineLevel="1">
      <c r="B58" s="66" t="s">
        <v>93</v>
      </c>
      <c r="C58" s="68">
        <f>IFERROR('tablas pernocta cat ev anual'!C58/'tablas pernocta cat ev anual'!C71-1,"-")</f>
        <v>-0.13605095541401269</v>
      </c>
      <c r="D58" s="68">
        <f>IFERROR('tablas pernocta cat ev anual'!E58/'tablas pernocta cat ev anual'!E71-1,"-")</f>
        <v>-7.4958027745869016E-2</v>
      </c>
      <c r="E58" s="68">
        <f>IFERROR('tablas pernocta cat ev anual'!G58/'tablas pernocta cat ev anual'!G71-1,"-")</f>
        <v>-1.4584675914934064E-2</v>
      </c>
      <c r="F58" s="68">
        <f>IFERROR('tablas pernocta cat ev anual'!I58/'tablas pernocta cat ev anual'!I71-1,"-")</f>
        <v>-0.25824388527186348</v>
      </c>
      <c r="G58" s="70">
        <f>IFERROR('tablas pernocta cat ev anual'!K58/'tablas pernocta cat ev anual'!K71-1,"-")</f>
        <v>-6.6874700880318327E-2</v>
      </c>
      <c r="H58" s="68">
        <f>IFERROR('tablas pernocta cat ev anual'!M58/'tablas pernocta cat ev anual'!M71-1,"-")</f>
        <v>-4.6468002442832113E-2</v>
      </c>
      <c r="I58" s="70">
        <f>IFERROR('tablas pernocta cat ev anual'!O58/'tablas pernocta cat ev anual'!O71-1,"-")</f>
        <v>-5.591699916618631E-2</v>
      </c>
    </row>
    <row r="59" spans="2:9" hidden="1" outlineLevel="1">
      <c r="B59" s="66" t="s">
        <v>94</v>
      </c>
      <c r="C59" s="68">
        <f>IFERROR('tablas pernocta cat ev anual'!C59/'tablas pernocta cat ev anual'!C72-1,"-")</f>
        <v>-0.13374304945858939</v>
      </c>
      <c r="D59" s="68">
        <f>IFERROR('tablas pernocta cat ev anual'!E59/'tablas pernocta cat ev anual'!E72-1,"-")</f>
        <v>-9.5740146705848073E-2</v>
      </c>
      <c r="E59" s="68">
        <f>IFERROR('tablas pernocta cat ev anual'!G59/'tablas pernocta cat ev anual'!G72-1,"-")</f>
        <v>-2.6601973514267518E-2</v>
      </c>
      <c r="F59" s="68">
        <f>IFERROR('tablas pernocta cat ev anual'!I59/'tablas pernocta cat ev anual'!I72-1,"-")</f>
        <v>-0.31516348409705108</v>
      </c>
      <c r="G59" s="70">
        <f>IFERROR('tablas pernocta cat ev anual'!K59/'tablas pernocta cat ev anual'!K72-1,"-")</f>
        <v>-9.3728725682468816E-2</v>
      </c>
      <c r="H59" s="68">
        <f>IFERROR('tablas pernocta cat ev anual'!M59/'tablas pernocta cat ev anual'!M72-1,"-")</f>
        <v>-0.14768086922268908</v>
      </c>
      <c r="I59" s="70">
        <f>IFERROR('tablas pernocta cat ev anual'!O59/'tablas pernocta cat ev anual'!O72-1,"-")</f>
        <v>-0.1249494249161831</v>
      </c>
    </row>
    <row r="60" spans="2:9" hidden="1" outlineLevel="1">
      <c r="B60" s="66" t="s">
        <v>95</v>
      </c>
      <c r="C60" s="68">
        <f>IFERROR('tablas pernocta cat ev anual'!C60/'tablas pernocta cat ev anual'!C73-1,"-")</f>
        <v>9.3532656487329113E-2</v>
      </c>
      <c r="D60" s="68">
        <f>IFERROR('tablas pernocta cat ev anual'!E60/'tablas pernocta cat ev anual'!E73-1,"-")</f>
        <v>-2.8112340978986849E-2</v>
      </c>
      <c r="E60" s="68">
        <f>IFERROR('tablas pernocta cat ev anual'!G60/'tablas pernocta cat ev anual'!G73-1,"-")</f>
        <v>8.6931743457103972E-2</v>
      </c>
      <c r="F60" s="68">
        <f>IFERROR('tablas pernocta cat ev anual'!I60/'tablas pernocta cat ev anual'!I73-1,"-")</f>
        <v>6.4038282225858056E-2</v>
      </c>
      <c r="G60" s="70">
        <f>IFERROR('tablas pernocta cat ev anual'!K60/'tablas pernocta cat ev anual'!K73-1,"-")</f>
        <v>4.8030212035657716E-2</v>
      </c>
      <c r="H60" s="68">
        <f>IFERROR('tablas pernocta cat ev anual'!M60/'tablas pernocta cat ev anual'!M73-1,"-")</f>
        <v>-4.8961979395468092E-2</v>
      </c>
      <c r="I60" s="70">
        <f>IFERROR('tablas pernocta cat ev anual'!O60/'tablas pernocta cat ev anual'!O73-1,"-")</f>
        <v>-1.0291735509725508E-2</v>
      </c>
    </row>
    <row r="61" spans="2:9" hidden="1" outlineLevel="1">
      <c r="B61" s="66" t="s">
        <v>96</v>
      </c>
      <c r="C61" s="68">
        <f>IFERROR('tablas pernocta cat ev anual'!C61/'tablas pernocta cat ev anual'!C74-1,"-")</f>
        <v>-0.15192660550458714</v>
      </c>
      <c r="D61" s="68">
        <f>IFERROR('tablas pernocta cat ev anual'!E61/'tablas pernocta cat ev anual'!E74-1,"-")</f>
        <v>-2.562134007737582E-2</v>
      </c>
      <c r="E61" s="68">
        <f>IFERROR('tablas pernocta cat ev anual'!G61/'tablas pernocta cat ev anual'!G74-1,"-")</f>
        <v>0.10477403170017863</v>
      </c>
      <c r="F61" s="68">
        <f>IFERROR('tablas pernocta cat ev anual'!I61/'tablas pernocta cat ev anual'!I74-1,"-")</f>
        <v>9.6396547545812172E-2</v>
      </c>
      <c r="G61" s="70">
        <f>IFERROR('tablas pernocta cat ev anual'!K61/'tablas pernocta cat ev anual'!K74-1,"-")</f>
        <v>5.4337992463340257E-2</v>
      </c>
      <c r="H61" s="68">
        <f>IFERROR('tablas pernocta cat ev anual'!M61/'tablas pernocta cat ev anual'!M74-1,"-")</f>
        <v>-3.5068019422378027E-2</v>
      </c>
      <c r="I61" s="70">
        <f>IFERROR('tablas pernocta cat ev anual'!O61/'tablas pernocta cat ev anual'!O74-1,"-")</f>
        <v>-1.5865597819949562E-3</v>
      </c>
    </row>
    <row r="62" spans="2:9" hidden="1" outlineLevel="1">
      <c r="B62" s="66" t="s">
        <v>97</v>
      </c>
      <c r="C62" s="68">
        <f>IFERROR('tablas pernocta cat ev anual'!C62/'tablas pernocta cat ev anual'!C75-1,"-")</f>
        <v>-0.13028528947123874</v>
      </c>
      <c r="D62" s="68">
        <f>IFERROR('tablas pernocta cat ev anual'!E62/'tablas pernocta cat ev anual'!E75-1,"-")</f>
        <v>-1.0158097677665068E-2</v>
      </c>
      <c r="E62" s="68">
        <f>IFERROR('tablas pernocta cat ev anual'!G62/'tablas pernocta cat ev anual'!G75-1,"-")</f>
        <v>0.10020663262187046</v>
      </c>
      <c r="F62" s="68">
        <f>IFERROR('tablas pernocta cat ev anual'!I62/'tablas pernocta cat ev anual'!I75-1,"-")</f>
        <v>5.4081768291525112E-2</v>
      </c>
      <c r="G62" s="70">
        <f>IFERROR('tablas pernocta cat ev anual'!K62/'tablas pernocta cat ev anual'!K75-1,"-")</f>
        <v>5.3761131757941172E-2</v>
      </c>
      <c r="H62" s="68">
        <f>IFERROR('tablas pernocta cat ev anual'!M62/'tablas pernocta cat ev anual'!M75-1,"-")</f>
        <v>-6.4541460649612303E-2</v>
      </c>
      <c r="I62" s="70">
        <f>IFERROR('tablas pernocta cat ev anual'!O62/'tablas pernocta cat ev anual'!O75-1,"-")</f>
        <v>-1.7869199534207847E-2</v>
      </c>
    </row>
    <row r="63" spans="2:9" collapsed="1">
      <c r="B63" s="170">
        <v>2007</v>
      </c>
      <c r="C63" s="82">
        <f>IFERROR('tablas pernocta cat ev anual'!C63/'tablas pernocta cat ev anual'!C76-1,"-")</f>
        <v>-0.12042536723258901</v>
      </c>
      <c r="D63" s="82">
        <f>IFERROR('tablas pernocta cat ev anual'!E63/'tablas pernocta cat ev anual'!E76-1,"-")</f>
        <v>-3.3861340542578389E-2</v>
      </c>
      <c r="E63" s="82">
        <f>IFERROR('tablas pernocta cat ev anual'!G63/'tablas pernocta cat ev anual'!G76-1,"-")</f>
        <v>-7.4265344134961664E-3</v>
      </c>
      <c r="F63" s="82">
        <f>IFERROR('tablas pernocta cat ev anual'!I63/'tablas pernocta cat ev anual'!I76-1,"-")</f>
        <v>-9.8620392928186695E-2</v>
      </c>
      <c r="G63" s="82">
        <f>IFERROR('tablas pernocta cat ev anual'!K63/'tablas pernocta cat ev anual'!K76-1,"-")</f>
        <v>-2.9708563326029003E-2</v>
      </c>
      <c r="H63" s="82">
        <f>IFERROR('tablas pernocta cat ev anual'!M63/'tablas pernocta cat ev anual'!M76-1,"-")</f>
        <v>-7.0895221316618962E-2</v>
      </c>
      <c r="I63" s="82">
        <f>IFERROR('tablas pernocta cat ev anual'!O63/'tablas pernocta cat ev anual'!O76-1,"-")</f>
        <v>-5.3802771825121942E-2</v>
      </c>
    </row>
    <row r="64" spans="2:9" ht="15" customHeight="1">
      <c r="B64" s="278" t="s">
        <v>79</v>
      </c>
      <c r="C64" s="278"/>
      <c r="D64" s="278"/>
      <c r="E64" s="278"/>
      <c r="F64" s="278"/>
      <c r="G64" s="278"/>
      <c r="H64" s="278"/>
      <c r="I64" s="278"/>
    </row>
    <row r="67" spans="3:9">
      <c r="C67" s="149"/>
      <c r="D67" s="149"/>
      <c r="E67" s="149"/>
      <c r="F67" s="149"/>
      <c r="G67" s="149"/>
      <c r="H67" s="149"/>
      <c r="I67" s="149"/>
    </row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265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46" t="str">
        <f>actualizaciones!A3</f>
        <v>acumulado abril 2010</v>
      </c>
      <c r="D6" s="47" t="s">
        <v>74</v>
      </c>
      <c r="E6" s="46" t="str">
        <f>actualizaciones!A2</f>
        <v xml:space="preserve">acumulado abril 2011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3798599</v>
      </c>
      <c r="D7" s="51">
        <f>C7/C7</f>
        <v>1</v>
      </c>
      <c r="E7" s="50">
        <v>4464279</v>
      </c>
      <c r="F7" s="51">
        <f>E7/E7</f>
        <v>1</v>
      </c>
      <c r="G7" s="51">
        <f>(E7-C7)/C7</f>
        <v>0.17524355690084686</v>
      </c>
    </row>
    <row r="8" spans="2:7" ht="15" customHeight="1">
      <c r="B8" s="52" t="s">
        <v>267</v>
      </c>
      <c r="C8" s="53">
        <v>1647426</v>
      </c>
      <c r="D8" s="54">
        <f>C8/C7</f>
        <v>0.43369305367584204</v>
      </c>
      <c r="E8" s="53">
        <v>2031322</v>
      </c>
      <c r="F8" s="54">
        <f>E8/E7</f>
        <v>0.45501681234528579</v>
      </c>
      <c r="G8" s="55">
        <f>(E8-C8)/C8</f>
        <v>0.23302776573879494</v>
      </c>
    </row>
    <row r="9" spans="2:7" ht="15" customHeight="1">
      <c r="B9" s="52" t="s">
        <v>268</v>
      </c>
      <c r="C9" s="53">
        <v>2151173</v>
      </c>
      <c r="D9" s="54">
        <f>C9/C7</f>
        <v>0.5663069463241579</v>
      </c>
      <c r="E9" s="53">
        <v>2432957</v>
      </c>
      <c r="F9" s="54">
        <f>E9/E7</f>
        <v>0.54498318765471421</v>
      </c>
      <c r="G9" s="55">
        <f>(E9-C9)/C9</f>
        <v>0.13099085940554292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269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acumulado abril 2010</v>
      </c>
      <c r="D6" s="47" t="s">
        <v>74</v>
      </c>
      <c r="E6" s="46" t="str">
        <f>actualizaciones!A2</f>
        <v xml:space="preserve">acumulado abril 2011 </v>
      </c>
      <c r="F6" s="47" t="s">
        <v>74</v>
      </c>
      <c r="G6" s="48" t="s">
        <v>75</v>
      </c>
    </row>
    <row r="7" spans="2:7" ht="15" customHeight="1">
      <c r="B7" s="106" t="s">
        <v>157</v>
      </c>
      <c r="C7" s="107"/>
      <c r="D7" s="107"/>
      <c r="E7" s="107"/>
      <c r="F7" s="107"/>
      <c r="G7" s="107"/>
    </row>
    <row r="8" spans="2:7" ht="15" customHeight="1">
      <c r="B8" s="108" t="s">
        <v>158</v>
      </c>
      <c r="C8" s="50">
        <v>3798599</v>
      </c>
      <c r="D8" s="51">
        <f>C8/$C$8</f>
        <v>1</v>
      </c>
      <c r="E8" s="50">
        <v>4464279</v>
      </c>
      <c r="F8" s="51">
        <f>E8/$E$8</f>
        <v>1</v>
      </c>
      <c r="G8" s="51">
        <f>(E8-C8)/C8</f>
        <v>0.17524355690084686</v>
      </c>
    </row>
    <row r="9" spans="2:7" ht="15" customHeight="1">
      <c r="B9" s="106" t="s">
        <v>159</v>
      </c>
      <c r="C9" s="107"/>
      <c r="D9" s="107"/>
      <c r="E9" s="107"/>
      <c r="F9" s="107"/>
      <c r="G9" s="109"/>
    </row>
    <row r="10" spans="2:7" ht="15" customHeight="1">
      <c r="B10" s="163" t="s">
        <v>160</v>
      </c>
      <c r="C10" s="164">
        <v>1647426</v>
      </c>
      <c r="D10" s="165">
        <f>C10/$C$8</f>
        <v>0.43369305367584204</v>
      </c>
      <c r="E10" s="164">
        <v>2031322</v>
      </c>
      <c r="F10" s="165">
        <f>E10/$E$8</f>
        <v>0.45501681234528579</v>
      </c>
      <c r="G10" s="165">
        <f>(E10-C10)/C10</f>
        <v>0.23302776573879494</v>
      </c>
    </row>
    <row r="11" spans="2:7" ht="15" customHeight="1">
      <c r="B11" s="110" t="s">
        <v>161</v>
      </c>
      <c r="C11" s="53">
        <v>205457</v>
      </c>
      <c r="D11" s="54">
        <f>C11/$C$8</f>
        <v>5.4087572813029228E-2</v>
      </c>
      <c r="E11" s="53">
        <v>240703</v>
      </c>
      <c r="F11" s="54">
        <f>E11/$E$8</f>
        <v>5.3917553091999852E-2</v>
      </c>
      <c r="G11" s="55">
        <f>(E11-C11)/C11</f>
        <v>0.17154927795110411</v>
      </c>
    </row>
    <row r="12" spans="2:7" ht="15" customHeight="1">
      <c r="B12" s="110" t="s">
        <v>162</v>
      </c>
      <c r="C12" s="53">
        <v>904705</v>
      </c>
      <c r="D12" s="54">
        <f>C12/$C$8</f>
        <v>0.2381680719654799</v>
      </c>
      <c r="E12" s="53">
        <v>1164192</v>
      </c>
      <c r="F12" s="54">
        <f>E12/$E$8</f>
        <v>0.2607794002122179</v>
      </c>
      <c r="G12" s="55">
        <f>(E12-C12)/C12</f>
        <v>0.28681946048712009</v>
      </c>
    </row>
    <row r="13" spans="2:7" ht="15" customHeight="1">
      <c r="B13" s="110" t="s">
        <v>163</v>
      </c>
      <c r="C13" s="53">
        <v>501457</v>
      </c>
      <c r="D13" s="54">
        <f>C13/$C$8</f>
        <v>0.13201103880667583</v>
      </c>
      <c r="E13" s="53">
        <v>588822</v>
      </c>
      <c r="F13" s="54">
        <f>E13/$E$8</f>
        <v>0.13189632637207485</v>
      </c>
      <c r="G13" s="55">
        <f>(E13-C13)/C13</f>
        <v>0.17422231617067865</v>
      </c>
    </row>
    <row r="14" spans="2:7" ht="15" customHeight="1">
      <c r="B14" s="110" t="s">
        <v>164</v>
      </c>
      <c r="C14" s="53">
        <v>35807</v>
      </c>
      <c r="D14" s="54">
        <f>C14/$C$8</f>
        <v>9.4263700906571084E-3</v>
      </c>
      <c r="E14" s="53">
        <v>37605</v>
      </c>
      <c r="F14" s="54">
        <f>E14/$E$8</f>
        <v>8.4235326689931344E-3</v>
      </c>
      <c r="G14" s="55">
        <f>(E14-C14)/C14</f>
        <v>5.0213645376602341E-2</v>
      </c>
    </row>
    <row r="15" spans="2:7" ht="15" customHeight="1">
      <c r="B15" s="106" t="s">
        <v>165</v>
      </c>
      <c r="C15" s="107"/>
      <c r="D15" s="107"/>
      <c r="E15" s="107"/>
      <c r="F15" s="107"/>
      <c r="G15" s="109"/>
    </row>
    <row r="16" spans="2:7" ht="15" customHeight="1">
      <c r="B16" s="163" t="s">
        <v>166</v>
      </c>
      <c r="C16" s="164">
        <v>2151173</v>
      </c>
      <c r="D16" s="165">
        <f>C16/$C$8</f>
        <v>0.5663069463241579</v>
      </c>
      <c r="E16" s="164">
        <v>2432957</v>
      </c>
      <c r="F16" s="165">
        <f>E16/$E$8</f>
        <v>0.54498318765471421</v>
      </c>
      <c r="G16" s="165">
        <f>(E16-C16)/C16</f>
        <v>0.13099085940554292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9" customWidth="1"/>
    <col min="2" max="2" width="13" style="279" customWidth="1"/>
    <col min="3" max="3" width="13.140625" style="279" customWidth="1"/>
    <col min="4" max="6" width="11.7109375" style="279" customWidth="1"/>
    <col min="7" max="18" width="11" style="279" customWidth="1"/>
    <col min="19" max="21" width="10.42578125" style="279" customWidth="1"/>
    <col min="22" max="25" width="9.28515625" style="279" customWidth="1"/>
    <col min="26" max="37" width="7.28515625" style="279" customWidth="1"/>
    <col min="38" max="38" width="11.5703125" style="279" bestFit="1" customWidth="1"/>
    <col min="39" max="258" width="11.42578125" style="279"/>
    <col min="259" max="259" width="13.7109375" style="279" customWidth="1"/>
    <col min="260" max="260" width="12.140625" style="279" customWidth="1"/>
    <col min="261" max="274" width="11" style="279" customWidth="1"/>
    <col min="275" max="277" width="10.42578125" style="279" customWidth="1"/>
    <col min="278" max="279" width="7.28515625" style="279" customWidth="1"/>
    <col min="280" max="280" width="7.85546875" style="279" bestFit="1" customWidth="1"/>
    <col min="281" max="293" width="7.28515625" style="279" customWidth="1"/>
    <col min="294" max="294" width="11.5703125" style="279" bestFit="1" customWidth="1"/>
    <col min="295" max="514" width="11.42578125" style="279"/>
    <col min="515" max="515" width="13.7109375" style="279" customWidth="1"/>
    <col min="516" max="516" width="12.140625" style="279" customWidth="1"/>
    <col min="517" max="530" width="11" style="279" customWidth="1"/>
    <col min="531" max="533" width="10.42578125" style="279" customWidth="1"/>
    <col min="534" max="535" width="7.28515625" style="279" customWidth="1"/>
    <col min="536" max="536" width="7.85546875" style="279" bestFit="1" customWidth="1"/>
    <col min="537" max="549" width="7.28515625" style="279" customWidth="1"/>
    <col min="550" max="550" width="11.5703125" style="279" bestFit="1" customWidth="1"/>
    <col min="551" max="770" width="11.42578125" style="279"/>
    <col min="771" max="771" width="13.7109375" style="279" customWidth="1"/>
    <col min="772" max="772" width="12.140625" style="279" customWidth="1"/>
    <col min="773" max="786" width="11" style="279" customWidth="1"/>
    <col min="787" max="789" width="10.42578125" style="279" customWidth="1"/>
    <col min="790" max="791" width="7.28515625" style="279" customWidth="1"/>
    <col min="792" max="792" width="7.85546875" style="279" bestFit="1" customWidth="1"/>
    <col min="793" max="805" width="7.28515625" style="279" customWidth="1"/>
    <col min="806" max="806" width="11.5703125" style="279" bestFit="1" customWidth="1"/>
    <col min="807" max="1026" width="11.42578125" style="279"/>
    <col min="1027" max="1027" width="13.7109375" style="279" customWidth="1"/>
    <col min="1028" max="1028" width="12.140625" style="279" customWidth="1"/>
    <col min="1029" max="1042" width="11" style="279" customWidth="1"/>
    <col min="1043" max="1045" width="10.42578125" style="279" customWidth="1"/>
    <col min="1046" max="1047" width="7.28515625" style="279" customWidth="1"/>
    <col min="1048" max="1048" width="7.85546875" style="279" bestFit="1" customWidth="1"/>
    <col min="1049" max="1061" width="7.28515625" style="279" customWidth="1"/>
    <col min="1062" max="1062" width="11.5703125" style="279" bestFit="1" customWidth="1"/>
    <col min="1063" max="1282" width="11.42578125" style="279"/>
    <col min="1283" max="1283" width="13.7109375" style="279" customWidth="1"/>
    <col min="1284" max="1284" width="12.140625" style="279" customWidth="1"/>
    <col min="1285" max="1298" width="11" style="279" customWidth="1"/>
    <col min="1299" max="1301" width="10.42578125" style="279" customWidth="1"/>
    <col min="1302" max="1303" width="7.28515625" style="279" customWidth="1"/>
    <col min="1304" max="1304" width="7.85546875" style="279" bestFit="1" customWidth="1"/>
    <col min="1305" max="1317" width="7.28515625" style="279" customWidth="1"/>
    <col min="1318" max="1318" width="11.5703125" style="279" bestFit="1" customWidth="1"/>
    <col min="1319" max="1538" width="11.42578125" style="279"/>
    <col min="1539" max="1539" width="13.7109375" style="279" customWidth="1"/>
    <col min="1540" max="1540" width="12.140625" style="279" customWidth="1"/>
    <col min="1541" max="1554" width="11" style="279" customWidth="1"/>
    <col min="1555" max="1557" width="10.42578125" style="279" customWidth="1"/>
    <col min="1558" max="1559" width="7.28515625" style="279" customWidth="1"/>
    <col min="1560" max="1560" width="7.85546875" style="279" bestFit="1" customWidth="1"/>
    <col min="1561" max="1573" width="7.28515625" style="279" customWidth="1"/>
    <col min="1574" max="1574" width="11.5703125" style="279" bestFit="1" customWidth="1"/>
    <col min="1575" max="1794" width="11.42578125" style="279"/>
    <col min="1795" max="1795" width="13.7109375" style="279" customWidth="1"/>
    <col min="1796" max="1796" width="12.140625" style="279" customWidth="1"/>
    <col min="1797" max="1810" width="11" style="279" customWidth="1"/>
    <col min="1811" max="1813" width="10.42578125" style="279" customWidth="1"/>
    <col min="1814" max="1815" width="7.28515625" style="279" customWidth="1"/>
    <col min="1816" max="1816" width="7.85546875" style="279" bestFit="1" customWidth="1"/>
    <col min="1817" max="1829" width="7.28515625" style="279" customWidth="1"/>
    <col min="1830" max="1830" width="11.5703125" style="279" bestFit="1" customWidth="1"/>
    <col min="1831" max="2050" width="11.42578125" style="279"/>
    <col min="2051" max="2051" width="13.7109375" style="279" customWidth="1"/>
    <col min="2052" max="2052" width="12.140625" style="279" customWidth="1"/>
    <col min="2053" max="2066" width="11" style="279" customWidth="1"/>
    <col min="2067" max="2069" width="10.42578125" style="279" customWidth="1"/>
    <col min="2070" max="2071" width="7.28515625" style="279" customWidth="1"/>
    <col min="2072" max="2072" width="7.85546875" style="279" bestFit="1" customWidth="1"/>
    <col min="2073" max="2085" width="7.28515625" style="279" customWidth="1"/>
    <col min="2086" max="2086" width="11.5703125" style="279" bestFit="1" customWidth="1"/>
    <col min="2087" max="2306" width="11.42578125" style="279"/>
    <col min="2307" max="2307" width="13.7109375" style="279" customWidth="1"/>
    <col min="2308" max="2308" width="12.140625" style="279" customWidth="1"/>
    <col min="2309" max="2322" width="11" style="279" customWidth="1"/>
    <col min="2323" max="2325" width="10.42578125" style="279" customWidth="1"/>
    <col min="2326" max="2327" width="7.28515625" style="279" customWidth="1"/>
    <col min="2328" max="2328" width="7.85546875" style="279" bestFit="1" customWidth="1"/>
    <col min="2329" max="2341" width="7.28515625" style="279" customWidth="1"/>
    <col min="2342" max="2342" width="11.5703125" style="279" bestFit="1" customWidth="1"/>
    <col min="2343" max="2562" width="11.42578125" style="279"/>
    <col min="2563" max="2563" width="13.7109375" style="279" customWidth="1"/>
    <col min="2564" max="2564" width="12.140625" style="279" customWidth="1"/>
    <col min="2565" max="2578" width="11" style="279" customWidth="1"/>
    <col min="2579" max="2581" width="10.42578125" style="279" customWidth="1"/>
    <col min="2582" max="2583" width="7.28515625" style="279" customWidth="1"/>
    <col min="2584" max="2584" width="7.85546875" style="279" bestFit="1" customWidth="1"/>
    <col min="2585" max="2597" width="7.28515625" style="279" customWidth="1"/>
    <col min="2598" max="2598" width="11.5703125" style="279" bestFit="1" customWidth="1"/>
    <col min="2599" max="2818" width="11.42578125" style="279"/>
    <col min="2819" max="2819" width="13.7109375" style="279" customWidth="1"/>
    <col min="2820" max="2820" width="12.140625" style="279" customWidth="1"/>
    <col min="2821" max="2834" width="11" style="279" customWidth="1"/>
    <col min="2835" max="2837" width="10.42578125" style="279" customWidth="1"/>
    <col min="2838" max="2839" width="7.28515625" style="279" customWidth="1"/>
    <col min="2840" max="2840" width="7.85546875" style="279" bestFit="1" customWidth="1"/>
    <col min="2841" max="2853" width="7.28515625" style="279" customWidth="1"/>
    <col min="2854" max="2854" width="11.5703125" style="279" bestFit="1" customWidth="1"/>
    <col min="2855" max="3074" width="11.42578125" style="279"/>
    <col min="3075" max="3075" width="13.7109375" style="279" customWidth="1"/>
    <col min="3076" max="3076" width="12.140625" style="279" customWidth="1"/>
    <col min="3077" max="3090" width="11" style="279" customWidth="1"/>
    <col min="3091" max="3093" width="10.42578125" style="279" customWidth="1"/>
    <col min="3094" max="3095" width="7.28515625" style="279" customWidth="1"/>
    <col min="3096" max="3096" width="7.85546875" style="279" bestFit="1" customWidth="1"/>
    <col min="3097" max="3109" width="7.28515625" style="279" customWidth="1"/>
    <col min="3110" max="3110" width="11.5703125" style="279" bestFit="1" customWidth="1"/>
    <col min="3111" max="3330" width="11.42578125" style="279"/>
    <col min="3331" max="3331" width="13.7109375" style="279" customWidth="1"/>
    <col min="3332" max="3332" width="12.140625" style="279" customWidth="1"/>
    <col min="3333" max="3346" width="11" style="279" customWidth="1"/>
    <col min="3347" max="3349" width="10.42578125" style="279" customWidth="1"/>
    <col min="3350" max="3351" width="7.28515625" style="279" customWidth="1"/>
    <col min="3352" max="3352" width="7.85546875" style="279" bestFit="1" customWidth="1"/>
    <col min="3353" max="3365" width="7.28515625" style="279" customWidth="1"/>
    <col min="3366" max="3366" width="11.5703125" style="279" bestFit="1" customWidth="1"/>
    <col min="3367" max="3586" width="11.42578125" style="279"/>
    <col min="3587" max="3587" width="13.7109375" style="279" customWidth="1"/>
    <col min="3588" max="3588" width="12.140625" style="279" customWidth="1"/>
    <col min="3589" max="3602" width="11" style="279" customWidth="1"/>
    <col min="3603" max="3605" width="10.42578125" style="279" customWidth="1"/>
    <col min="3606" max="3607" width="7.28515625" style="279" customWidth="1"/>
    <col min="3608" max="3608" width="7.85546875" style="279" bestFit="1" customWidth="1"/>
    <col min="3609" max="3621" width="7.28515625" style="279" customWidth="1"/>
    <col min="3622" max="3622" width="11.5703125" style="279" bestFit="1" customWidth="1"/>
    <col min="3623" max="3842" width="11.42578125" style="279"/>
    <col min="3843" max="3843" width="13.7109375" style="279" customWidth="1"/>
    <col min="3844" max="3844" width="12.140625" style="279" customWidth="1"/>
    <col min="3845" max="3858" width="11" style="279" customWidth="1"/>
    <col min="3859" max="3861" width="10.42578125" style="279" customWidth="1"/>
    <col min="3862" max="3863" width="7.28515625" style="279" customWidth="1"/>
    <col min="3864" max="3864" width="7.85546875" style="279" bestFit="1" customWidth="1"/>
    <col min="3865" max="3877" width="7.28515625" style="279" customWidth="1"/>
    <col min="3878" max="3878" width="11.5703125" style="279" bestFit="1" customWidth="1"/>
    <col min="3879" max="4098" width="11.42578125" style="279"/>
    <col min="4099" max="4099" width="13.7109375" style="279" customWidth="1"/>
    <col min="4100" max="4100" width="12.140625" style="279" customWidth="1"/>
    <col min="4101" max="4114" width="11" style="279" customWidth="1"/>
    <col min="4115" max="4117" width="10.42578125" style="279" customWidth="1"/>
    <col min="4118" max="4119" width="7.28515625" style="279" customWidth="1"/>
    <col min="4120" max="4120" width="7.85546875" style="279" bestFit="1" customWidth="1"/>
    <col min="4121" max="4133" width="7.28515625" style="279" customWidth="1"/>
    <col min="4134" max="4134" width="11.5703125" style="279" bestFit="1" customWidth="1"/>
    <col min="4135" max="4354" width="11.42578125" style="279"/>
    <col min="4355" max="4355" width="13.7109375" style="279" customWidth="1"/>
    <col min="4356" max="4356" width="12.140625" style="279" customWidth="1"/>
    <col min="4357" max="4370" width="11" style="279" customWidth="1"/>
    <col min="4371" max="4373" width="10.42578125" style="279" customWidth="1"/>
    <col min="4374" max="4375" width="7.28515625" style="279" customWidth="1"/>
    <col min="4376" max="4376" width="7.85546875" style="279" bestFit="1" customWidth="1"/>
    <col min="4377" max="4389" width="7.28515625" style="279" customWidth="1"/>
    <col min="4390" max="4390" width="11.5703125" style="279" bestFit="1" customWidth="1"/>
    <col min="4391" max="4610" width="11.42578125" style="279"/>
    <col min="4611" max="4611" width="13.7109375" style="279" customWidth="1"/>
    <col min="4612" max="4612" width="12.140625" style="279" customWidth="1"/>
    <col min="4613" max="4626" width="11" style="279" customWidth="1"/>
    <col min="4627" max="4629" width="10.42578125" style="279" customWidth="1"/>
    <col min="4630" max="4631" width="7.28515625" style="279" customWidth="1"/>
    <col min="4632" max="4632" width="7.85546875" style="279" bestFit="1" customWidth="1"/>
    <col min="4633" max="4645" width="7.28515625" style="279" customWidth="1"/>
    <col min="4646" max="4646" width="11.5703125" style="279" bestFit="1" customWidth="1"/>
    <col min="4647" max="4866" width="11.42578125" style="279"/>
    <col min="4867" max="4867" width="13.7109375" style="279" customWidth="1"/>
    <col min="4868" max="4868" width="12.140625" style="279" customWidth="1"/>
    <col min="4869" max="4882" width="11" style="279" customWidth="1"/>
    <col min="4883" max="4885" width="10.42578125" style="279" customWidth="1"/>
    <col min="4886" max="4887" width="7.28515625" style="279" customWidth="1"/>
    <col min="4888" max="4888" width="7.85546875" style="279" bestFit="1" customWidth="1"/>
    <col min="4889" max="4901" width="7.28515625" style="279" customWidth="1"/>
    <col min="4902" max="4902" width="11.5703125" style="279" bestFit="1" customWidth="1"/>
    <col min="4903" max="5122" width="11.42578125" style="279"/>
    <col min="5123" max="5123" width="13.7109375" style="279" customWidth="1"/>
    <col min="5124" max="5124" width="12.140625" style="279" customWidth="1"/>
    <col min="5125" max="5138" width="11" style="279" customWidth="1"/>
    <col min="5139" max="5141" width="10.42578125" style="279" customWidth="1"/>
    <col min="5142" max="5143" width="7.28515625" style="279" customWidth="1"/>
    <col min="5144" max="5144" width="7.85546875" style="279" bestFit="1" customWidth="1"/>
    <col min="5145" max="5157" width="7.28515625" style="279" customWidth="1"/>
    <col min="5158" max="5158" width="11.5703125" style="279" bestFit="1" customWidth="1"/>
    <col min="5159" max="5378" width="11.42578125" style="279"/>
    <col min="5379" max="5379" width="13.7109375" style="279" customWidth="1"/>
    <col min="5380" max="5380" width="12.140625" style="279" customWidth="1"/>
    <col min="5381" max="5394" width="11" style="279" customWidth="1"/>
    <col min="5395" max="5397" width="10.42578125" style="279" customWidth="1"/>
    <col min="5398" max="5399" width="7.28515625" style="279" customWidth="1"/>
    <col min="5400" max="5400" width="7.85546875" style="279" bestFit="1" customWidth="1"/>
    <col min="5401" max="5413" width="7.28515625" style="279" customWidth="1"/>
    <col min="5414" max="5414" width="11.5703125" style="279" bestFit="1" customWidth="1"/>
    <col min="5415" max="5634" width="11.42578125" style="279"/>
    <col min="5635" max="5635" width="13.7109375" style="279" customWidth="1"/>
    <col min="5636" max="5636" width="12.140625" style="279" customWidth="1"/>
    <col min="5637" max="5650" width="11" style="279" customWidth="1"/>
    <col min="5651" max="5653" width="10.42578125" style="279" customWidth="1"/>
    <col min="5654" max="5655" width="7.28515625" style="279" customWidth="1"/>
    <col min="5656" max="5656" width="7.85546875" style="279" bestFit="1" customWidth="1"/>
    <col min="5657" max="5669" width="7.28515625" style="279" customWidth="1"/>
    <col min="5670" max="5670" width="11.5703125" style="279" bestFit="1" customWidth="1"/>
    <col min="5671" max="5890" width="11.42578125" style="279"/>
    <col min="5891" max="5891" width="13.7109375" style="279" customWidth="1"/>
    <col min="5892" max="5892" width="12.140625" style="279" customWidth="1"/>
    <col min="5893" max="5906" width="11" style="279" customWidth="1"/>
    <col min="5907" max="5909" width="10.42578125" style="279" customWidth="1"/>
    <col min="5910" max="5911" width="7.28515625" style="279" customWidth="1"/>
    <col min="5912" max="5912" width="7.85546875" style="279" bestFit="1" customWidth="1"/>
    <col min="5913" max="5925" width="7.28515625" style="279" customWidth="1"/>
    <col min="5926" max="5926" width="11.5703125" style="279" bestFit="1" customWidth="1"/>
    <col min="5927" max="6146" width="11.42578125" style="279"/>
    <col min="6147" max="6147" width="13.7109375" style="279" customWidth="1"/>
    <col min="6148" max="6148" width="12.140625" style="279" customWidth="1"/>
    <col min="6149" max="6162" width="11" style="279" customWidth="1"/>
    <col min="6163" max="6165" width="10.42578125" style="279" customWidth="1"/>
    <col min="6166" max="6167" width="7.28515625" style="279" customWidth="1"/>
    <col min="6168" max="6168" width="7.85546875" style="279" bestFit="1" customWidth="1"/>
    <col min="6169" max="6181" width="7.28515625" style="279" customWidth="1"/>
    <col min="6182" max="6182" width="11.5703125" style="279" bestFit="1" customWidth="1"/>
    <col min="6183" max="6402" width="11.42578125" style="279"/>
    <col min="6403" max="6403" width="13.7109375" style="279" customWidth="1"/>
    <col min="6404" max="6404" width="12.140625" style="279" customWidth="1"/>
    <col min="6405" max="6418" width="11" style="279" customWidth="1"/>
    <col min="6419" max="6421" width="10.42578125" style="279" customWidth="1"/>
    <col min="6422" max="6423" width="7.28515625" style="279" customWidth="1"/>
    <col min="6424" max="6424" width="7.85546875" style="279" bestFit="1" customWidth="1"/>
    <col min="6425" max="6437" width="7.28515625" style="279" customWidth="1"/>
    <col min="6438" max="6438" width="11.5703125" style="279" bestFit="1" customWidth="1"/>
    <col min="6439" max="6658" width="11.42578125" style="279"/>
    <col min="6659" max="6659" width="13.7109375" style="279" customWidth="1"/>
    <col min="6660" max="6660" width="12.140625" style="279" customWidth="1"/>
    <col min="6661" max="6674" width="11" style="279" customWidth="1"/>
    <col min="6675" max="6677" width="10.42578125" style="279" customWidth="1"/>
    <col min="6678" max="6679" width="7.28515625" style="279" customWidth="1"/>
    <col min="6680" max="6680" width="7.85546875" style="279" bestFit="1" customWidth="1"/>
    <col min="6681" max="6693" width="7.28515625" style="279" customWidth="1"/>
    <col min="6694" max="6694" width="11.5703125" style="279" bestFit="1" customWidth="1"/>
    <col min="6695" max="6914" width="11.42578125" style="279"/>
    <col min="6915" max="6915" width="13.7109375" style="279" customWidth="1"/>
    <col min="6916" max="6916" width="12.140625" style="279" customWidth="1"/>
    <col min="6917" max="6930" width="11" style="279" customWidth="1"/>
    <col min="6931" max="6933" width="10.42578125" style="279" customWidth="1"/>
    <col min="6934" max="6935" width="7.28515625" style="279" customWidth="1"/>
    <col min="6936" max="6936" width="7.85546875" style="279" bestFit="1" customWidth="1"/>
    <col min="6937" max="6949" width="7.28515625" style="279" customWidth="1"/>
    <col min="6950" max="6950" width="11.5703125" style="279" bestFit="1" customWidth="1"/>
    <col min="6951" max="7170" width="11.42578125" style="279"/>
    <col min="7171" max="7171" width="13.7109375" style="279" customWidth="1"/>
    <col min="7172" max="7172" width="12.140625" style="279" customWidth="1"/>
    <col min="7173" max="7186" width="11" style="279" customWidth="1"/>
    <col min="7187" max="7189" width="10.42578125" style="279" customWidth="1"/>
    <col min="7190" max="7191" width="7.28515625" style="279" customWidth="1"/>
    <col min="7192" max="7192" width="7.85546875" style="279" bestFit="1" customWidth="1"/>
    <col min="7193" max="7205" width="7.28515625" style="279" customWidth="1"/>
    <col min="7206" max="7206" width="11.5703125" style="279" bestFit="1" customWidth="1"/>
    <col min="7207" max="7426" width="11.42578125" style="279"/>
    <col min="7427" max="7427" width="13.7109375" style="279" customWidth="1"/>
    <col min="7428" max="7428" width="12.140625" style="279" customWidth="1"/>
    <col min="7429" max="7442" width="11" style="279" customWidth="1"/>
    <col min="7443" max="7445" width="10.42578125" style="279" customWidth="1"/>
    <col min="7446" max="7447" width="7.28515625" style="279" customWidth="1"/>
    <col min="7448" max="7448" width="7.85546875" style="279" bestFit="1" customWidth="1"/>
    <col min="7449" max="7461" width="7.28515625" style="279" customWidth="1"/>
    <col min="7462" max="7462" width="11.5703125" style="279" bestFit="1" customWidth="1"/>
    <col min="7463" max="7682" width="11.42578125" style="279"/>
    <col min="7683" max="7683" width="13.7109375" style="279" customWidth="1"/>
    <col min="7684" max="7684" width="12.140625" style="279" customWidth="1"/>
    <col min="7685" max="7698" width="11" style="279" customWidth="1"/>
    <col min="7699" max="7701" width="10.42578125" style="279" customWidth="1"/>
    <col min="7702" max="7703" width="7.28515625" style="279" customWidth="1"/>
    <col min="7704" max="7704" width="7.85546875" style="279" bestFit="1" customWidth="1"/>
    <col min="7705" max="7717" width="7.28515625" style="279" customWidth="1"/>
    <col min="7718" max="7718" width="11.5703125" style="279" bestFit="1" customWidth="1"/>
    <col min="7719" max="7938" width="11.42578125" style="279"/>
    <col min="7939" max="7939" width="13.7109375" style="279" customWidth="1"/>
    <col min="7940" max="7940" width="12.140625" style="279" customWidth="1"/>
    <col min="7941" max="7954" width="11" style="279" customWidth="1"/>
    <col min="7955" max="7957" width="10.42578125" style="279" customWidth="1"/>
    <col min="7958" max="7959" width="7.28515625" style="279" customWidth="1"/>
    <col min="7960" max="7960" width="7.85546875" style="279" bestFit="1" customWidth="1"/>
    <col min="7961" max="7973" width="7.28515625" style="279" customWidth="1"/>
    <col min="7974" max="7974" width="11.5703125" style="279" bestFit="1" customWidth="1"/>
    <col min="7975" max="8194" width="11.42578125" style="279"/>
    <col min="8195" max="8195" width="13.7109375" style="279" customWidth="1"/>
    <col min="8196" max="8196" width="12.140625" style="279" customWidth="1"/>
    <col min="8197" max="8210" width="11" style="279" customWidth="1"/>
    <col min="8211" max="8213" width="10.42578125" style="279" customWidth="1"/>
    <col min="8214" max="8215" width="7.28515625" style="279" customWidth="1"/>
    <col min="8216" max="8216" width="7.85546875" style="279" bestFit="1" customWidth="1"/>
    <col min="8217" max="8229" width="7.28515625" style="279" customWidth="1"/>
    <col min="8230" max="8230" width="11.5703125" style="279" bestFit="1" customWidth="1"/>
    <col min="8231" max="8450" width="11.42578125" style="279"/>
    <col min="8451" max="8451" width="13.7109375" style="279" customWidth="1"/>
    <col min="8452" max="8452" width="12.140625" style="279" customWidth="1"/>
    <col min="8453" max="8466" width="11" style="279" customWidth="1"/>
    <col min="8467" max="8469" width="10.42578125" style="279" customWidth="1"/>
    <col min="8470" max="8471" width="7.28515625" style="279" customWidth="1"/>
    <col min="8472" max="8472" width="7.85546875" style="279" bestFit="1" customWidth="1"/>
    <col min="8473" max="8485" width="7.28515625" style="279" customWidth="1"/>
    <col min="8486" max="8486" width="11.5703125" style="279" bestFit="1" customWidth="1"/>
    <col min="8487" max="8706" width="11.42578125" style="279"/>
    <col min="8707" max="8707" width="13.7109375" style="279" customWidth="1"/>
    <col min="8708" max="8708" width="12.140625" style="279" customWidth="1"/>
    <col min="8709" max="8722" width="11" style="279" customWidth="1"/>
    <col min="8723" max="8725" width="10.42578125" style="279" customWidth="1"/>
    <col min="8726" max="8727" width="7.28515625" style="279" customWidth="1"/>
    <col min="8728" max="8728" width="7.85546875" style="279" bestFit="1" customWidth="1"/>
    <col min="8729" max="8741" width="7.28515625" style="279" customWidth="1"/>
    <col min="8742" max="8742" width="11.5703125" style="279" bestFit="1" customWidth="1"/>
    <col min="8743" max="8962" width="11.42578125" style="279"/>
    <col min="8963" max="8963" width="13.7109375" style="279" customWidth="1"/>
    <col min="8964" max="8964" width="12.140625" style="279" customWidth="1"/>
    <col min="8965" max="8978" width="11" style="279" customWidth="1"/>
    <col min="8979" max="8981" width="10.42578125" style="279" customWidth="1"/>
    <col min="8982" max="8983" width="7.28515625" style="279" customWidth="1"/>
    <col min="8984" max="8984" width="7.85546875" style="279" bestFit="1" customWidth="1"/>
    <col min="8985" max="8997" width="7.28515625" style="279" customWidth="1"/>
    <col min="8998" max="8998" width="11.5703125" style="279" bestFit="1" customWidth="1"/>
    <col min="8999" max="9218" width="11.42578125" style="279"/>
    <col min="9219" max="9219" width="13.7109375" style="279" customWidth="1"/>
    <col min="9220" max="9220" width="12.140625" style="279" customWidth="1"/>
    <col min="9221" max="9234" width="11" style="279" customWidth="1"/>
    <col min="9235" max="9237" width="10.42578125" style="279" customWidth="1"/>
    <col min="9238" max="9239" width="7.28515625" style="279" customWidth="1"/>
    <col min="9240" max="9240" width="7.85546875" style="279" bestFit="1" customWidth="1"/>
    <col min="9241" max="9253" width="7.28515625" style="279" customWidth="1"/>
    <col min="9254" max="9254" width="11.5703125" style="279" bestFit="1" customWidth="1"/>
    <col min="9255" max="9474" width="11.42578125" style="279"/>
    <col min="9475" max="9475" width="13.7109375" style="279" customWidth="1"/>
    <col min="9476" max="9476" width="12.140625" style="279" customWidth="1"/>
    <col min="9477" max="9490" width="11" style="279" customWidth="1"/>
    <col min="9491" max="9493" width="10.42578125" style="279" customWidth="1"/>
    <col min="9494" max="9495" width="7.28515625" style="279" customWidth="1"/>
    <col min="9496" max="9496" width="7.85546875" style="279" bestFit="1" customWidth="1"/>
    <col min="9497" max="9509" width="7.28515625" style="279" customWidth="1"/>
    <col min="9510" max="9510" width="11.5703125" style="279" bestFit="1" customWidth="1"/>
    <col min="9511" max="9730" width="11.42578125" style="279"/>
    <col min="9731" max="9731" width="13.7109375" style="279" customWidth="1"/>
    <col min="9732" max="9732" width="12.140625" style="279" customWidth="1"/>
    <col min="9733" max="9746" width="11" style="279" customWidth="1"/>
    <col min="9747" max="9749" width="10.42578125" style="279" customWidth="1"/>
    <col min="9750" max="9751" width="7.28515625" style="279" customWidth="1"/>
    <col min="9752" max="9752" width="7.85546875" style="279" bestFit="1" customWidth="1"/>
    <col min="9753" max="9765" width="7.28515625" style="279" customWidth="1"/>
    <col min="9766" max="9766" width="11.5703125" style="279" bestFit="1" customWidth="1"/>
    <col min="9767" max="9986" width="11.42578125" style="279"/>
    <col min="9987" max="9987" width="13.7109375" style="279" customWidth="1"/>
    <col min="9988" max="9988" width="12.140625" style="279" customWidth="1"/>
    <col min="9989" max="10002" width="11" style="279" customWidth="1"/>
    <col min="10003" max="10005" width="10.42578125" style="279" customWidth="1"/>
    <col min="10006" max="10007" width="7.28515625" style="279" customWidth="1"/>
    <col min="10008" max="10008" width="7.85546875" style="279" bestFit="1" customWidth="1"/>
    <col min="10009" max="10021" width="7.28515625" style="279" customWidth="1"/>
    <col min="10022" max="10022" width="11.5703125" style="279" bestFit="1" customWidth="1"/>
    <col min="10023" max="10242" width="11.42578125" style="279"/>
    <col min="10243" max="10243" width="13.7109375" style="279" customWidth="1"/>
    <col min="10244" max="10244" width="12.140625" style="279" customWidth="1"/>
    <col min="10245" max="10258" width="11" style="279" customWidth="1"/>
    <col min="10259" max="10261" width="10.42578125" style="279" customWidth="1"/>
    <col min="10262" max="10263" width="7.28515625" style="279" customWidth="1"/>
    <col min="10264" max="10264" width="7.85546875" style="279" bestFit="1" customWidth="1"/>
    <col min="10265" max="10277" width="7.28515625" style="279" customWidth="1"/>
    <col min="10278" max="10278" width="11.5703125" style="279" bestFit="1" customWidth="1"/>
    <col min="10279" max="10498" width="11.42578125" style="279"/>
    <col min="10499" max="10499" width="13.7109375" style="279" customWidth="1"/>
    <col min="10500" max="10500" width="12.140625" style="279" customWidth="1"/>
    <col min="10501" max="10514" width="11" style="279" customWidth="1"/>
    <col min="10515" max="10517" width="10.42578125" style="279" customWidth="1"/>
    <col min="10518" max="10519" width="7.28515625" style="279" customWidth="1"/>
    <col min="10520" max="10520" width="7.85546875" style="279" bestFit="1" customWidth="1"/>
    <col min="10521" max="10533" width="7.28515625" style="279" customWidth="1"/>
    <col min="10534" max="10534" width="11.5703125" style="279" bestFit="1" customWidth="1"/>
    <col min="10535" max="10754" width="11.42578125" style="279"/>
    <col min="10755" max="10755" width="13.7109375" style="279" customWidth="1"/>
    <col min="10756" max="10756" width="12.140625" style="279" customWidth="1"/>
    <col min="10757" max="10770" width="11" style="279" customWidth="1"/>
    <col min="10771" max="10773" width="10.42578125" style="279" customWidth="1"/>
    <col min="10774" max="10775" width="7.28515625" style="279" customWidth="1"/>
    <col min="10776" max="10776" width="7.85546875" style="279" bestFit="1" customWidth="1"/>
    <col min="10777" max="10789" width="7.28515625" style="279" customWidth="1"/>
    <col min="10790" max="10790" width="11.5703125" style="279" bestFit="1" customWidth="1"/>
    <col min="10791" max="11010" width="11.42578125" style="279"/>
    <col min="11011" max="11011" width="13.7109375" style="279" customWidth="1"/>
    <col min="11012" max="11012" width="12.140625" style="279" customWidth="1"/>
    <col min="11013" max="11026" width="11" style="279" customWidth="1"/>
    <col min="11027" max="11029" width="10.42578125" style="279" customWidth="1"/>
    <col min="11030" max="11031" width="7.28515625" style="279" customWidth="1"/>
    <col min="11032" max="11032" width="7.85546875" style="279" bestFit="1" customWidth="1"/>
    <col min="11033" max="11045" width="7.28515625" style="279" customWidth="1"/>
    <col min="11046" max="11046" width="11.5703125" style="279" bestFit="1" customWidth="1"/>
    <col min="11047" max="11266" width="11.42578125" style="279"/>
    <col min="11267" max="11267" width="13.7109375" style="279" customWidth="1"/>
    <col min="11268" max="11268" width="12.140625" style="279" customWidth="1"/>
    <col min="11269" max="11282" width="11" style="279" customWidth="1"/>
    <col min="11283" max="11285" width="10.42578125" style="279" customWidth="1"/>
    <col min="11286" max="11287" width="7.28515625" style="279" customWidth="1"/>
    <col min="11288" max="11288" width="7.85546875" style="279" bestFit="1" customWidth="1"/>
    <col min="11289" max="11301" width="7.28515625" style="279" customWidth="1"/>
    <col min="11302" max="11302" width="11.5703125" style="279" bestFit="1" customWidth="1"/>
    <col min="11303" max="11522" width="11.42578125" style="279"/>
    <col min="11523" max="11523" width="13.7109375" style="279" customWidth="1"/>
    <col min="11524" max="11524" width="12.140625" style="279" customWidth="1"/>
    <col min="11525" max="11538" width="11" style="279" customWidth="1"/>
    <col min="11539" max="11541" width="10.42578125" style="279" customWidth="1"/>
    <col min="11542" max="11543" width="7.28515625" style="279" customWidth="1"/>
    <col min="11544" max="11544" width="7.85546875" style="279" bestFit="1" customWidth="1"/>
    <col min="11545" max="11557" width="7.28515625" style="279" customWidth="1"/>
    <col min="11558" max="11558" width="11.5703125" style="279" bestFit="1" customWidth="1"/>
    <col min="11559" max="11778" width="11.42578125" style="279"/>
    <col min="11779" max="11779" width="13.7109375" style="279" customWidth="1"/>
    <col min="11780" max="11780" width="12.140625" style="279" customWidth="1"/>
    <col min="11781" max="11794" width="11" style="279" customWidth="1"/>
    <col min="11795" max="11797" width="10.42578125" style="279" customWidth="1"/>
    <col min="11798" max="11799" width="7.28515625" style="279" customWidth="1"/>
    <col min="11800" max="11800" width="7.85546875" style="279" bestFit="1" customWidth="1"/>
    <col min="11801" max="11813" width="7.28515625" style="279" customWidth="1"/>
    <col min="11814" max="11814" width="11.5703125" style="279" bestFit="1" customWidth="1"/>
    <col min="11815" max="12034" width="11.42578125" style="279"/>
    <col min="12035" max="12035" width="13.7109375" style="279" customWidth="1"/>
    <col min="12036" max="12036" width="12.140625" style="279" customWidth="1"/>
    <col min="12037" max="12050" width="11" style="279" customWidth="1"/>
    <col min="12051" max="12053" width="10.42578125" style="279" customWidth="1"/>
    <col min="12054" max="12055" width="7.28515625" style="279" customWidth="1"/>
    <col min="12056" max="12056" width="7.85546875" style="279" bestFit="1" customWidth="1"/>
    <col min="12057" max="12069" width="7.28515625" style="279" customWidth="1"/>
    <col min="12070" max="12070" width="11.5703125" style="279" bestFit="1" customWidth="1"/>
    <col min="12071" max="12290" width="11.42578125" style="279"/>
    <col min="12291" max="12291" width="13.7109375" style="279" customWidth="1"/>
    <col min="12292" max="12292" width="12.140625" style="279" customWidth="1"/>
    <col min="12293" max="12306" width="11" style="279" customWidth="1"/>
    <col min="12307" max="12309" width="10.42578125" style="279" customWidth="1"/>
    <col min="12310" max="12311" width="7.28515625" style="279" customWidth="1"/>
    <col min="12312" max="12312" width="7.85546875" style="279" bestFit="1" customWidth="1"/>
    <col min="12313" max="12325" width="7.28515625" style="279" customWidth="1"/>
    <col min="12326" max="12326" width="11.5703125" style="279" bestFit="1" customWidth="1"/>
    <col min="12327" max="12546" width="11.42578125" style="279"/>
    <col min="12547" max="12547" width="13.7109375" style="279" customWidth="1"/>
    <col min="12548" max="12548" width="12.140625" style="279" customWidth="1"/>
    <col min="12549" max="12562" width="11" style="279" customWidth="1"/>
    <col min="12563" max="12565" width="10.42578125" style="279" customWidth="1"/>
    <col min="12566" max="12567" width="7.28515625" style="279" customWidth="1"/>
    <col min="12568" max="12568" width="7.85546875" style="279" bestFit="1" customWidth="1"/>
    <col min="12569" max="12581" width="7.28515625" style="279" customWidth="1"/>
    <col min="12582" max="12582" width="11.5703125" style="279" bestFit="1" customWidth="1"/>
    <col min="12583" max="12802" width="11.42578125" style="279"/>
    <col min="12803" max="12803" width="13.7109375" style="279" customWidth="1"/>
    <col min="12804" max="12804" width="12.140625" style="279" customWidth="1"/>
    <col min="12805" max="12818" width="11" style="279" customWidth="1"/>
    <col min="12819" max="12821" width="10.42578125" style="279" customWidth="1"/>
    <col min="12822" max="12823" width="7.28515625" style="279" customWidth="1"/>
    <col min="12824" max="12824" width="7.85546875" style="279" bestFit="1" customWidth="1"/>
    <col min="12825" max="12837" width="7.28515625" style="279" customWidth="1"/>
    <col min="12838" max="12838" width="11.5703125" style="279" bestFit="1" customWidth="1"/>
    <col min="12839" max="13058" width="11.42578125" style="279"/>
    <col min="13059" max="13059" width="13.7109375" style="279" customWidth="1"/>
    <col min="13060" max="13060" width="12.140625" style="279" customWidth="1"/>
    <col min="13061" max="13074" width="11" style="279" customWidth="1"/>
    <col min="13075" max="13077" width="10.42578125" style="279" customWidth="1"/>
    <col min="13078" max="13079" width="7.28515625" style="279" customWidth="1"/>
    <col min="13080" max="13080" width="7.85546875" style="279" bestFit="1" customWidth="1"/>
    <col min="13081" max="13093" width="7.28515625" style="279" customWidth="1"/>
    <col min="13094" max="13094" width="11.5703125" style="279" bestFit="1" customWidth="1"/>
    <col min="13095" max="13314" width="11.42578125" style="279"/>
    <col min="13315" max="13315" width="13.7109375" style="279" customWidth="1"/>
    <col min="13316" max="13316" width="12.140625" style="279" customWidth="1"/>
    <col min="13317" max="13330" width="11" style="279" customWidth="1"/>
    <col min="13331" max="13333" width="10.42578125" style="279" customWidth="1"/>
    <col min="13334" max="13335" width="7.28515625" style="279" customWidth="1"/>
    <col min="13336" max="13336" width="7.85546875" style="279" bestFit="1" customWidth="1"/>
    <col min="13337" max="13349" width="7.28515625" style="279" customWidth="1"/>
    <col min="13350" max="13350" width="11.5703125" style="279" bestFit="1" customWidth="1"/>
    <col min="13351" max="13570" width="11.42578125" style="279"/>
    <col min="13571" max="13571" width="13.7109375" style="279" customWidth="1"/>
    <col min="13572" max="13572" width="12.140625" style="279" customWidth="1"/>
    <col min="13573" max="13586" width="11" style="279" customWidth="1"/>
    <col min="13587" max="13589" width="10.42578125" style="279" customWidth="1"/>
    <col min="13590" max="13591" width="7.28515625" style="279" customWidth="1"/>
    <col min="13592" max="13592" width="7.85546875" style="279" bestFit="1" customWidth="1"/>
    <col min="13593" max="13605" width="7.28515625" style="279" customWidth="1"/>
    <col min="13606" max="13606" width="11.5703125" style="279" bestFit="1" customWidth="1"/>
    <col min="13607" max="13826" width="11.42578125" style="279"/>
    <col min="13827" max="13827" width="13.7109375" style="279" customWidth="1"/>
    <col min="13828" max="13828" width="12.140625" style="279" customWidth="1"/>
    <col min="13829" max="13842" width="11" style="279" customWidth="1"/>
    <col min="13843" max="13845" width="10.42578125" style="279" customWidth="1"/>
    <col min="13846" max="13847" width="7.28515625" style="279" customWidth="1"/>
    <col min="13848" max="13848" width="7.85546875" style="279" bestFit="1" customWidth="1"/>
    <col min="13849" max="13861" width="7.28515625" style="279" customWidth="1"/>
    <col min="13862" max="13862" width="11.5703125" style="279" bestFit="1" customWidth="1"/>
    <col min="13863" max="14082" width="11.42578125" style="279"/>
    <col min="14083" max="14083" width="13.7109375" style="279" customWidth="1"/>
    <col min="14084" max="14084" width="12.140625" style="279" customWidth="1"/>
    <col min="14085" max="14098" width="11" style="279" customWidth="1"/>
    <col min="14099" max="14101" width="10.42578125" style="279" customWidth="1"/>
    <col min="14102" max="14103" width="7.28515625" style="279" customWidth="1"/>
    <col min="14104" max="14104" width="7.85546875" style="279" bestFit="1" customWidth="1"/>
    <col min="14105" max="14117" width="7.28515625" style="279" customWidth="1"/>
    <col min="14118" max="14118" width="11.5703125" style="279" bestFit="1" customWidth="1"/>
    <col min="14119" max="14338" width="11.42578125" style="279"/>
    <col min="14339" max="14339" width="13.7109375" style="279" customWidth="1"/>
    <col min="14340" max="14340" width="12.140625" style="279" customWidth="1"/>
    <col min="14341" max="14354" width="11" style="279" customWidth="1"/>
    <col min="14355" max="14357" width="10.42578125" style="279" customWidth="1"/>
    <col min="14358" max="14359" width="7.28515625" style="279" customWidth="1"/>
    <col min="14360" max="14360" width="7.85546875" style="279" bestFit="1" customWidth="1"/>
    <col min="14361" max="14373" width="7.28515625" style="279" customWidth="1"/>
    <col min="14374" max="14374" width="11.5703125" style="279" bestFit="1" customWidth="1"/>
    <col min="14375" max="14594" width="11.42578125" style="279"/>
    <col min="14595" max="14595" width="13.7109375" style="279" customWidth="1"/>
    <col min="14596" max="14596" width="12.140625" style="279" customWidth="1"/>
    <col min="14597" max="14610" width="11" style="279" customWidth="1"/>
    <col min="14611" max="14613" width="10.42578125" style="279" customWidth="1"/>
    <col min="14614" max="14615" width="7.28515625" style="279" customWidth="1"/>
    <col min="14616" max="14616" width="7.85546875" style="279" bestFit="1" customWidth="1"/>
    <col min="14617" max="14629" width="7.28515625" style="279" customWidth="1"/>
    <col min="14630" max="14630" width="11.5703125" style="279" bestFit="1" customWidth="1"/>
    <col min="14631" max="14850" width="11.42578125" style="279"/>
    <col min="14851" max="14851" width="13.7109375" style="279" customWidth="1"/>
    <col min="14852" max="14852" width="12.140625" style="279" customWidth="1"/>
    <col min="14853" max="14866" width="11" style="279" customWidth="1"/>
    <col min="14867" max="14869" width="10.42578125" style="279" customWidth="1"/>
    <col min="14870" max="14871" width="7.28515625" style="279" customWidth="1"/>
    <col min="14872" max="14872" width="7.85546875" style="279" bestFit="1" customWidth="1"/>
    <col min="14873" max="14885" width="7.28515625" style="279" customWidth="1"/>
    <col min="14886" max="14886" width="11.5703125" style="279" bestFit="1" customWidth="1"/>
    <col min="14887" max="15106" width="11.42578125" style="279"/>
    <col min="15107" max="15107" width="13.7109375" style="279" customWidth="1"/>
    <col min="15108" max="15108" width="12.140625" style="279" customWidth="1"/>
    <col min="15109" max="15122" width="11" style="279" customWidth="1"/>
    <col min="15123" max="15125" width="10.42578125" style="279" customWidth="1"/>
    <col min="15126" max="15127" width="7.28515625" style="279" customWidth="1"/>
    <col min="15128" max="15128" width="7.85546875" style="279" bestFit="1" customWidth="1"/>
    <col min="15129" max="15141" width="7.28515625" style="279" customWidth="1"/>
    <col min="15142" max="15142" width="11.5703125" style="279" bestFit="1" customWidth="1"/>
    <col min="15143" max="15362" width="11.42578125" style="279"/>
    <col min="15363" max="15363" width="13.7109375" style="279" customWidth="1"/>
    <col min="15364" max="15364" width="12.140625" style="279" customWidth="1"/>
    <col min="15365" max="15378" width="11" style="279" customWidth="1"/>
    <col min="15379" max="15381" width="10.42578125" style="279" customWidth="1"/>
    <col min="15382" max="15383" width="7.28515625" style="279" customWidth="1"/>
    <col min="15384" max="15384" width="7.85546875" style="279" bestFit="1" customWidth="1"/>
    <col min="15385" max="15397" width="7.28515625" style="279" customWidth="1"/>
    <col min="15398" max="15398" width="11.5703125" style="279" bestFit="1" customWidth="1"/>
    <col min="15399" max="15618" width="11.42578125" style="279"/>
    <col min="15619" max="15619" width="13.7109375" style="279" customWidth="1"/>
    <col min="15620" max="15620" width="12.140625" style="279" customWidth="1"/>
    <col min="15621" max="15634" width="11" style="279" customWidth="1"/>
    <col min="15635" max="15637" width="10.42578125" style="279" customWidth="1"/>
    <col min="15638" max="15639" width="7.28515625" style="279" customWidth="1"/>
    <col min="15640" max="15640" width="7.85546875" style="279" bestFit="1" customWidth="1"/>
    <col min="15641" max="15653" width="7.28515625" style="279" customWidth="1"/>
    <col min="15654" max="15654" width="11.5703125" style="279" bestFit="1" customWidth="1"/>
    <col min="15655" max="15874" width="11.42578125" style="279"/>
    <col min="15875" max="15875" width="13.7109375" style="279" customWidth="1"/>
    <col min="15876" max="15876" width="12.140625" style="279" customWidth="1"/>
    <col min="15877" max="15890" width="11" style="279" customWidth="1"/>
    <col min="15891" max="15893" width="10.42578125" style="279" customWidth="1"/>
    <col min="15894" max="15895" width="7.28515625" style="279" customWidth="1"/>
    <col min="15896" max="15896" width="7.85546875" style="279" bestFit="1" customWidth="1"/>
    <col min="15897" max="15909" width="7.28515625" style="279" customWidth="1"/>
    <col min="15910" max="15910" width="11.5703125" style="279" bestFit="1" customWidth="1"/>
    <col min="15911" max="16130" width="11.42578125" style="279"/>
    <col min="16131" max="16131" width="13.7109375" style="279" customWidth="1"/>
    <col min="16132" max="16132" width="12.140625" style="279" customWidth="1"/>
    <col min="16133" max="16146" width="11" style="279" customWidth="1"/>
    <col min="16147" max="16149" width="10.42578125" style="279" customWidth="1"/>
    <col min="16150" max="16151" width="7.28515625" style="279" customWidth="1"/>
    <col min="16152" max="16152" width="7.85546875" style="279" bestFit="1" customWidth="1"/>
    <col min="16153" max="16165" width="7.28515625" style="279" customWidth="1"/>
    <col min="16166" max="16166" width="11.5703125" style="279" bestFit="1" customWidth="1"/>
    <col min="16167" max="16384" width="11.42578125" style="279"/>
  </cols>
  <sheetData>
    <row r="1" spans="2:12" ht="15" customHeight="1"/>
    <row r="2" spans="2:12" ht="15" customHeight="1"/>
    <row r="3" spans="2:12" ht="15" customHeight="1">
      <c r="B3" s="280"/>
    </row>
    <row r="4" spans="2:12" ht="15" customHeight="1" thickBot="1">
      <c r="B4" s="280"/>
    </row>
    <row r="5" spans="2:12" ht="18" customHeight="1" thickBot="1">
      <c r="B5" s="162" t="s">
        <v>270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3" t="s">
        <v>59</v>
      </c>
      <c r="D6" s="263" t="s">
        <v>244</v>
      </c>
      <c r="E6" s="264" t="s">
        <v>245</v>
      </c>
      <c r="F6" s="263" t="s">
        <v>246</v>
      </c>
    </row>
    <row r="7" spans="2:12" ht="15" customHeight="1">
      <c r="B7" s="265" t="s">
        <v>255</v>
      </c>
      <c r="C7" s="281">
        <v>1065250</v>
      </c>
      <c r="D7" s="282">
        <f t="shared" ref="D7:D8" si="0">IFERROR((C7-C8)/C8,"-")</f>
        <v>-8.1193116344541585E-2</v>
      </c>
      <c r="E7" s="283">
        <f t="shared" ref="E7:E10" si="1">C7/C20-1</f>
        <v>0.29587412655468404</v>
      </c>
      <c r="F7" s="284">
        <f>((SUM(C7:C10,C12:C19)/SUM(C20:C23,C25:C32))-1)</f>
        <v>0.10919678745380046</v>
      </c>
      <c r="G7" s="22"/>
      <c r="H7" s="22"/>
      <c r="I7" s="22"/>
      <c r="J7" s="22"/>
      <c r="K7" s="22"/>
      <c r="L7" s="22"/>
    </row>
    <row r="8" spans="2:12" ht="15" customHeight="1">
      <c r="B8" s="265" t="s">
        <v>256</v>
      </c>
      <c r="C8" s="281">
        <v>1159384</v>
      </c>
      <c r="D8" s="282">
        <f t="shared" si="0"/>
        <v>3.2146179697758785E-2</v>
      </c>
      <c r="E8" s="283">
        <f t="shared" si="1"/>
        <v>0.14445458987507953</v>
      </c>
      <c r="F8" s="284">
        <f>((SUM(C8:C10,C12:C20)/SUM(C21:C23,C25:C33))-1)</f>
        <v>7.974876908947981E-2</v>
      </c>
      <c r="G8" s="22"/>
      <c r="H8" s="22"/>
      <c r="I8" s="22"/>
      <c r="J8" s="22"/>
      <c r="K8" s="22"/>
      <c r="L8" s="22"/>
    </row>
    <row r="9" spans="2:12" ht="15" customHeight="1">
      <c r="B9" s="265" t="s">
        <v>257</v>
      </c>
      <c r="C9" s="281">
        <v>1123275</v>
      </c>
      <c r="D9" s="282">
        <f>IFERROR((C9-C10)/C10,"-")</f>
        <v>6.1852253285201147E-3</v>
      </c>
      <c r="E9" s="283">
        <f t="shared" si="1"/>
        <v>0.19382149351636246</v>
      </c>
      <c r="F9" s="284">
        <f>((SUM(C9:C10,C12:C21)/SUM(C22:C23,C25:C34))-1)</f>
        <v>6.4438532380090008E-2</v>
      </c>
    </row>
    <row r="10" spans="2:12" ht="15" customHeight="1">
      <c r="B10" s="265" t="s">
        <v>258</v>
      </c>
      <c r="C10" s="281">
        <v>1116370</v>
      </c>
      <c r="D10" s="282">
        <f>C10/C12-1</f>
        <v>0.14825591860370624</v>
      </c>
      <c r="E10" s="283">
        <f t="shared" si="1"/>
        <v>9.1681620160079857E-2</v>
      </c>
      <c r="F10" s="284">
        <f>((SUM(C10,C12:C22)/SUM(C23,C25:C35))-1)</f>
        <v>4.2446283716019106E-2</v>
      </c>
    </row>
    <row r="11" spans="2:12" ht="15" customHeight="1">
      <c r="B11" s="205" t="str">
        <f>actualizaciones!$A$2</f>
        <v xml:space="preserve">acumulado abril 2011 </v>
      </c>
      <c r="C11" s="73">
        <v>4464279</v>
      </c>
      <c r="D11" s="285"/>
      <c r="E11" s="267">
        <v>0.17524355690084681</v>
      </c>
      <c r="F11" s="267" t="s">
        <v>64</v>
      </c>
    </row>
    <row r="12" spans="2:12" ht="15" customHeight="1" outlineLevel="1">
      <c r="B12" s="265" t="s">
        <v>247</v>
      </c>
      <c r="C12" s="281">
        <v>972231</v>
      </c>
      <c r="D12" s="282">
        <f t="shared" ref="D12:D21" si="2">IFERROR((C12-C13)/C13,"-")</f>
        <v>-6.0557424760991865E-2</v>
      </c>
      <c r="E12" s="283">
        <f>C12/C25-1</f>
        <v>6.1057422090288416E-2</v>
      </c>
      <c r="F12" s="284">
        <f>((SUM(C12:C23)/SUM(C25:C36))-1)</f>
        <v>2.8574515770976694E-2</v>
      </c>
    </row>
    <row r="13" spans="2:12" ht="15" customHeight="1" outlineLevel="1">
      <c r="B13" s="265" t="s">
        <v>248</v>
      </c>
      <c r="C13" s="281">
        <v>1034902</v>
      </c>
      <c r="D13" s="282">
        <f t="shared" si="2"/>
        <v>-1.5854328844189757E-2</v>
      </c>
      <c r="E13" s="283">
        <f t="shared" ref="E13:E63" si="3">C13/C26-1</f>
        <v>0.16204480864867787</v>
      </c>
      <c r="F13" s="284">
        <f>((SUM(C13:C23,C25)/SUM(C26:C36,C38))-1)</f>
        <v>1.2363753007104794E-2</v>
      </c>
    </row>
    <row r="14" spans="2:12" ht="15" customHeight="1" outlineLevel="1">
      <c r="B14" s="265" t="s">
        <v>249</v>
      </c>
      <c r="C14" s="281">
        <v>1051574</v>
      </c>
      <c r="D14" s="282">
        <f t="shared" si="2"/>
        <v>0.17573516011346191</v>
      </c>
      <c r="E14" s="283">
        <f t="shared" si="3"/>
        <v>0.12665906685123351</v>
      </c>
      <c r="F14" s="284">
        <f>((SUM(C14:C23,C25:C26)/SUM(C27:C36,C38:C39))-1)</f>
        <v>-1.5259077370252117E-2</v>
      </c>
    </row>
    <row r="15" spans="2:12" ht="15" customHeight="1" outlineLevel="1">
      <c r="B15" s="265" t="s">
        <v>250</v>
      </c>
      <c r="C15" s="281">
        <v>894397</v>
      </c>
      <c r="D15" s="282">
        <f t="shared" si="2"/>
        <v>-0.23231876731129561</v>
      </c>
      <c r="E15" s="283">
        <f t="shared" si="3"/>
        <v>5.5148941190349854E-2</v>
      </c>
      <c r="F15" s="284">
        <f>((SUM(C15:C23,C25:C27)/SUM(C28:C36,C38:C40))-1)</f>
        <v>-3.3583145844676809E-2</v>
      </c>
    </row>
    <row r="16" spans="2:12" ht="15" customHeight="1" outlineLevel="1">
      <c r="B16" s="265" t="s">
        <v>251</v>
      </c>
      <c r="C16" s="281">
        <v>1165063</v>
      </c>
      <c r="D16" s="282">
        <f t="shared" si="2"/>
        <v>8.0985062800444249E-2</v>
      </c>
      <c r="E16" s="283">
        <f t="shared" si="3"/>
        <v>6.6312834692007883E-2</v>
      </c>
      <c r="F16" s="284">
        <f>((SUM(C16:C23,C25:C28)/SUM(C29:C36,C38:C41))-1)</f>
        <v>-4.5247090970570891E-2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5" t="s">
        <v>252</v>
      </c>
      <c r="C17" s="281">
        <v>1077779</v>
      </c>
      <c r="D17" s="282">
        <f t="shared" si="2"/>
        <v>0.28032972280760943</v>
      </c>
      <c r="E17" s="283">
        <f t="shared" si="3"/>
        <v>5.9954800081823967E-2</v>
      </c>
      <c r="F17" s="284">
        <f>((SUM(C17:C23,C25:C29)/SUM(C30:C36,C38:C42))-1)</f>
        <v>-6.2764466519717788E-2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5" t="s">
        <v>253</v>
      </c>
      <c r="C18" s="281">
        <v>841798</v>
      </c>
      <c r="D18" s="282">
        <f t="shared" si="2"/>
        <v>0.11038884807106084</v>
      </c>
      <c r="E18" s="283">
        <f t="shared" si="3"/>
        <v>3.9864019359453051E-2</v>
      </c>
      <c r="F18" s="284">
        <f>((SUM(C18:C23,C25:C30)/SUM(C31:C36,C38:C43))-1)</f>
        <v>-7.9970163196139921E-2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5" t="s">
        <v>254</v>
      </c>
      <c r="C19" s="281">
        <v>758111</v>
      </c>
      <c r="D19" s="282">
        <f t="shared" si="2"/>
        <v>-7.7759746579208588E-2</v>
      </c>
      <c r="E19" s="283">
        <f t="shared" si="3"/>
        <v>1.3876573919904711E-2</v>
      </c>
      <c r="F19" s="284">
        <f>((SUM(C19:C23,C25:C31)/SUM(C32:C36,C38:C44))-1)</f>
        <v>-9.6081082218291591E-2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5" t="s">
        <v>255</v>
      </c>
      <c r="C20" s="281">
        <v>822032</v>
      </c>
      <c r="D20" s="282">
        <f t="shared" si="2"/>
        <v>-0.18855332191561086</v>
      </c>
      <c r="E20" s="283">
        <f t="shared" si="3"/>
        <v>-8.4832298150475771E-2</v>
      </c>
      <c r="F20" s="284">
        <f>((SUM(C20:C23,C25:C32)/SUM(C33:C36,C38:C45))-1)</f>
        <v>-0.10658032263667816</v>
      </c>
      <c r="G20" s="22"/>
      <c r="H20" s="22"/>
      <c r="I20" s="22"/>
      <c r="J20" s="22"/>
      <c r="K20" s="22"/>
      <c r="L20" s="22"/>
    </row>
    <row r="21" spans="2:12" ht="15" customHeight="1" outlineLevel="1">
      <c r="B21" s="265" t="s">
        <v>256</v>
      </c>
      <c r="C21" s="281">
        <v>1013045</v>
      </c>
      <c r="D21" s="282">
        <f t="shared" si="2"/>
        <v>7.6668576171715158E-2</v>
      </c>
      <c r="E21" s="283">
        <f t="shared" si="3"/>
        <v>-2.182026045654728E-2</v>
      </c>
      <c r="F21" s="284">
        <f>((SUM(C21:C23,C25:C33)/SUM(C34:C36,C38:C46))-1)</f>
        <v>-0.10634479319691126</v>
      </c>
      <c r="G21" s="22"/>
      <c r="H21" s="22"/>
      <c r="I21" s="22"/>
      <c r="J21" s="22"/>
      <c r="K21" s="22"/>
      <c r="L21" s="22"/>
    </row>
    <row r="22" spans="2:12" ht="15" customHeight="1" outlineLevel="1">
      <c r="B22" s="265" t="s">
        <v>257</v>
      </c>
      <c r="C22" s="281">
        <v>940907</v>
      </c>
      <c r="D22" s="282">
        <f>IFERROR((C22-C23)/C23,"-")</f>
        <v>-7.9901038025063195E-2</v>
      </c>
      <c r="E22" s="283">
        <f t="shared" si="3"/>
        <v>-6.0253586820276928E-2</v>
      </c>
      <c r="F22" s="284">
        <f>((SUM(C22:C23,C25:C34)/SUM(C35:C36,C38:C47))-1)</f>
        <v>-0.11870887553829323</v>
      </c>
    </row>
    <row r="23" spans="2:12" ht="15" customHeight="1" outlineLevel="1">
      <c r="B23" s="265" t="s">
        <v>258</v>
      </c>
      <c r="C23" s="281">
        <v>1022615</v>
      </c>
      <c r="D23" s="282">
        <f>C23/C25-1</f>
        <v>0.11604468042148453</v>
      </c>
      <c r="E23" s="283">
        <f t="shared" si="3"/>
        <v>-5.5476328141885189E-2</v>
      </c>
      <c r="F23" s="284">
        <f>((SUM(C23,C25:C35)/SUM(C36,C38:C48))-1)</f>
        <v>-0.12768137508477306</v>
      </c>
    </row>
    <row r="24" spans="2:12" ht="15" customHeight="1">
      <c r="B24" s="268">
        <v>2010</v>
      </c>
      <c r="C24" s="286">
        <v>11594454</v>
      </c>
      <c r="D24" s="287"/>
      <c r="E24" s="269">
        <f t="shared" si="3"/>
        <v>2.8574515770976694E-2</v>
      </c>
      <c r="F24" s="269">
        <f>C24/C37-1</f>
        <v>2.8574515770976694E-2</v>
      </c>
    </row>
    <row r="25" spans="2:12" ht="15" hidden="1" customHeight="1" outlineLevel="1">
      <c r="B25" s="265" t="s">
        <v>247</v>
      </c>
      <c r="C25" s="281">
        <v>916285</v>
      </c>
      <c r="D25" s="282">
        <f t="shared" ref="D25:D35" si="4">IFERROR((C25-C26)/C26,"-")</f>
        <v>2.8855125888880031E-2</v>
      </c>
      <c r="E25" s="283">
        <f t="shared" si="3"/>
        <v>-0.12024590887968012</v>
      </c>
      <c r="F25" s="284">
        <f>((SUM(C25:C36)/SUM(C38:C49))-1)</f>
        <v>-0.13153237221397163</v>
      </c>
    </row>
    <row r="26" spans="2:12" ht="15" hidden="1" customHeight="1" outlineLevel="1">
      <c r="B26" s="265" t="s">
        <v>248</v>
      </c>
      <c r="C26" s="281">
        <v>890587</v>
      </c>
      <c r="D26" s="282">
        <f t="shared" si="4"/>
        <v>-4.582281573161795E-2</v>
      </c>
      <c r="E26" s="283">
        <f t="shared" si="3"/>
        <v>-0.16278385482275881</v>
      </c>
      <c r="F26" s="284">
        <f>((SUM(C26:C36,C38)/SUM(C39:C49,C51))-1)</f>
        <v>-0.12775089177623555</v>
      </c>
    </row>
    <row r="27" spans="2:12" ht="15" hidden="1" customHeight="1" outlineLevel="1">
      <c r="B27" s="265" t="s">
        <v>249</v>
      </c>
      <c r="C27" s="281">
        <v>933356</v>
      </c>
      <c r="D27" s="282">
        <f t="shared" si="4"/>
        <v>0.10111012800094378</v>
      </c>
      <c r="E27" s="283">
        <f t="shared" si="3"/>
        <v>-9.4199361231962486E-2</v>
      </c>
      <c r="F27" s="284">
        <f>((SUM(C27:C36,C38:C39)/SUM(C40:C49,C51:C52))-1)</f>
        <v>-0.1189117005109751</v>
      </c>
    </row>
    <row r="28" spans="2:12" ht="15" hidden="1" customHeight="1" outlineLevel="1">
      <c r="B28" s="265" t="s">
        <v>250</v>
      </c>
      <c r="C28" s="281">
        <v>847650</v>
      </c>
      <c r="D28" s="282">
        <f t="shared" si="4"/>
        <v>-0.22419639596598601</v>
      </c>
      <c r="E28" s="283">
        <f t="shared" si="3"/>
        <v>-9.9423095311454213E-2</v>
      </c>
      <c r="F28" s="284">
        <f>((SUM(C28:C36,C38:C40)/SUM(C41:C49,C51:C53))-1)</f>
        <v>-0.11199286599740865</v>
      </c>
    </row>
    <row r="29" spans="2:12" ht="15" hidden="1" customHeight="1" outlineLevel="1">
      <c r="B29" s="265" t="s">
        <v>251</v>
      </c>
      <c r="C29" s="281">
        <v>1092609</v>
      </c>
      <c r="D29" s="282">
        <f t="shared" si="4"/>
        <v>7.4539543044169251E-2</v>
      </c>
      <c r="E29" s="283">
        <f t="shared" si="3"/>
        <v>-0.11538875696384754</v>
      </c>
      <c r="F29" s="284">
        <f>((SUM(C29:C36,C38:C41)/SUM(C42:C49,C51:C54))-1)</f>
        <v>-0.10530244640287578</v>
      </c>
    </row>
    <row r="30" spans="2:12" ht="15" hidden="1" customHeight="1" outlineLevel="1">
      <c r="B30" s="265" t="s">
        <v>252</v>
      </c>
      <c r="C30" s="281">
        <v>1016816</v>
      </c>
      <c r="D30" s="282">
        <f t="shared" si="4"/>
        <v>0.25606187316791162</v>
      </c>
      <c r="E30" s="283">
        <f t="shared" si="3"/>
        <v>-0.13327628003395919</v>
      </c>
      <c r="F30" s="284">
        <f>((SUM(C30:C36,C38:C42)/SUM(C43:C49,C51:C55))-1)</f>
        <v>-9.3267571414817119E-2</v>
      </c>
    </row>
    <row r="31" spans="2:12" ht="15" hidden="1" customHeight="1" outlineLevel="1">
      <c r="B31" s="265" t="s">
        <v>253</v>
      </c>
      <c r="C31" s="281">
        <v>809527</v>
      </c>
      <c r="D31" s="282">
        <f t="shared" si="4"/>
        <v>8.2638902819849272E-2</v>
      </c>
      <c r="E31" s="283">
        <f t="shared" si="3"/>
        <v>-0.18128786859779866</v>
      </c>
      <c r="F31" s="284">
        <f>((SUM(C31:C36,C38:C43)/SUM(C44:C49,C51:C56))-1)</f>
        <v>-7.6715545790771777E-2</v>
      </c>
    </row>
    <row r="32" spans="2:12" ht="15" hidden="1" customHeight="1" outlineLevel="1">
      <c r="B32" s="265" t="s">
        <v>254</v>
      </c>
      <c r="C32" s="281">
        <v>747735</v>
      </c>
      <c r="D32" s="282">
        <f t="shared" si="4"/>
        <v>-0.16754710091279415</v>
      </c>
      <c r="E32" s="283">
        <f t="shared" si="3"/>
        <v>-0.15025961495845819</v>
      </c>
      <c r="F32" s="284">
        <f>((SUM(C32:C36,C38:C44)/SUM(C45:C49,C51:C57))-1)</f>
        <v>-5.4457620489273717E-2</v>
      </c>
    </row>
    <row r="33" spans="2:6" ht="15" hidden="1" customHeight="1" outlineLevel="1">
      <c r="B33" s="265" t="s">
        <v>255</v>
      </c>
      <c r="C33" s="281">
        <v>898231</v>
      </c>
      <c r="D33" s="282">
        <f t="shared" si="4"/>
        <v>-0.13268278740840231</v>
      </c>
      <c r="E33" s="283">
        <f t="shared" si="3"/>
        <v>-8.3659359930302601E-2</v>
      </c>
      <c r="F33" s="284">
        <f>((SUM(C33:C36,C38:C45)/SUM(C46:C49,C51:C58))-1)</f>
        <v>-4.1545417739578649E-2</v>
      </c>
    </row>
    <row r="34" spans="2:6" ht="15" hidden="1" customHeight="1" outlineLevel="1">
      <c r="B34" s="265" t="s">
        <v>256</v>
      </c>
      <c r="C34" s="281">
        <v>1035643</v>
      </c>
      <c r="D34" s="282">
        <f t="shared" si="4"/>
        <v>3.4365558535209013E-2</v>
      </c>
      <c r="E34" s="283">
        <f t="shared" si="3"/>
        <v>-0.16210452223089711</v>
      </c>
      <c r="F34" s="284">
        <f>((SUM(C34:C36,C38:C46)/SUM(C47:C49,C51:C59))-1)</f>
        <v>-3.0769283451705931E-2</v>
      </c>
    </row>
    <row r="35" spans="2:6" ht="15" hidden="1" customHeight="1" outlineLevel="1">
      <c r="B35" s="265" t="s">
        <v>257</v>
      </c>
      <c r="C35" s="281">
        <v>1001235</v>
      </c>
      <c r="D35" s="282">
        <f t="shared" si="4"/>
        <v>-7.5223658373034269E-2</v>
      </c>
      <c r="E35" s="283">
        <f t="shared" si="3"/>
        <v>-0.16602043561664603</v>
      </c>
      <c r="F35" s="284">
        <f>((SUM(C35:C36,C38:C47)/SUM(C48:C49,C51:C60))-1)</f>
        <v>-9.4309071138313216E-3</v>
      </c>
    </row>
    <row r="36" spans="2:6" ht="15" hidden="1" customHeight="1" outlineLevel="1">
      <c r="B36" s="265" t="s">
        <v>258</v>
      </c>
      <c r="C36" s="281">
        <v>1082678</v>
      </c>
      <c r="D36" s="282">
        <f>C36/C38-1</f>
        <v>3.9513251734957677E-2</v>
      </c>
      <c r="E36" s="283">
        <f t="shared" si="3"/>
        <v>-0.10436098286529238</v>
      </c>
      <c r="F36" s="284">
        <f>((SUM(C36,C38:C48)/SUM(C49,C51:C61))-1)</f>
        <v>1.5161755004141408E-2</v>
      </c>
    </row>
    <row r="37" spans="2:6" ht="15" customHeight="1" collapsed="1">
      <c r="B37" s="270">
        <v>2009</v>
      </c>
      <c r="C37" s="288">
        <v>11272352</v>
      </c>
      <c r="D37" s="289"/>
      <c r="E37" s="271">
        <f t="shared" si="3"/>
        <v>-0.13153237221397163</v>
      </c>
      <c r="F37" s="271">
        <f>C37/C50-1</f>
        <v>-0.13153237221397163</v>
      </c>
    </row>
    <row r="38" spans="2:6" ht="15" hidden="1" customHeight="1" outlineLevel="1">
      <c r="B38" s="265" t="s">
        <v>247</v>
      </c>
      <c r="C38" s="281">
        <v>1041524</v>
      </c>
      <c r="D38" s="282">
        <f t="shared" ref="D38:D48" si="5">IFERROR((C38-C39)/C39,"-")</f>
        <v>-2.0892166189736668E-2</v>
      </c>
      <c r="E38" s="283">
        <f t="shared" si="3"/>
        <v>-7.734611347096787E-2</v>
      </c>
      <c r="F38" s="284">
        <f>((SUM(C38:C49)/SUM(C51:C62))-1)</f>
        <v>3.1050786105855765E-2</v>
      </c>
    </row>
    <row r="39" spans="2:6" ht="15" hidden="1" customHeight="1" outlineLevel="1">
      <c r="B39" s="265" t="s">
        <v>248</v>
      </c>
      <c r="C39" s="281">
        <v>1063748</v>
      </c>
      <c r="D39" s="282">
        <f t="shared" si="5"/>
        <v>3.2343090833746597E-2</v>
      </c>
      <c r="E39" s="283">
        <f t="shared" si="3"/>
        <v>-5.7954817169829753E-2</v>
      </c>
      <c r="F39" s="284">
        <f>((SUM(C39:C49,C51)/SUM(C52:C62,C64))-1)</f>
        <v>3.8812470838574642E-2</v>
      </c>
    </row>
    <row r="40" spans="2:6" ht="15" hidden="1" customHeight="1" outlineLevel="1">
      <c r="B40" s="265" t="s">
        <v>249</v>
      </c>
      <c r="C40" s="281">
        <v>1030421</v>
      </c>
      <c r="D40" s="282">
        <f t="shared" si="5"/>
        <v>9.4760048022268728E-2</v>
      </c>
      <c r="E40" s="283">
        <f t="shared" si="3"/>
        <v>-6.7350550603041404E-3</v>
      </c>
      <c r="F40" s="284">
        <f>((SUM(C40:C49,C51:C52)/SUM(C53:C62,C64:C65))-1)</f>
        <v>4.688782966304994E-2</v>
      </c>
    </row>
    <row r="41" spans="2:6" ht="15" hidden="1" customHeight="1" outlineLevel="1">
      <c r="B41" s="265" t="s">
        <v>250</v>
      </c>
      <c r="C41" s="281">
        <v>941230</v>
      </c>
      <c r="D41" s="282">
        <f t="shared" si="5"/>
        <v>-0.23795004408446405</v>
      </c>
      <c r="E41" s="283">
        <f t="shared" si="3"/>
        <v>-6.6907985689711458E-3</v>
      </c>
      <c r="F41" s="284">
        <f>((SUM(C41:C49,C51:C53)/SUM(C54:C62,C64:C66))-1)</f>
        <v>3.7129640336776459E-2</v>
      </c>
    </row>
    <row r="42" spans="2:6" ht="15" hidden="1" customHeight="1" outlineLevel="1">
      <c r="B42" s="265" t="s">
        <v>251</v>
      </c>
      <c r="C42" s="281">
        <v>1235129</v>
      </c>
      <c r="D42" s="282">
        <f t="shared" si="5"/>
        <v>5.2811522948041721E-2</v>
      </c>
      <c r="E42" s="283">
        <f t="shared" si="3"/>
        <v>1.4205606862704112E-2</v>
      </c>
      <c r="F42" s="284">
        <f>((SUM(C42:C49,C51:C54)/SUM(C55:C62,C64:C67))-1)</f>
        <v>2.9946130560917217E-2</v>
      </c>
    </row>
    <row r="43" spans="2:6" ht="15" hidden="1" customHeight="1" outlineLevel="1">
      <c r="B43" s="265" t="s">
        <v>252</v>
      </c>
      <c r="C43" s="281">
        <v>1173172</v>
      </c>
      <c r="D43" s="282">
        <f t="shared" si="5"/>
        <v>0.18648315451045278</v>
      </c>
      <c r="E43" s="283">
        <f t="shared" si="3"/>
        <v>5.9619947559663711E-2</v>
      </c>
      <c r="F43" s="284">
        <f>((SUM(C43:C49,C51:C55)/SUM(C56:C62,C64:C68))-1)</f>
        <v>1.7846154323263308E-2</v>
      </c>
    </row>
    <row r="44" spans="2:6" ht="15" hidden="1" customHeight="1" outlineLevel="1">
      <c r="B44" s="265" t="s">
        <v>253</v>
      </c>
      <c r="C44" s="281">
        <v>988781</v>
      </c>
      <c r="D44" s="282">
        <f t="shared" si="5"/>
        <v>0.12366967931387557</v>
      </c>
      <c r="E44" s="283">
        <f t="shared" si="3"/>
        <v>0.1353905793382042</v>
      </c>
      <c r="F44" s="284">
        <f>((SUM(C44:C49,C51:C56)/SUM(C57:C62,C64:C69))-1)</f>
        <v>5.0878577458888241E-3</v>
      </c>
    </row>
    <row r="45" spans="2:6" ht="15" hidden="1" customHeight="1" outlineLevel="1">
      <c r="B45" s="265" t="s">
        <v>254</v>
      </c>
      <c r="C45" s="281">
        <v>879957</v>
      </c>
      <c r="D45" s="282">
        <f t="shared" si="5"/>
        <v>-0.10230179028132992</v>
      </c>
      <c r="E45" s="283">
        <f t="shared" si="3"/>
        <v>4.3191420753884824E-2</v>
      </c>
      <c r="F45" s="284">
        <f>((SUM(C45:C49,C51:C57)/SUM(C58:C62,C64:C70))-1)</f>
        <v>-1.1007581909159514E-2</v>
      </c>
    </row>
    <row r="46" spans="2:6" ht="15" hidden="1" customHeight="1" outlineLevel="1">
      <c r="B46" s="265" t="s">
        <v>255</v>
      </c>
      <c r="C46" s="281">
        <v>980237</v>
      </c>
      <c r="D46" s="282">
        <f t="shared" si="5"/>
        <v>-0.20693120173462082</v>
      </c>
      <c r="E46" s="283">
        <f t="shared" si="3"/>
        <v>6.3934607720127046E-2</v>
      </c>
      <c r="F46" s="284">
        <f>((SUM(C46:C49,C51:C58)/SUM(C59:C62,C64:C71))-1)</f>
        <v>-1.7541367973552546E-2</v>
      </c>
    </row>
    <row r="47" spans="2:6" ht="15" hidden="1" customHeight="1" outlineLevel="1">
      <c r="B47" s="265" t="s">
        <v>256</v>
      </c>
      <c r="C47" s="281">
        <v>1236005</v>
      </c>
      <c r="D47" s="282">
        <f t="shared" si="5"/>
        <v>2.9531440147065807E-2</v>
      </c>
      <c r="E47" s="283">
        <f t="shared" si="3"/>
        <v>6.4159244415554317E-2</v>
      </c>
      <c r="F47" s="284">
        <f>((SUM(C47:C49,C51:C59)/SUM(C60:C62,C64:C72))-1)</f>
        <v>-3.1720319218257242E-2</v>
      </c>
    </row>
    <row r="48" spans="2:6" ht="15" hidden="1" customHeight="1" outlineLevel="1">
      <c r="B48" s="265" t="s">
        <v>257</v>
      </c>
      <c r="C48" s="281">
        <v>1200551</v>
      </c>
      <c r="D48" s="282">
        <f t="shared" si="5"/>
        <v>-6.8512358613638108E-3</v>
      </c>
      <c r="E48" s="283">
        <f t="shared" si="3"/>
        <v>0.1040351437023932</v>
      </c>
      <c r="F48" s="284">
        <f>((SUM(C48:C49,C51:C60)/SUM(C61:C62,C64:C73))-1)</f>
        <v>-3.8211366994774454E-2</v>
      </c>
    </row>
    <row r="49" spans="2:6" ht="15" hidden="1" customHeight="1" outlineLevel="1">
      <c r="B49" s="265" t="s">
        <v>258</v>
      </c>
      <c r="C49" s="281">
        <v>1208833</v>
      </c>
      <c r="D49" s="282">
        <f>C49/C51-1</f>
        <v>7.0867753037423542E-2</v>
      </c>
      <c r="E49" s="283">
        <f t="shared" si="3"/>
        <v>6.4048926605690282E-2</v>
      </c>
      <c r="F49" s="284">
        <f>((SUM(C49,C51:C61)/SUM(C62,C64:C74))-1)</f>
        <v>-4.6852836101946016E-2</v>
      </c>
    </row>
    <row r="50" spans="2:6" ht="15" customHeight="1" collapsed="1">
      <c r="B50" s="270">
        <v>2008</v>
      </c>
      <c r="C50" s="288">
        <v>12979588</v>
      </c>
      <c r="D50" s="289"/>
      <c r="E50" s="271">
        <f t="shared" si="3"/>
        <v>3.1050786105855765E-2</v>
      </c>
      <c r="F50" s="271">
        <f>C50/C63-1</f>
        <v>3.1050786105855765E-2</v>
      </c>
    </row>
    <row r="51" spans="2:6" ht="15" hidden="1" customHeight="1" outlineLevel="1">
      <c r="B51" s="265" t="s">
        <v>247</v>
      </c>
      <c r="C51" s="281">
        <v>1128835</v>
      </c>
      <c r="D51" s="282">
        <f t="shared" ref="D51:D61" si="6">IFERROR((C51-C52)/C52,"-")</f>
        <v>-3.143846474021201E-4</v>
      </c>
      <c r="E51" s="283">
        <f t="shared" si="3"/>
        <v>8.9468862422630302E-3</v>
      </c>
      <c r="F51" s="284" t="s">
        <v>64</v>
      </c>
    </row>
    <row r="52" spans="2:6" ht="15" hidden="1" customHeight="1" outlineLevel="1">
      <c r="B52" s="265" t="s">
        <v>248</v>
      </c>
      <c r="C52" s="281">
        <v>1129190</v>
      </c>
      <c r="D52" s="282">
        <f t="shared" si="6"/>
        <v>8.8472423578765544E-2</v>
      </c>
      <c r="E52" s="283">
        <f t="shared" si="3"/>
        <v>3.1531790772221457E-2</v>
      </c>
      <c r="F52" s="284" t="s">
        <v>64</v>
      </c>
    </row>
    <row r="53" spans="2:6" ht="15" hidden="1" customHeight="1" outlineLevel="1">
      <c r="B53" s="265" t="s">
        <v>249</v>
      </c>
      <c r="C53" s="281">
        <v>1037408</v>
      </c>
      <c r="D53" s="282">
        <f t="shared" si="6"/>
        <v>9.4808826788522219E-2</v>
      </c>
      <c r="E53" s="283">
        <f t="shared" si="3"/>
        <v>-0.10735339291722135</v>
      </c>
      <c r="F53" s="284" t="s">
        <v>64</v>
      </c>
    </row>
    <row r="54" spans="2:6" ht="15" hidden="1" customHeight="1" outlineLevel="1">
      <c r="B54" s="265" t="s">
        <v>250</v>
      </c>
      <c r="C54" s="281">
        <v>947570</v>
      </c>
      <c r="D54" s="282">
        <f t="shared" si="6"/>
        <v>-0.22191867659581108</v>
      </c>
      <c r="E54" s="283">
        <f t="shared" si="3"/>
        <v>-9.0699720848643195E-2</v>
      </c>
      <c r="F54" s="284" t="s">
        <v>64</v>
      </c>
    </row>
    <row r="55" spans="2:6" ht="15" hidden="1" customHeight="1" outlineLevel="1">
      <c r="B55" s="265" t="s">
        <v>251</v>
      </c>
      <c r="C55" s="281">
        <v>1217829</v>
      </c>
      <c r="D55" s="282">
        <f t="shared" si="6"/>
        <v>9.9954568568494426E-2</v>
      </c>
      <c r="E55" s="283">
        <f t="shared" si="3"/>
        <v>-9.9613178545604586E-2</v>
      </c>
      <c r="F55" s="284" t="s">
        <v>64</v>
      </c>
    </row>
    <row r="56" spans="2:6" ht="15" hidden="1" customHeight="1" outlineLevel="1">
      <c r="B56" s="265" t="s">
        <v>252</v>
      </c>
      <c r="C56" s="281">
        <v>1107163</v>
      </c>
      <c r="D56" s="282">
        <f t="shared" si="6"/>
        <v>0.27132544010435505</v>
      </c>
      <c r="E56" s="283">
        <f t="shared" si="3"/>
        <v>-8.1355676253345832E-2</v>
      </c>
      <c r="F56" s="284" t="s">
        <v>64</v>
      </c>
    </row>
    <row r="57" spans="2:6" ht="15" hidden="1" customHeight="1" outlineLevel="1">
      <c r="B57" s="265" t="s">
        <v>253</v>
      </c>
      <c r="C57" s="281">
        <v>870873</v>
      </c>
      <c r="D57" s="282">
        <f t="shared" si="6"/>
        <v>3.242231400647759E-2</v>
      </c>
      <c r="E57" s="283">
        <f t="shared" si="3"/>
        <v>-9.5817833155619869E-2</v>
      </c>
      <c r="F57" s="284" t="s">
        <v>64</v>
      </c>
    </row>
    <row r="58" spans="2:6" ht="15" hidden="1" customHeight="1" outlineLevel="1">
      <c r="B58" s="265" t="s">
        <v>254</v>
      </c>
      <c r="C58" s="281">
        <v>843524</v>
      </c>
      <c r="D58" s="282">
        <f t="shared" si="6"/>
        <v>-8.4451641753461287E-2</v>
      </c>
      <c r="E58" s="283">
        <f t="shared" si="3"/>
        <v>-5.591699916618631E-2</v>
      </c>
      <c r="F58" s="284" t="s">
        <v>64</v>
      </c>
    </row>
    <row r="59" spans="2:6" ht="15" hidden="1" customHeight="1" outlineLevel="1">
      <c r="B59" s="265" t="s">
        <v>255</v>
      </c>
      <c r="C59" s="281">
        <v>921332</v>
      </c>
      <c r="D59" s="282">
        <f t="shared" si="6"/>
        <v>-0.20676375502051253</v>
      </c>
      <c r="E59" s="283">
        <f t="shared" si="3"/>
        <v>-0.1249494249161831</v>
      </c>
      <c r="F59" s="284" t="s">
        <v>64</v>
      </c>
    </row>
    <row r="60" spans="2:6" ht="15" hidden="1" customHeight="1" outlineLevel="1">
      <c r="B60" s="265" t="s">
        <v>256</v>
      </c>
      <c r="C60" s="281">
        <v>1161485</v>
      </c>
      <c r="D60" s="282">
        <f t="shared" si="6"/>
        <v>6.8109775330805644E-2</v>
      </c>
      <c r="E60" s="283">
        <f t="shared" si="3"/>
        <v>-1.0291735509725508E-2</v>
      </c>
      <c r="F60" s="284" t="s">
        <v>64</v>
      </c>
    </row>
    <row r="61" spans="2:6" ht="15" hidden="1" customHeight="1" outlineLevel="1">
      <c r="B61" s="265" t="s">
        <v>257</v>
      </c>
      <c r="C61" s="281">
        <v>1087421</v>
      </c>
      <c r="D61" s="282">
        <f t="shared" si="6"/>
        <v>-4.2821342717739859E-2</v>
      </c>
      <c r="E61" s="283">
        <f t="shared" si="3"/>
        <v>-1.5865597819949562E-3</v>
      </c>
      <c r="F61" s="284" t="s">
        <v>64</v>
      </c>
    </row>
    <row r="62" spans="2:6" ht="15" hidden="1" customHeight="1" outlineLevel="1">
      <c r="B62" s="265" t="s">
        <v>258</v>
      </c>
      <c r="C62" s="281">
        <v>1136069</v>
      </c>
      <c r="D62" s="282">
        <f>C62/C64-1</f>
        <v>1.541259803812034E-2</v>
      </c>
      <c r="E62" s="283">
        <f t="shared" si="3"/>
        <v>-1.7869199534207847E-2</v>
      </c>
      <c r="F62" s="284" t="s">
        <v>64</v>
      </c>
    </row>
    <row r="63" spans="2:6" ht="15" customHeight="1" collapsed="1">
      <c r="B63" s="270">
        <v>2007</v>
      </c>
      <c r="C63" s="288">
        <v>12588699</v>
      </c>
      <c r="D63" s="289"/>
      <c r="E63" s="271">
        <f t="shared" si="3"/>
        <v>-5.3802771825121942E-2</v>
      </c>
      <c r="F63" s="271">
        <f>C63/C76-1</f>
        <v>-5.3802771825121942E-2</v>
      </c>
    </row>
    <row r="64" spans="2:6" ht="15" hidden="1" customHeight="1" outlineLevel="1">
      <c r="B64" s="265" t="s">
        <v>247</v>
      </c>
      <c r="C64" s="281">
        <v>1118825</v>
      </c>
      <c r="D64" s="282">
        <f t="shared" ref="D64:D74" si="7">IFERROR((C64-C65)/C65,"-")</f>
        <v>2.2063209743914392E-2</v>
      </c>
      <c r="E64" s="283" t="s">
        <v>64</v>
      </c>
      <c r="F64" s="284" t="s">
        <v>64</v>
      </c>
    </row>
    <row r="65" spans="2:6" ht="15" hidden="1" customHeight="1" outlineLevel="1">
      <c r="B65" s="265" t="s">
        <v>248</v>
      </c>
      <c r="C65" s="281">
        <v>1094673</v>
      </c>
      <c r="D65" s="282">
        <f t="shared" si="7"/>
        <v>-5.8079232746299815E-2</v>
      </c>
      <c r="E65" s="283" t="s">
        <v>64</v>
      </c>
      <c r="F65" s="284" t="s">
        <v>64</v>
      </c>
    </row>
    <row r="66" spans="2:6" ht="15" hidden="1" customHeight="1" outlineLevel="1">
      <c r="B66" s="265" t="s">
        <v>249</v>
      </c>
      <c r="C66" s="281">
        <v>1162171</v>
      </c>
      <c r="D66" s="282">
        <f t="shared" si="7"/>
        <v>0.11523414071953685</v>
      </c>
      <c r="E66" s="283" t="s">
        <v>64</v>
      </c>
      <c r="F66" s="284" t="s">
        <v>64</v>
      </c>
    </row>
    <row r="67" spans="2:6" ht="15" hidden="1" customHeight="1" outlineLevel="1">
      <c r="B67" s="265" t="s">
        <v>250</v>
      </c>
      <c r="C67" s="281">
        <v>1042087</v>
      </c>
      <c r="D67" s="282">
        <f t="shared" si="7"/>
        <v>-0.22954585445990647</v>
      </c>
      <c r="E67" s="283" t="s">
        <v>64</v>
      </c>
      <c r="F67" s="284" t="s">
        <v>64</v>
      </c>
    </row>
    <row r="68" spans="2:6" ht="15" hidden="1" customHeight="1" outlineLevel="1">
      <c r="B68" s="265" t="s">
        <v>251</v>
      </c>
      <c r="C68" s="281">
        <v>1352562</v>
      </c>
      <c r="D68" s="282">
        <f t="shared" si="7"/>
        <v>0.12225878557666937</v>
      </c>
      <c r="E68" s="283" t="s">
        <v>64</v>
      </c>
      <c r="F68" s="284" t="s">
        <v>64</v>
      </c>
    </row>
    <row r="69" spans="2:6" ht="15" hidden="1" customHeight="1" outlineLevel="1">
      <c r="B69" s="265" t="s">
        <v>252</v>
      </c>
      <c r="C69" s="281">
        <v>1205214</v>
      </c>
      <c r="D69" s="282">
        <f t="shared" si="7"/>
        <v>0.25131104768569323</v>
      </c>
      <c r="E69" s="283" t="s">
        <v>64</v>
      </c>
      <c r="F69" s="284" t="s">
        <v>64</v>
      </c>
    </row>
    <row r="70" spans="2:6" ht="15" hidden="1" customHeight="1" outlineLevel="1">
      <c r="B70" s="265" t="s">
        <v>253</v>
      </c>
      <c r="C70" s="281">
        <v>963161</v>
      </c>
      <c r="D70" s="282">
        <f t="shared" si="7"/>
        <v>7.7982282858693769E-2</v>
      </c>
      <c r="E70" s="283" t="s">
        <v>64</v>
      </c>
      <c r="F70" s="284" t="s">
        <v>64</v>
      </c>
    </row>
    <row r="71" spans="2:6" ht="15" hidden="1" customHeight="1" outlineLevel="1">
      <c r="B71" s="265" t="s">
        <v>254</v>
      </c>
      <c r="C71" s="281">
        <v>893485</v>
      </c>
      <c r="D71" s="282">
        <f t="shared" si="7"/>
        <v>-0.15139758189364511</v>
      </c>
      <c r="E71" s="283" t="s">
        <v>64</v>
      </c>
      <c r="F71" s="284" t="s">
        <v>64</v>
      </c>
    </row>
    <row r="72" spans="2:6" ht="15" hidden="1" customHeight="1" outlineLevel="1">
      <c r="B72" s="265" t="s">
        <v>255</v>
      </c>
      <c r="C72" s="281">
        <v>1052890</v>
      </c>
      <c r="D72" s="282">
        <f t="shared" si="7"/>
        <v>-0.10282617976197272</v>
      </c>
      <c r="E72" s="283" t="s">
        <v>64</v>
      </c>
      <c r="F72" s="284" t="s">
        <v>64</v>
      </c>
    </row>
    <row r="73" spans="2:6" ht="15" hidden="1" customHeight="1" outlineLevel="1">
      <c r="B73" s="265" t="s">
        <v>256</v>
      </c>
      <c r="C73" s="281">
        <v>1173563</v>
      </c>
      <c r="D73" s="282">
        <f t="shared" si="7"/>
        <v>7.7504547128078888E-2</v>
      </c>
      <c r="E73" s="283" t="s">
        <v>64</v>
      </c>
      <c r="F73" s="284" t="s">
        <v>64</v>
      </c>
    </row>
    <row r="74" spans="2:6" ht="15" hidden="1" customHeight="1" outlineLevel="1">
      <c r="B74" s="265" t="s">
        <v>257</v>
      </c>
      <c r="C74" s="281">
        <v>1089149</v>
      </c>
      <c r="D74" s="282">
        <f t="shared" si="7"/>
        <v>-5.8431504427532921E-2</v>
      </c>
      <c r="E74" s="283" t="s">
        <v>64</v>
      </c>
      <c r="F74" s="284" t="s">
        <v>64</v>
      </c>
    </row>
    <row r="75" spans="2:6" ht="15" hidden="1" customHeight="1" outlineLevel="1">
      <c r="B75" s="265" t="s">
        <v>258</v>
      </c>
      <c r="C75" s="281">
        <v>1156739</v>
      </c>
      <c r="D75" s="282" t="s">
        <v>64</v>
      </c>
      <c r="E75" s="283" t="s">
        <v>64</v>
      </c>
      <c r="F75" s="284" t="s">
        <v>64</v>
      </c>
    </row>
    <row r="76" spans="2:6" ht="15" customHeight="1" collapsed="1">
      <c r="B76" s="270">
        <v>2006</v>
      </c>
      <c r="C76" s="288">
        <v>13304519</v>
      </c>
      <c r="D76" s="289"/>
      <c r="E76" s="271" t="s">
        <v>64</v>
      </c>
      <c r="F76" s="271" t="s">
        <v>64</v>
      </c>
    </row>
    <row r="77" spans="2:6" ht="15" customHeight="1">
      <c r="B77" s="290" t="s">
        <v>79</v>
      </c>
      <c r="C77" s="290"/>
      <c r="D77" s="290"/>
      <c r="E77" s="290"/>
      <c r="F77" s="290"/>
    </row>
  </sheetData>
  <mergeCells count="2">
    <mergeCell ref="B5:F5"/>
    <mergeCell ref="B77:F77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1.42578125" style="116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271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136</v>
      </c>
      <c r="D7" s="124" t="s">
        <v>137</v>
      </c>
      <c r="E7" s="123" t="s">
        <v>103</v>
      </c>
      <c r="F7" s="124" t="s">
        <v>138</v>
      </c>
      <c r="G7" s="123" t="s">
        <v>83</v>
      </c>
      <c r="H7" s="124" t="s">
        <v>139</v>
      </c>
      <c r="I7" s="123" t="s">
        <v>136</v>
      </c>
      <c r="J7" s="124" t="s">
        <v>137</v>
      </c>
      <c r="K7" s="123" t="s">
        <v>103</v>
      </c>
      <c r="L7" s="124" t="s">
        <v>138</v>
      </c>
      <c r="M7" s="123" t="s">
        <v>83</v>
      </c>
      <c r="N7" s="124" t="s">
        <v>139</v>
      </c>
      <c r="O7" s="123" t="s">
        <v>136</v>
      </c>
      <c r="P7" s="124" t="s">
        <v>137</v>
      </c>
      <c r="Q7" s="123" t="s">
        <v>103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6" t="s">
        <v>94</v>
      </c>
      <c r="C8" s="291">
        <v>81.325136612021865</v>
      </c>
      <c r="D8" s="126">
        <f t="shared" ref="D8:D11" si="0">C8/C21-1</f>
        <v>0.32189673242134154</v>
      </c>
      <c r="E8" s="291">
        <v>58.227016112416038</v>
      </c>
      <c r="F8" s="126">
        <f t="shared" ref="F8:F11" si="1">E8/E21-1</f>
        <v>0.30497062217731141</v>
      </c>
      <c r="G8" s="291">
        <v>67.184464794772822</v>
      </c>
      <c r="H8" s="126">
        <f t="shared" ref="H8:H11" si="2">G8/G21-1</f>
        <v>0.31659261662012539</v>
      </c>
      <c r="I8" s="292">
        <v>82.414962849090443</v>
      </c>
      <c r="J8" s="126">
        <f t="shared" ref="J8:J11" si="3">I8/I21-1</f>
        <v>0.27251692673939143</v>
      </c>
      <c r="K8" s="292">
        <v>53.447640357838225</v>
      </c>
      <c r="L8" s="126">
        <f t="shared" ref="L8:L11" si="4">K8/K21-1</f>
        <v>0.28318373421118914</v>
      </c>
      <c r="M8" s="292">
        <v>66.725103756368071</v>
      </c>
      <c r="N8" s="126">
        <f t="shared" ref="N8:N11" si="5">M8/M21-1</f>
        <v>0.28095837067358032</v>
      </c>
      <c r="O8" s="291">
        <v>76.902051347514444</v>
      </c>
      <c r="P8" s="126">
        <f t="shared" ref="P8:P11" si="6">O8/O21-1</f>
        <v>0.26621113962862264</v>
      </c>
      <c r="Q8" s="291">
        <v>52.852481674918145</v>
      </c>
      <c r="R8" s="126">
        <f t="shared" ref="R8:R11" si="7">Q8/Q21-1</f>
        <v>0.29556182049606416</v>
      </c>
      <c r="S8" s="291">
        <v>64.732779937093213</v>
      </c>
      <c r="T8" s="126">
        <f t="shared" ref="T8:T11" si="8">S8/S21-1</f>
        <v>0.28307588975622822</v>
      </c>
    </row>
    <row r="9" spans="2:20" ht="15" customHeight="1">
      <c r="B9" s="66" t="s">
        <v>95</v>
      </c>
      <c r="C9" s="291">
        <v>79.971544408350326</v>
      </c>
      <c r="D9" s="126">
        <f t="shared" si="0"/>
        <v>0.17357250045690953</v>
      </c>
      <c r="E9" s="291">
        <v>64.929274721944182</v>
      </c>
      <c r="F9" s="126">
        <f t="shared" si="1"/>
        <v>0.15108144218629205</v>
      </c>
      <c r="G9" s="291">
        <v>70.762665312509924</v>
      </c>
      <c r="H9" s="126">
        <f t="shared" si="2"/>
        <v>0.1627521780163883</v>
      </c>
      <c r="I9" s="292">
        <v>80.445166249287155</v>
      </c>
      <c r="J9" s="126">
        <f t="shared" si="3"/>
        <v>0.19467956899359717</v>
      </c>
      <c r="K9" s="292">
        <v>57.522916029323454</v>
      </c>
      <c r="L9" s="126">
        <f t="shared" si="4"/>
        <v>0.13478949934745676</v>
      </c>
      <c r="M9" s="292">
        <v>68.02955979660365</v>
      </c>
      <c r="N9" s="126">
        <f t="shared" si="5"/>
        <v>0.16874232671450029</v>
      </c>
      <c r="O9" s="291">
        <v>77.965755263072182</v>
      </c>
      <c r="P9" s="126">
        <f t="shared" si="6"/>
        <v>0.19855568398604717</v>
      </c>
      <c r="Q9" s="291">
        <v>57.536755233479653</v>
      </c>
      <c r="R9" s="126">
        <f t="shared" si="7"/>
        <v>0.14699721280209088</v>
      </c>
      <c r="S9" s="291">
        <v>67.628520568727808</v>
      </c>
      <c r="T9" s="126">
        <f t="shared" si="8"/>
        <v>0.1787627117731041</v>
      </c>
    </row>
    <row r="10" spans="2:20" ht="15" customHeight="1">
      <c r="B10" s="66" t="s">
        <v>96</v>
      </c>
      <c r="C10" s="291">
        <v>87.51</v>
      </c>
      <c r="D10" s="126">
        <f t="shared" si="0"/>
        <v>0.27047038327526152</v>
      </c>
      <c r="E10" s="291">
        <v>68.55</v>
      </c>
      <c r="F10" s="126">
        <f t="shared" si="1"/>
        <v>0.16720585731312787</v>
      </c>
      <c r="G10" s="291">
        <v>75.900000000000006</v>
      </c>
      <c r="H10" s="126">
        <f t="shared" si="2"/>
        <v>0.21284755512943443</v>
      </c>
      <c r="I10" s="292">
        <v>86.4</v>
      </c>
      <c r="J10" s="126">
        <f t="shared" si="3"/>
        <v>0.24779028303776696</v>
      </c>
      <c r="K10" s="292">
        <v>62.97</v>
      </c>
      <c r="L10" s="126">
        <f t="shared" si="4"/>
        <v>0.19195151573391178</v>
      </c>
      <c r="M10" s="292">
        <v>73.709999999999994</v>
      </c>
      <c r="N10" s="126">
        <f t="shared" si="5"/>
        <v>0.22357835961561934</v>
      </c>
      <c r="O10" s="291">
        <v>83.97</v>
      </c>
      <c r="P10" s="126">
        <f t="shared" si="6"/>
        <v>0.21224963752573789</v>
      </c>
      <c r="Q10" s="291">
        <v>62.78</v>
      </c>
      <c r="R10" s="126">
        <f t="shared" si="7"/>
        <v>0.18142789764174605</v>
      </c>
      <c r="S10" s="291">
        <v>73.25</v>
      </c>
      <c r="T10" s="126">
        <f t="shared" si="8"/>
        <v>0.20180278838738097</v>
      </c>
    </row>
    <row r="11" spans="2:20" ht="15" customHeight="1">
      <c r="B11" s="66" t="s">
        <v>97</v>
      </c>
      <c r="C11" s="291">
        <v>81.99</v>
      </c>
      <c r="D11" s="126">
        <f t="shared" si="0"/>
        <v>0.15348902644907136</v>
      </c>
      <c r="E11" s="291">
        <v>59.36</v>
      </c>
      <c r="F11" s="126">
        <f t="shared" si="1"/>
        <v>6.8779258192293913E-2</v>
      </c>
      <c r="G11" s="291">
        <v>68.14</v>
      </c>
      <c r="H11" s="126">
        <f t="shared" si="2"/>
        <v>0.10923001790656039</v>
      </c>
      <c r="I11" s="292">
        <v>76.090550693015302</v>
      </c>
      <c r="J11" s="126">
        <f t="shared" si="3"/>
        <v>0.13105035722751435</v>
      </c>
      <c r="K11" s="292">
        <v>53.025864279362587</v>
      </c>
      <c r="L11" s="126">
        <f t="shared" si="4"/>
        <v>5.594773392669139E-2</v>
      </c>
      <c r="M11" s="292">
        <v>63.597795107568174</v>
      </c>
      <c r="N11" s="126">
        <f t="shared" si="5"/>
        <v>9.8036490019782541E-2</v>
      </c>
      <c r="O11" s="291">
        <v>73.377466635171402</v>
      </c>
      <c r="P11" s="126">
        <f t="shared" si="6"/>
        <v>0.10072846737432894</v>
      </c>
      <c r="Q11" s="291">
        <v>53.20364129801186</v>
      </c>
      <c r="R11" s="126">
        <f t="shared" si="7"/>
        <v>5.6078404309294561E-2</v>
      </c>
      <c r="S11" s="291">
        <v>63.169352342213095</v>
      </c>
      <c r="T11" s="126">
        <f t="shared" si="8"/>
        <v>8.4178259266423305E-2</v>
      </c>
    </row>
    <row r="12" spans="2:20" ht="30" customHeight="1">
      <c r="B12" s="128" t="str">
        <f>actualizaciones!$A$2</f>
        <v xml:space="preserve">acumulado abril 2011 </v>
      </c>
      <c r="C12" s="293">
        <v>83.129614169490409</v>
      </c>
      <c r="D12" s="130">
        <v>0.23302776573879491</v>
      </c>
      <c r="E12" s="293">
        <v>60.82270854582908</v>
      </c>
      <c r="F12" s="130">
        <v>0.13099085940554289</v>
      </c>
      <c r="G12" s="293">
        <v>69.281943125314257</v>
      </c>
      <c r="H12" s="130">
        <v>0.17524355690084659</v>
      </c>
      <c r="I12" s="293">
        <v>76.090550693015302</v>
      </c>
      <c r="J12" s="130">
        <v>0.13105035722751435</v>
      </c>
      <c r="K12" s="293">
        <v>53.025864279362587</v>
      </c>
      <c r="L12" s="130">
        <v>5.594773392669139E-2</v>
      </c>
      <c r="M12" s="293">
        <v>63.597795107568174</v>
      </c>
      <c r="N12" s="130">
        <v>9.8036490019782541E-2</v>
      </c>
      <c r="O12" s="293">
        <v>73.377466635171402</v>
      </c>
      <c r="P12" s="130">
        <v>0.10072846737432894</v>
      </c>
      <c r="Q12" s="293">
        <v>53.20364129801186</v>
      </c>
      <c r="R12" s="130">
        <v>5.6078404309294561E-2</v>
      </c>
      <c r="S12" s="293">
        <v>63.169352342213095</v>
      </c>
      <c r="T12" s="130">
        <v>8.4178259266423305E-2</v>
      </c>
    </row>
    <row r="13" spans="2:20" ht="15" customHeight="1" outlineLevel="1">
      <c r="B13" s="66" t="s">
        <v>86</v>
      </c>
      <c r="C13" s="291">
        <v>68.87</v>
      </c>
      <c r="D13" s="126">
        <f>C13/C26-1</f>
        <v>0.11890451231608745</v>
      </c>
      <c r="E13" s="291">
        <v>53.07</v>
      </c>
      <c r="F13" s="126">
        <f>E13/E26-1</f>
        <v>5.9130708045057823E-2</v>
      </c>
      <c r="G13" s="291">
        <v>59.13</v>
      </c>
      <c r="H13" s="126">
        <f t="shared" ref="H13:H64" si="9">G13/G26-1</f>
        <v>8.7612937132006019E-2</v>
      </c>
      <c r="I13" s="292">
        <v>65.082656036181319</v>
      </c>
      <c r="J13" s="126">
        <f t="shared" ref="J13:J64" si="10">I13/I26-1</f>
        <v>5.5223792939467886E-2</v>
      </c>
      <c r="K13" s="292">
        <v>49.185799252416814</v>
      </c>
      <c r="L13" s="126">
        <f t="shared" ref="L13:L64" si="11">K13/K26-1</f>
        <v>5.3771920314571231E-2</v>
      </c>
      <c r="M13" s="292">
        <v>56.431490865048119</v>
      </c>
      <c r="N13" s="126">
        <f t="shared" ref="N13:N64" si="12">M13/M26-1</f>
        <v>5.6511474014221408E-2</v>
      </c>
      <c r="O13" s="291">
        <v>62.50275279471974</v>
      </c>
      <c r="P13" s="126">
        <f t="shared" ref="P13:P64" si="13">O13/O26-1</f>
        <v>2.933736646522056E-2</v>
      </c>
      <c r="Q13" s="291">
        <v>49.683025678772104</v>
      </c>
      <c r="R13" s="126">
        <f t="shared" ref="R13:R64" si="14">Q13/Q26-1</f>
        <v>6.0187664708068578E-2</v>
      </c>
      <c r="S13" s="291">
        <v>55.975719530448927</v>
      </c>
      <c r="T13" s="126">
        <f t="shared" ref="T13:T64" si="15">S13/S26-1</f>
        <v>4.5511903302423162E-2</v>
      </c>
    </row>
    <row r="14" spans="2:20" ht="15" customHeight="1" outlineLevel="1">
      <c r="B14" s="66" t="s">
        <v>87</v>
      </c>
      <c r="C14" s="291">
        <v>74.14</v>
      </c>
      <c r="D14" s="126">
        <f t="shared" ref="D14:F37" si="16">C14/C27-1</f>
        <v>0.1773160729372929</v>
      </c>
      <c r="E14" s="291">
        <v>59.37</v>
      </c>
      <c r="F14" s="126">
        <f t="shared" si="16"/>
        <v>0.19599446177939184</v>
      </c>
      <c r="G14" s="291">
        <v>65.03</v>
      </c>
      <c r="H14" s="126">
        <f t="shared" si="9"/>
        <v>0.19095136466173446</v>
      </c>
      <c r="I14" s="292">
        <v>72.078572273023994</v>
      </c>
      <c r="J14" s="126">
        <f t="shared" si="10"/>
        <v>0.10010971516549794</v>
      </c>
      <c r="K14" s="292">
        <v>54.493249642678791</v>
      </c>
      <c r="L14" s="126">
        <f t="shared" si="11"/>
        <v>0.15668810778974329</v>
      </c>
      <c r="M14" s="292">
        <v>62.508533822519922</v>
      </c>
      <c r="N14" s="126">
        <f t="shared" si="12"/>
        <v>0.12874428579509423</v>
      </c>
      <c r="O14" s="291">
        <v>68.431356585991807</v>
      </c>
      <c r="P14" s="126">
        <f t="shared" si="13"/>
        <v>7.8211254595192958E-2</v>
      </c>
      <c r="Q14" s="291">
        <v>54.406122105735271</v>
      </c>
      <c r="R14" s="126">
        <f t="shared" si="14"/>
        <v>0.15852869789270096</v>
      </c>
      <c r="S14" s="291">
        <v>61.290551546705636</v>
      </c>
      <c r="T14" s="126">
        <f t="shared" si="15"/>
        <v>0.11613351176960762</v>
      </c>
    </row>
    <row r="15" spans="2:20" ht="15" customHeight="1" outlineLevel="1">
      <c r="B15" s="66" t="s">
        <v>88</v>
      </c>
      <c r="C15" s="291">
        <v>79.349999999999994</v>
      </c>
      <c r="D15" s="126">
        <f t="shared" si="16"/>
        <v>0.16095121103634846</v>
      </c>
      <c r="E15" s="291">
        <v>54.38</v>
      </c>
      <c r="F15" s="126">
        <f t="shared" si="16"/>
        <v>0.14027711909249274</v>
      </c>
      <c r="G15" s="291">
        <v>63.95</v>
      </c>
      <c r="H15" s="126">
        <f t="shared" si="9"/>
        <v>0.15475616110037338</v>
      </c>
      <c r="I15" s="292">
        <v>73.556286340625547</v>
      </c>
      <c r="J15" s="126">
        <f t="shared" si="10"/>
        <v>0.12957396824129352</v>
      </c>
      <c r="K15" s="292">
        <v>48.212907891952064</v>
      </c>
      <c r="L15" s="126">
        <f t="shared" si="11"/>
        <v>9.2353225023633856E-2</v>
      </c>
      <c r="M15" s="292">
        <v>59.764267205249553</v>
      </c>
      <c r="N15" s="126">
        <f t="shared" si="12"/>
        <v>0.11583570746897909</v>
      </c>
      <c r="O15" s="291">
        <v>66.541548160495338</v>
      </c>
      <c r="P15" s="126">
        <f t="shared" si="13"/>
        <v>0.11288226170579074</v>
      </c>
      <c r="Q15" s="291">
        <v>46.569092517004343</v>
      </c>
      <c r="R15" s="126">
        <f t="shared" si="14"/>
        <v>8.684935476957345E-2</v>
      </c>
      <c r="S15" s="291">
        <v>56.372776144118234</v>
      </c>
      <c r="T15" s="126">
        <f t="shared" si="15"/>
        <v>0.1051149329562584</v>
      </c>
    </row>
    <row r="16" spans="2:20" ht="15" customHeight="1" outlineLevel="1">
      <c r="B16" s="66" t="s">
        <v>89</v>
      </c>
      <c r="C16" s="291">
        <v>72.176864056659454</v>
      </c>
      <c r="D16" s="126">
        <f t="shared" si="16"/>
        <v>0.11075506396828949</v>
      </c>
      <c r="E16" s="291">
        <v>46.277309040515206</v>
      </c>
      <c r="F16" s="126">
        <f t="shared" si="16"/>
        <v>4.5578604620768459E-2</v>
      </c>
      <c r="G16" s="291">
        <v>56.204723122941957</v>
      </c>
      <c r="H16" s="126">
        <f t="shared" si="9"/>
        <v>8.148399312953547E-2</v>
      </c>
      <c r="I16" s="292">
        <v>68.298303237778015</v>
      </c>
      <c r="J16" s="126">
        <f t="shared" si="10"/>
        <v>7.8114047928656394E-2</v>
      </c>
      <c r="K16" s="292">
        <v>44.42101048716227</v>
      </c>
      <c r="L16" s="126">
        <f t="shared" si="11"/>
        <v>5.897481302398333E-2</v>
      </c>
      <c r="M16" s="292">
        <v>55.30413676607369</v>
      </c>
      <c r="N16" s="126">
        <f t="shared" si="12"/>
        <v>7.2627420715253743E-2</v>
      </c>
      <c r="O16" s="291">
        <v>62.925694614051615</v>
      </c>
      <c r="P16" s="126">
        <f t="shared" si="13"/>
        <v>5.8193276842755992E-2</v>
      </c>
      <c r="Q16" s="291">
        <v>42.88564967950515</v>
      </c>
      <c r="R16" s="126">
        <f t="shared" si="14"/>
        <v>5.1737083078047919E-2</v>
      </c>
      <c r="S16" s="291">
        <v>52.722510199732064</v>
      </c>
      <c r="T16" s="126">
        <f t="shared" si="15"/>
        <v>5.9118230753032686E-2</v>
      </c>
    </row>
    <row r="17" spans="2:20" ht="15" customHeight="1" outlineLevel="1">
      <c r="B17" s="66" t="s">
        <v>90</v>
      </c>
      <c r="C17" s="291">
        <v>81.511743763208159</v>
      </c>
      <c r="D17" s="126">
        <f t="shared" si="16"/>
        <v>0.15145845123899071</v>
      </c>
      <c r="E17" s="291">
        <v>64.226307402235733</v>
      </c>
      <c r="F17" s="126">
        <f t="shared" si="16"/>
        <v>4.7908425554507028E-2</v>
      </c>
      <c r="G17" s="291">
        <v>70.851891673619704</v>
      </c>
      <c r="H17" s="126">
        <f t="shared" si="9"/>
        <v>9.2887423625169108E-2</v>
      </c>
      <c r="I17" s="292">
        <v>82.360660173833111</v>
      </c>
      <c r="J17" s="126">
        <f t="shared" si="10"/>
        <v>9.997849192310615E-2</v>
      </c>
      <c r="K17" s="292">
        <v>59.408324403774913</v>
      </c>
      <c r="L17" s="126">
        <f t="shared" si="11"/>
        <v>5.1787574088854704E-2</v>
      </c>
      <c r="M17" s="292">
        <v>69.869860859790322</v>
      </c>
      <c r="N17" s="126">
        <f t="shared" si="12"/>
        <v>7.9184349174376223E-2</v>
      </c>
      <c r="O17" s="291">
        <v>75.758073707743435</v>
      </c>
      <c r="P17" s="126">
        <f t="shared" si="13"/>
        <v>5.3936846887755019E-2</v>
      </c>
      <c r="Q17" s="291">
        <v>57.308421964492076</v>
      </c>
      <c r="R17" s="126">
        <f t="shared" si="14"/>
        <v>3.6394428775246679E-2</v>
      </c>
      <c r="S17" s="291">
        <v>66.364621760345088</v>
      </c>
      <c r="T17" s="126">
        <f t="shared" si="15"/>
        <v>4.8647891791392839E-2</v>
      </c>
    </row>
    <row r="18" spans="2:20" ht="15" customHeight="1" outlineLevel="1">
      <c r="B18" s="66" t="s">
        <v>91</v>
      </c>
      <c r="C18" s="291">
        <v>75.373953659573658</v>
      </c>
      <c r="D18" s="126">
        <f t="shared" si="16"/>
        <v>9.858553650449875E-2</v>
      </c>
      <c r="E18" s="291">
        <v>59.433945518661396</v>
      </c>
      <c r="F18" s="126">
        <f t="shared" si="16"/>
        <v>7.2234268783355482E-2</v>
      </c>
      <c r="G18" s="291">
        <v>65.543821197739675</v>
      </c>
      <c r="H18" s="126">
        <f t="shared" si="9"/>
        <v>8.6421700608978469E-2</v>
      </c>
      <c r="I18" s="292">
        <v>76.918986489208933</v>
      </c>
      <c r="J18" s="126">
        <f t="shared" si="10"/>
        <v>8.224367777338526E-2</v>
      </c>
      <c r="K18" s="292">
        <v>52.871804315184804</v>
      </c>
      <c r="L18" s="126">
        <f t="shared" si="11"/>
        <v>8.9811372076745055E-2</v>
      </c>
      <c r="M18" s="292">
        <v>63.83236517044103</v>
      </c>
      <c r="N18" s="126">
        <f t="shared" si="12"/>
        <v>8.8429343546278183E-2</v>
      </c>
      <c r="O18" s="291">
        <v>69.497909001516803</v>
      </c>
      <c r="P18" s="126">
        <f t="shared" si="13"/>
        <v>5.284395530463315E-2</v>
      </c>
      <c r="Q18" s="291">
        <v>50.674079070869361</v>
      </c>
      <c r="R18" s="126">
        <f t="shared" si="14"/>
        <v>6.9357846400430079E-2</v>
      </c>
      <c r="S18" s="291">
        <v>59.913948047662259</v>
      </c>
      <c r="T18" s="126">
        <f t="shared" si="15"/>
        <v>6.3081132242310378E-2</v>
      </c>
    </row>
    <row r="19" spans="2:20" ht="15" customHeight="1" outlineLevel="1">
      <c r="B19" s="66" t="s">
        <v>92</v>
      </c>
      <c r="C19" s="291">
        <v>63.195665340732376</v>
      </c>
      <c r="D19" s="126">
        <f t="shared" si="16"/>
        <v>1.6532917768500743E-2</v>
      </c>
      <c r="E19" s="291">
        <v>45.573288534229313</v>
      </c>
      <c r="F19" s="126">
        <f t="shared" si="16"/>
        <v>0.11555042355682388</v>
      </c>
      <c r="G19" s="291">
        <v>52.256054031572219</v>
      </c>
      <c r="H19" s="126">
        <f t="shared" si="9"/>
        <v>7.410205102281453E-2</v>
      </c>
      <c r="I19" s="292">
        <v>62.943343300144882</v>
      </c>
      <c r="J19" s="126">
        <f t="shared" si="10"/>
        <v>6.2211890206407272E-2</v>
      </c>
      <c r="K19" s="292">
        <v>40.294065387348972</v>
      </c>
      <c r="L19" s="126">
        <f t="shared" si="11"/>
        <v>8.7095280645281159E-2</v>
      </c>
      <c r="M19" s="292">
        <v>50.522293525620505</v>
      </c>
      <c r="N19" s="126">
        <f t="shared" si="12"/>
        <v>7.5917111704437712E-2</v>
      </c>
      <c r="O19" s="291">
        <v>60.247435704848954</v>
      </c>
      <c r="P19" s="126">
        <f t="shared" si="13"/>
        <v>6.9817041760255716E-2</v>
      </c>
      <c r="Q19" s="291">
        <v>39.683073628774395</v>
      </c>
      <c r="R19" s="126">
        <f t="shared" si="14"/>
        <v>6.9272393104034879E-2</v>
      </c>
      <c r="S19" s="291">
        <v>49.642168960120578</v>
      </c>
      <c r="T19" s="126">
        <f t="shared" si="15"/>
        <v>7.3443333386952414E-2</v>
      </c>
    </row>
    <row r="20" spans="2:20" ht="15" customHeight="1" outlineLevel="1">
      <c r="B20" s="66" t="s">
        <v>93</v>
      </c>
      <c r="C20" s="291">
        <v>58.256198386383907</v>
      </c>
      <c r="D20" s="126">
        <f t="shared" si="16"/>
        <v>5.3648008435230654E-2</v>
      </c>
      <c r="E20" s="291">
        <v>37.776696078981644</v>
      </c>
      <c r="F20" s="126">
        <f t="shared" si="16"/>
        <v>2.989902069197492E-2</v>
      </c>
      <c r="G20" s="291">
        <v>45.54294196768366</v>
      </c>
      <c r="H20" s="126">
        <f t="shared" si="9"/>
        <v>4.7204919928343525E-2</v>
      </c>
      <c r="I20" s="292">
        <v>58.395638335002204</v>
      </c>
      <c r="J20" s="126">
        <f t="shared" si="10"/>
        <v>8.0990868843920039E-2</v>
      </c>
      <c r="K20" s="292">
        <v>34.476481974590513</v>
      </c>
      <c r="L20" s="126">
        <f t="shared" si="11"/>
        <v>3.7426559641114299E-2</v>
      </c>
      <c r="M20" s="292">
        <v>45.27817680438735</v>
      </c>
      <c r="N20" s="126">
        <f t="shared" si="12"/>
        <v>6.5398891136903448E-2</v>
      </c>
      <c r="O20" s="291">
        <v>55.604857813059709</v>
      </c>
      <c r="P20" s="126">
        <f t="shared" si="13"/>
        <v>6.9007013858599642E-2</v>
      </c>
      <c r="Q20" s="291">
        <v>33.843419783284723</v>
      </c>
      <c r="R20" s="126">
        <f t="shared" si="14"/>
        <v>1.5306304370241497E-2</v>
      </c>
      <c r="S20" s="291">
        <v>44.382245888562132</v>
      </c>
      <c r="T20" s="126">
        <f t="shared" si="15"/>
        <v>5.1243076318947756E-2</v>
      </c>
    </row>
    <row r="21" spans="2:20" ht="15" customHeight="1" outlineLevel="1">
      <c r="B21" s="66" t="s">
        <v>94</v>
      </c>
      <c r="C21" s="291">
        <v>61.521550524644368</v>
      </c>
      <c r="D21" s="126">
        <f t="shared" si="16"/>
        <v>-2.3002214949271571E-2</v>
      </c>
      <c r="E21" s="291">
        <v>44.619407611847762</v>
      </c>
      <c r="F21" s="126">
        <f t="shared" si="16"/>
        <v>-8.5667876806398202E-2</v>
      </c>
      <c r="G21" s="291">
        <v>51.02904569466947</v>
      </c>
      <c r="H21" s="126">
        <f t="shared" si="9"/>
        <v>-5.466754919100647E-2</v>
      </c>
      <c r="I21" s="292">
        <v>64.765317550835874</v>
      </c>
      <c r="J21" s="126">
        <f t="shared" si="10"/>
        <v>6.7404001555686488E-3</v>
      </c>
      <c r="K21" s="292">
        <v>41.652367414627541</v>
      </c>
      <c r="L21" s="126">
        <f t="shared" si="11"/>
        <v>-6.0466198018886863E-2</v>
      </c>
      <c r="M21" s="292">
        <v>52.089986125998209</v>
      </c>
      <c r="N21" s="126">
        <f t="shared" si="12"/>
        <v>-2.1736237390785118E-2</v>
      </c>
      <c r="O21" s="291">
        <v>60.733987358593033</v>
      </c>
      <c r="P21" s="126">
        <f t="shared" si="13"/>
        <v>-2.6782142167815937E-2</v>
      </c>
      <c r="Q21" s="291">
        <v>40.7950287194178</v>
      </c>
      <c r="R21" s="126">
        <f t="shared" si="14"/>
        <v>-6.4336561498255285E-2</v>
      </c>
      <c r="S21" s="291">
        <v>50.451248015728673</v>
      </c>
      <c r="T21" s="126">
        <f t="shared" si="15"/>
        <v>-3.9832716267403034E-2</v>
      </c>
    </row>
    <row r="22" spans="2:20" ht="15" customHeight="1" outlineLevel="1">
      <c r="B22" s="66" t="s">
        <v>95</v>
      </c>
      <c r="C22" s="291">
        <v>68.143676148865822</v>
      </c>
      <c r="D22" s="126">
        <f t="shared" si="16"/>
        <v>6.3415670238230692E-2</v>
      </c>
      <c r="E22" s="291">
        <v>56.407194436756427</v>
      </c>
      <c r="F22" s="126">
        <f t="shared" si="16"/>
        <v>-2.7629814915420936E-2</v>
      </c>
      <c r="G22" s="291">
        <v>60.857908202957212</v>
      </c>
      <c r="H22" s="126">
        <f t="shared" si="9"/>
        <v>1.0425173550675959E-2</v>
      </c>
      <c r="I22" s="292">
        <v>67.336186486435423</v>
      </c>
      <c r="J22" s="126">
        <f t="shared" si="10"/>
        <v>5.6020295190285285E-2</v>
      </c>
      <c r="K22" s="292">
        <v>50.690384483114379</v>
      </c>
      <c r="L22" s="126">
        <f t="shared" si="11"/>
        <v>-1.6792015344567757E-2</v>
      </c>
      <c r="M22" s="292">
        <v>58.207492140585295</v>
      </c>
      <c r="N22" s="126">
        <f t="shared" si="12"/>
        <v>2.1223507066731928E-2</v>
      </c>
      <c r="O22" s="291">
        <v>65.049756389941592</v>
      </c>
      <c r="P22" s="126">
        <f t="shared" si="13"/>
        <v>2.766340058406902E-2</v>
      </c>
      <c r="Q22" s="291">
        <v>50.162942500024499</v>
      </c>
      <c r="R22" s="126">
        <f t="shared" si="14"/>
        <v>-3.0716250176164528E-2</v>
      </c>
      <c r="S22" s="291">
        <v>57.372463425654566</v>
      </c>
      <c r="T22" s="126">
        <f t="shared" si="15"/>
        <v>2.2417830811127804E-3</v>
      </c>
    </row>
    <row r="23" spans="2:20" ht="15" customHeight="1" outlineLevel="1">
      <c r="B23" s="66" t="s">
        <v>96</v>
      </c>
      <c r="C23" s="291">
        <v>68.88</v>
      </c>
      <c r="D23" s="126">
        <f t="shared" si="16"/>
        <v>-3.2448377581120957E-2</v>
      </c>
      <c r="E23" s="291">
        <v>58.73</v>
      </c>
      <c r="F23" s="126">
        <f t="shared" si="16"/>
        <v>-3.0698135005776672E-2</v>
      </c>
      <c r="G23" s="291">
        <v>62.58</v>
      </c>
      <c r="H23" s="126">
        <f t="shared" si="9"/>
        <v>-2.931596091205213E-2</v>
      </c>
      <c r="I23" s="292">
        <v>69.242404893278788</v>
      </c>
      <c r="J23" s="126">
        <f t="shared" si="10"/>
        <v>2.297551575915624E-2</v>
      </c>
      <c r="K23" s="292">
        <v>52.829330026253572</v>
      </c>
      <c r="L23" s="126">
        <f t="shared" si="11"/>
        <v>-2.3647062622966342E-2</v>
      </c>
      <c r="M23" s="292">
        <v>60.241340017778342</v>
      </c>
      <c r="N23" s="126">
        <f t="shared" si="12"/>
        <v>1.3288977782495159E-3</v>
      </c>
      <c r="O23" s="291">
        <v>69.267910998420234</v>
      </c>
      <c r="P23" s="126">
        <f t="shared" si="13"/>
        <v>3.2201918099518112E-2</v>
      </c>
      <c r="Q23" s="291">
        <v>53.139087137958619</v>
      </c>
      <c r="R23" s="126">
        <f t="shared" si="14"/>
        <v>-3.2014192254732565E-2</v>
      </c>
      <c r="S23" s="291">
        <v>60.950099889757524</v>
      </c>
      <c r="T23" s="126">
        <f t="shared" si="15"/>
        <v>4.05339196311294E-3</v>
      </c>
    </row>
    <row r="24" spans="2:20" ht="15" customHeight="1" outlineLevel="1">
      <c r="B24" s="66" t="s">
        <v>97</v>
      </c>
      <c r="C24" s="291">
        <v>71.08</v>
      </c>
      <c r="D24" s="126">
        <f t="shared" si="16"/>
        <v>1.7172295363480305E-2</v>
      </c>
      <c r="E24" s="291">
        <v>55.54</v>
      </c>
      <c r="F24" s="126">
        <f t="shared" si="16"/>
        <v>-5.8324855883350235E-2</v>
      </c>
      <c r="G24" s="291">
        <v>61.43</v>
      </c>
      <c r="H24" s="126">
        <f t="shared" si="9"/>
        <v>-2.4456090201683378E-2</v>
      </c>
      <c r="I24" s="292">
        <v>67.274237797450652</v>
      </c>
      <c r="J24" s="126">
        <f t="shared" si="10"/>
        <v>-1.2898705787596443E-2</v>
      </c>
      <c r="K24" s="292">
        <v>50.216372056766858</v>
      </c>
      <c r="L24" s="126">
        <f t="shared" si="11"/>
        <v>-2.8852217384618295E-2</v>
      </c>
      <c r="M24" s="292">
        <v>57.919564318324596</v>
      </c>
      <c r="N24" s="126">
        <f t="shared" si="12"/>
        <v>-1.8954611477481453E-2</v>
      </c>
      <c r="O24" s="291">
        <v>66.662640978301908</v>
      </c>
      <c r="P24" s="126">
        <f t="shared" si="13"/>
        <v>-7.0077411458493444E-3</v>
      </c>
      <c r="Q24" s="291">
        <v>50.378495650432853</v>
      </c>
      <c r="R24" s="126">
        <f t="shared" si="14"/>
        <v>-4.5185692372421538E-2</v>
      </c>
      <c r="S24" s="291">
        <v>58.264728887807387</v>
      </c>
      <c r="T24" s="126">
        <f t="shared" si="15"/>
        <v>-2.2362553070906399E-2</v>
      </c>
    </row>
    <row r="25" spans="2:20" ht="15" customHeight="1">
      <c r="B25" s="132">
        <v>2010</v>
      </c>
      <c r="C25" s="294">
        <v>70.242262102164986</v>
      </c>
      <c r="D25" s="134">
        <f t="shared" si="16"/>
        <v>7.7209536043824745E-2</v>
      </c>
      <c r="E25" s="294">
        <v>52.916225747071429</v>
      </c>
      <c r="F25" s="134">
        <f>E25/E38-1</f>
        <v>3.7614185690895585E-2</v>
      </c>
      <c r="G25" s="294">
        <v>59.522066888293921</v>
      </c>
      <c r="H25" s="134">
        <f t="shared" si="9"/>
        <v>5.8326171297294671E-2</v>
      </c>
      <c r="I25" s="294">
        <v>69.040108282453801</v>
      </c>
      <c r="J25" s="134">
        <f t="shared" si="10"/>
        <v>6.3955491879018167E-2</v>
      </c>
      <c r="K25" s="294">
        <v>48.196137491290195</v>
      </c>
      <c r="L25" s="134">
        <f t="shared" si="11"/>
        <v>3.9341176223466778E-2</v>
      </c>
      <c r="M25" s="294">
        <v>57.65304481863604</v>
      </c>
      <c r="N25" s="134">
        <f t="shared" si="12"/>
        <v>5.4805913441215326E-2</v>
      </c>
      <c r="O25" s="294">
        <v>65.251993240038132</v>
      </c>
      <c r="P25" s="134">
        <f t="shared" si="13"/>
        <v>4.4876241610041001E-2</v>
      </c>
      <c r="Q25" s="294">
        <v>47.400441749110826</v>
      </c>
      <c r="R25" s="134">
        <f t="shared" si="14"/>
        <v>2.8312512423767977E-2</v>
      </c>
      <c r="S25" s="294">
        <v>56.104302420489866</v>
      </c>
      <c r="T25" s="134">
        <f t="shared" si="15"/>
        <v>4.0435818049023187E-2</v>
      </c>
    </row>
    <row r="26" spans="2:20" ht="15" hidden="1" customHeight="1" outlineLevel="1">
      <c r="B26" s="66" t="s">
        <v>86</v>
      </c>
      <c r="C26" s="291">
        <v>61.551275593161982</v>
      </c>
      <c r="D26" s="126">
        <f t="shared" si="16"/>
        <v>-0.10652815222583856</v>
      </c>
      <c r="E26" s="291">
        <v>50.107129929181774</v>
      </c>
      <c r="F26" s="126">
        <f t="shared" si="16"/>
        <v>-0.10137858807062816</v>
      </c>
      <c r="G26" s="291">
        <v>54.36676779141996</v>
      </c>
      <c r="H26" s="126">
        <f t="shared" si="9"/>
        <v>-0.10285861730330104</v>
      </c>
      <c r="I26" s="292">
        <v>61.67663814221325</v>
      </c>
      <c r="J26" s="126">
        <f t="shared" si="10"/>
        <v>-6.8257901153216283E-2</v>
      </c>
      <c r="K26" s="292">
        <v>46.675944105375194</v>
      </c>
      <c r="L26" s="126">
        <f t="shared" si="11"/>
        <v>-8.5509419555248822E-2</v>
      </c>
      <c r="M26" s="292">
        <v>53.41304117657743</v>
      </c>
      <c r="N26" s="126">
        <f t="shared" si="12"/>
        <v>-7.5266169844638076E-2</v>
      </c>
      <c r="O26" s="291">
        <v>60.721348346029949</v>
      </c>
      <c r="P26" s="126">
        <f t="shared" si="13"/>
        <v>-6.0628297604490511E-2</v>
      </c>
      <c r="Q26" s="291">
        <v>46.862482306330861</v>
      </c>
      <c r="R26" s="126">
        <f t="shared" si="14"/>
        <v>-9.6751631345300404E-2</v>
      </c>
      <c r="S26" s="291">
        <v>53.539055226095769</v>
      </c>
      <c r="T26" s="126">
        <f t="shared" si="15"/>
        <v>-7.6514199942942507E-2</v>
      </c>
    </row>
    <row r="27" spans="2:20" ht="15" hidden="1" customHeight="1" outlineLevel="1">
      <c r="B27" s="66" t="s">
        <v>87</v>
      </c>
      <c r="C27" s="291">
        <v>62.973743163998158</v>
      </c>
      <c r="D27" s="126">
        <f t="shared" si="16"/>
        <v>-7.6766703357305954E-2</v>
      </c>
      <c r="E27" s="291">
        <v>49.64069809459631</v>
      </c>
      <c r="F27" s="126">
        <f t="shared" si="16"/>
        <v>-0.19244024573619145</v>
      </c>
      <c r="G27" s="291">
        <v>54.603405251960439</v>
      </c>
      <c r="H27" s="126">
        <f t="shared" si="9"/>
        <v>-0.14628822307754163</v>
      </c>
      <c r="I27" s="292">
        <v>65.519439815310292</v>
      </c>
      <c r="J27" s="126">
        <f t="shared" si="10"/>
        <v>-6.3967992837414167E-2</v>
      </c>
      <c r="K27" s="292">
        <v>47.111446271205452</v>
      </c>
      <c r="L27" s="126">
        <f t="shared" si="11"/>
        <v>-0.12422671624116166</v>
      </c>
      <c r="M27" s="292">
        <v>55.378826372962358</v>
      </c>
      <c r="N27" s="126">
        <f t="shared" si="12"/>
        <v>-9.1838320741044477E-2</v>
      </c>
      <c r="O27" s="291">
        <v>63.467484961176638</v>
      </c>
      <c r="P27" s="126">
        <f t="shared" si="13"/>
        <v>-6.2358975251137649E-2</v>
      </c>
      <c r="Q27" s="291">
        <v>46.961393537075921</v>
      </c>
      <c r="R27" s="126">
        <f t="shared" si="14"/>
        <v>-0.1351318529536264</v>
      </c>
      <c r="S27" s="291">
        <v>54.913279549801061</v>
      </c>
      <c r="T27" s="126">
        <f t="shared" si="15"/>
        <v>-9.5231853005462996E-2</v>
      </c>
    </row>
    <row r="28" spans="2:20" ht="15" hidden="1" customHeight="1" outlineLevel="1">
      <c r="B28" s="66" t="s">
        <v>88</v>
      </c>
      <c r="C28" s="291">
        <v>68.349125480619023</v>
      </c>
      <c r="D28" s="126">
        <f t="shared" si="16"/>
        <v>-3.6929329567154778E-2</v>
      </c>
      <c r="E28" s="291">
        <v>47.69016153132948</v>
      </c>
      <c r="F28" s="126">
        <f t="shared" si="16"/>
        <v>-0.10892822250879153</v>
      </c>
      <c r="G28" s="291">
        <v>55.379656895756852</v>
      </c>
      <c r="H28" s="126">
        <f t="shared" si="9"/>
        <v>-7.6389978389645563E-2</v>
      </c>
      <c r="I28" s="292">
        <v>65.118609678257783</v>
      </c>
      <c r="J28" s="126">
        <f t="shared" si="10"/>
        <v>-8.0406841338022228E-2</v>
      </c>
      <c r="K28" s="292">
        <v>44.136737812907491</v>
      </c>
      <c r="L28" s="126">
        <f t="shared" si="11"/>
        <v>-9.5808787593739786E-2</v>
      </c>
      <c r="M28" s="292">
        <v>53.560095635235832</v>
      </c>
      <c r="N28" s="126">
        <f t="shared" si="12"/>
        <v>-8.551489432617454E-2</v>
      </c>
      <c r="O28" s="291">
        <v>59.792082639993346</v>
      </c>
      <c r="P28" s="126">
        <f t="shared" si="13"/>
        <v>-9.6925539197951327E-2</v>
      </c>
      <c r="Q28" s="291">
        <v>42.847789633989905</v>
      </c>
      <c r="R28" s="126">
        <f t="shared" si="14"/>
        <v>-0.11182092508637309</v>
      </c>
      <c r="S28" s="291">
        <v>51.010781288890179</v>
      </c>
      <c r="T28" s="126">
        <f t="shared" si="15"/>
        <v>-0.10228116041542146</v>
      </c>
    </row>
    <row r="29" spans="2:20" ht="15" hidden="1" customHeight="1" outlineLevel="1">
      <c r="B29" s="66" t="s">
        <v>89</v>
      </c>
      <c r="C29" s="291">
        <v>64.98</v>
      </c>
      <c r="D29" s="126">
        <f t="shared" si="16"/>
        <v>-6.1118335500650045E-2</v>
      </c>
      <c r="E29" s="291">
        <v>44.26</v>
      </c>
      <c r="F29" s="126">
        <f t="shared" si="16"/>
        <v>-0.10077204388459982</v>
      </c>
      <c r="G29" s="291">
        <v>51.97</v>
      </c>
      <c r="H29" s="126">
        <f t="shared" si="9"/>
        <v>-8.1639865700653846E-2</v>
      </c>
      <c r="I29" s="292">
        <v>63.349794364517557</v>
      </c>
      <c r="J29" s="126">
        <f t="shared" si="10"/>
        <v>-8.9685384300182025E-2</v>
      </c>
      <c r="K29" s="292">
        <v>41.947183201000492</v>
      </c>
      <c r="L29" s="126">
        <f t="shared" si="11"/>
        <v>-5.7563226648642662E-2</v>
      </c>
      <c r="M29" s="292">
        <v>51.559503046449777</v>
      </c>
      <c r="N29" s="126">
        <f t="shared" si="12"/>
        <v>-7.3194723060398204E-2</v>
      </c>
      <c r="O29" s="291">
        <v>59.465218680842327</v>
      </c>
      <c r="P29" s="126">
        <f t="shared" si="13"/>
        <v>-0.10530589180506589</v>
      </c>
      <c r="Q29" s="291">
        <v>40.776017475769336</v>
      </c>
      <c r="R29" s="126">
        <f t="shared" si="14"/>
        <v>-8.7214623177495842E-2</v>
      </c>
      <c r="S29" s="291">
        <v>49.779626739355038</v>
      </c>
      <c r="T29" s="126">
        <f t="shared" si="15"/>
        <v>-9.6216339181741883E-2</v>
      </c>
    </row>
    <row r="30" spans="2:20" ht="15" hidden="1" customHeight="1" outlineLevel="1">
      <c r="B30" s="66" t="s">
        <v>90</v>
      </c>
      <c r="C30" s="291">
        <v>70.790000000000006</v>
      </c>
      <c r="D30" s="126">
        <f t="shared" si="16"/>
        <v>-0.12766481823783116</v>
      </c>
      <c r="E30" s="291">
        <v>61.29</v>
      </c>
      <c r="F30" s="126">
        <f t="shared" si="16"/>
        <v>-7.7513546056592442E-2</v>
      </c>
      <c r="G30" s="291">
        <v>64.83</v>
      </c>
      <c r="H30" s="126">
        <f t="shared" si="9"/>
        <v>-9.7954640322805098E-2</v>
      </c>
      <c r="I30" s="292">
        <v>74.874791442368064</v>
      </c>
      <c r="J30" s="126">
        <f t="shared" si="10"/>
        <v>-9.9899407553635133E-2</v>
      </c>
      <c r="K30" s="292">
        <v>56.483196671380441</v>
      </c>
      <c r="L30" s="126">
        <f t="shared" si="11"/>
        <v>-8.9583833678112623E-2</v>
      </c>
      <c r="M30" s="292">
        <v>64.743211772153529</v>
      </c>
      <c r="N30" s="126">
        <f t="shared" si="12"/>
        <v>-9.3448015146461838E-2</v>
      </c>
      <c r="O30" s="291">
        <v>71.881037209634371</v>
      </c>
      <c r="P30" s="126">
        <f t="shared" si="13"/>
        <v>-0.1121541633274602</v>
      </c>
      <c r="Q30" s="291">
        <v>55.295957189017301</v>
      </c>
      <c r="R30" s="126">
        <f t="shared" si="14"/>
        <v>-0.12720596534062967</v>
      </c>
      <c r="S30" s="291">
        <v>63.285896324051336</v>
      </c>
      <c r="T30" s="126">
        <f t="shared" si="15"/>
        <v>-0.11812677448346953</v>
      </c>
    </row>
    <row r="31" spans="2:20" ht="15" hidden="1" customHeight="1" outlineLevel="1">
      <c r="B31" s="66" t="s">
        <v>91</v>
      </c>
      <c r="C31" s="291">
        <v>68.61</v>
      </c>
      <c r="D31" s="126">
        <f t="shared" si="16"/>
        <v>-9.3659180977543E-2</v>
      </c>
      <c r="E31" s="291">
        <v>55.43</v>
      </c>
      <c r="F31" s="126">
        <f t="shared" si="16"/>
        <v>-0.13268659051791576</v>
      </c>
      <c r="G31" s="291">
        <v>60.33</v>
      </c>
      <c r="H31" s="126">
        <f t="shared" si="9"/>
        <v>-0.11617345443891014</v>
      </c>
      <c r="I31" s="292">
        <v>71.073629783139523</v>
      </c>
      <c r="J31" s="126">
        <f t="shared" si="10"/>
        <v>-0.12546464303186489</v>
      </c>
      <c r="K31" s="292">
        <v>48.514638101483811</v>
      </c>
      <c r="L31" s="126">
        <f t="shared" si="11"/>
        <v>-0.13351212236962995</v>
      </c>
      <c r="M31" s="292">
        <v>58.646310437078903</v>
      </c>
      <c r="N31" s="126">
        <f t="shared" si="12"/>
        <v>-0.12728821600960494</v>
      </c>
      <c r="O31" s="291">
        <v>66.009695597680533</v>
      </c>
      <c r="P31" s="126">
        <f t="shared" si="13"/>
        <v>-0.13501929437830051</v>
      </c>
      <c r="Q31" s="291">
        <v>47.387391640173199</v>
      </c>
      <c r="R31" s="126">
        <f t="shared" si="14"/>
        <v>-0.1521213939758681</v>
      </c>
      <c r="S31" s="291">
        <v>56.358772844823612</v>
      </c>
      <c r="T31" s="126">
        <f t="shared" si="15"/>
        <v>-0.14143615653805086</v>
      </c>
    </row>
    <row r="32" spans="2:20" ht="15" hidden="1" customHeight="1" outlineLevel="1">
      <c r="B32" s="66" t="s">
        <v>92</v>
      </c>
      <c r="C32" s="291">
        <v>62.167849398777847</v>
      </c>
      <c r="D32" s="126">
        <f t="shared" si="16"/>
        <v>-9.1644514921422449E-2</v>
      </c>
      <c r="E32" s="291">
        <v>40.852737421696567</v>
      </c>
      <c r="F32" s="126">
        <f t="shared" si="16"/>
        <v>-0.24416767027388397</v>
      </c>
      <c r="G32" s="291">
        <v>48.650921001232007</v>
      </c>
      <c r="H32" s="126">
        <f t="shared" si="9"/>
        <v>-0.18027091826062336</v>
      </c>
      <c r="I32" s="292">
        <v>59.256861912846631</v>
      </c>
      <c r="J32" s="126">
        <f t="shared" si="10"/>
        <v>-0.1528211319123548</v>
      </c>
      <c r="K32" s="292">
        <v>37.065808402213932</v>
      </c>
      <c r="L32" s="126">
        <f t="shared" si="11"/>
        <v>-0.18529471824943811</v>
      </c>
      <c r="M32" s="292">
        <v>46.957421697276018</v>
      </c>
      <c r="N32" s="126">
        <f t="shared" si="12"/>
        <v>-0.16382364934538762</v>
      </c>
      <c r="O32" s="291">
        <v>56.315644033599447</v>
      </c>
      <c r="P32" s="126">
        <f t="shared" si="13"/>
        <v>-0.15316143787072856</v>
      </c>
      <c r="Q32" s="291">
        <v>37.112221249420614</v>
      </c>
      <c r="R32" s="126">
        <f t="shared" si="14"/>
        <v>-0.18639408255965206</v>
      </c>
      <c r="S32" s="291">
        <v>46.245728503887108</v>
      </c>
      <c r="T32" s="126">
        <f t="shared" si="15"/>
        <v>-0.16609189311090755</v>
      </c>
    </row>
    <row r="33" spans="2:20" ht="15" hidden="1" customHeight="1" outlineLevel="1">
      <c r="B33" s="66" t="s">
        <v>93</v>
      </c>
      <c r="C33" s="291">
        <v>55.29</v>
      </c>
      <c r="D33" s="126">
        <f t="shared" si="16"/>
        <v>-0.15095208845208852</v>
      </c>
      <c r="E33" s="291">
        <v>36.68</v>
      </c>
      <c r="F33" s="126">
        <f t="shared" si="16"/>
        <v>-0.14598370197904542</v>
      </c>
      <c r="G33" s="291">
        <v>43.49</v>
      </c>
      <c r="H33" s="126">
        <f t="shared" si="9"/>
        <v>-0.14909019761299158</v>
      </c>
      <c r="I33" s="292">
        <v>54.020473269542222</v>
      </c>
      <c r="J33" s="126">
        <f t="shared" si="10"/>
        <v>-0.18380066764849345</v>
      </c>
      <c r="K33" s="292">
        <v>33.232696477828036</v>
      </c>
      <c r="L33" s="126">
        <f t="shared" si="11"/>
        <v>-0.16472219329725091</v>
      </c>
      <c r="M33" s="292">
        <v>42.498802261817936</v>
      </c>
      <c r="N33" s="126">
        <f t="shared" si="12"/>
        <v>-0.17152351788101505</v>
      </c>
      <c r="O33" s="291">
        <v>52.015428423011926</v>
      </c>
      <c r="P33" s="126">
        <f t="shared" si="13"/>
        <v>-0.18201943100019602</v>
      </c>
      <c r="Q33" s="291">
        <v>33.333211502391485</v>
      </c>
      <c r="R33" s="126">
        <f t="shared" si="14"/>
        <v>-0.18558229154173478</v>
      </c>
      <c r="S33" s="291">
        <v>42.218823494154968</v>
      </c>
      <c r="T33" s="126">
        <f t="shared" si="15"/>
        <v>-0.18192074877661413</v>
      </c>
    </row>
    <row r="34" spans="2:20" ht="15" hidden="1" customHeight="1" outlineLevel="1">
      <c r="B34" s="66" t="s">
        <v>94</v>
      </c>
      <c r="C34" s="291">
        <v>62.97</v>
      </c>
      <c r="D34" s="126">
        <f t="shared" si="16"/>
        <v>-6.9867060561299876E-2</v>
      </c>
      <c r="E34" s="291">
        <v>48.8</v>
      </c>
      <c r="F34" s="126">
        <f t="shared" si="16"/>
        <v>-9.0739705608347432E-2</v>
      </c>
      <c r="G34" s="291">
        <v>53.98</v>
      </c>
      <c r="H34" s="126">
        <f t="shared" si="9"/>
        <v>-8.2440931497535286E-2</v>
      </c>
      <c r="I34" s="292">
        <v>64.331696175923682</v>
      </c>
      <c r="J34" s="126">
        <f t="shared" si="10"/>
        <v>-0.13403269727062561</v>
      </c>
      <c r="K34" s="292">
        <v>44.333016360666129</v>
      </c>
      <c r="L34" s="126">
        <f t="shared" si="11"/>
        <v>-8.451861473171729E-2</v>
      </c>
      <c r="M34" s="292">
        <v>53.247383902951022</v>
      </c>
      <c r="N34" s="126">
        <f t="shared" si="12"/>
        <v>-0.10813320684872496</v>
      </c>
      <c r="O34" s="291">
        <v>62.405335937707015</v>
      </c>
      <c r="P34" s="126">
        <f t="shared" si="13"/>
        <v>-0.14903539746940242</v>
      </c>
      <c r="Q34" s="291">
        <v>43.600109869358469</v>
      </c>
      <c r="R34" s="126">
        <f t="shared" si="14"/>
        <v>-0.11687158638138651</v>
      </c>
      <c r="S34" s="291">
        <v>52.544227313809579</v>
      </c>
      <c r="T34" s="126">
        <f t="shared" si="15"/>
        <v>-0.13382983920848956</v>
      </c>
    </row>
    <row r="35" spans="2:20" ht="15" hidden="1" customHeight="1" outlineLevel="1">
      <c r="B35" s="66" t="s">
        <v>95</v>
      </c>
      <c r="C35" s="291">
        <v>64.08</v>
      </c>
      <c r="D35" s="126">
        <f t="shared" si="16"/>
        <v>-0.17677286742034948</v>
      </c>
      <c r="E35" s="291">
        <v>58.01</v>
      </c>
      <c r="F35" s="126">
        <f t="shared" si="16"/>
        <v>-0.15028563058444411</v>
      </c>
      <c r="G35" s="291">
        <v>60.23</v>
      </c>
      <c r="H35" s="126">
        <f t="shared" si="9"/>
        <v>-0.16102521242512902</v>
      </c>
      <c r="I35" s="292">
        <v>63.764102634317325</v>
      </c>
      <c r="J35" s="126">
        <f t="shared" si="10"/>
        <v>-0.20524337140252835</v>
      </c>
      <c r="K35" s="292">
        <v>51.556115566818704</v>
      </c>
      <c r="L35" s="126">
        <f t="shared" si="11"/>
        <v>-0.1551172111096969</v>
      </c>
      <c r="M35" s="292">
        <v>56.997798951744777</v>
      </c>
      <c r="N35" s="126">
        <f t="shared" si="12"/>
        <v>-0.17867950431799218</v>
      </c>
      <c r="O35" s="291">
        <v>63.29869911974172</v>
      </c>
      <c r="P35" s="126">
        <f t="shared" si="13"/>
        <v>-0.18518488247492371</v>
      </c>
      <c r="Q35" s="291">
        <v>51.752587938404488</v>
      </c>
      <c r="R35" s="126">
        <f t="shared" si="14"/>
        <v>-0.16144780441047446</v>
      </c>
      <c r="S35" s="291">
        <v>57.244134493454197</v>
      </c>
      <c r="T35" s="126">
        <f t="shared" si="15"/>
        <v>-0.1732634566793938</v>
      </c>
    </row>
    <row r="36" spans="2:20" ht="15" hidden="1" customHeight="1" outlineLevel="1">
      <c r="B36" s="66" t="s">
        <v>96</v>
      </c>
      <c r="C36" s="291">
        <v>71.19</v>
      </c>
      <c r="D36" s="126">
        <f t="shared" si="16"/>
        <v>-0.10317460317460314</v>
      </c>
      <c r="E36" s="291">
        <v>60.59</v>
      </c>
      <c r="F36" s="126">
        <f t="shared" si="16"/>
        <v>-0.15518683770217512</v>
      </c>
      <c r="G36" s="291">
        <v>64.47</v>
      </c>
      <c r="H36" s="126">
        <f t="shared" si="9"/>
        <v>-0.13509525087201513</v>
      </c>
      <c r="I36" s="292">
        <v>67.687255292609407</v>
      </c>
      <c r="J36" s="126">
        <f t="shared" si="10"/>
        <v>-0.13955858569681012</v>
      </c>
      <c r="K36" s="292">
        <v>54.108845279023029</v>
      </c>
      <c r="L36" s="126">
        <f t="shared" si="11"/>
        <v>-0.13543161480365273</v>
      </c>
      <c r="M36" s="292">
        <v>60.161391678040999</v>
      </c>
      <c r="N36" s="126">
        <f t="shared" si="12"/>
        <v>-0.13557253272744962</v>
      </c>
      <c r="O36" s="291">
        <v>67.106938849673668</v>
      </c>
      <c r="P36" s="126">
        <f t="shared" si="13"/>
        <v>-0.12626016778099058</v>
      </c>
      <c r="Q36" s="291">
        <v>54.896556037051482</v>
      </c>
      <c r="R36" s="126">
        <f t="shared" si="14"/>
        <v>-0.1324695898637116</v>
      </c>
      <c r="S36" s="291">
        <v>60.704042611308388</v>
      </c>
      <c r="T36" s="126">
        <f t="shared" si="15"/>
        <v>-0.12847181637072957</v>
      </c>
    </row>
    <row r="37" spans="2:20" ht="15" hidden="1" customHeight="1" outlineLevel="1">
      <c r="B37" s="66" t="s">
        <v>97</v>
      </c>
      <c r="C37" s="291">
        <v>69.88</v>
      </c>
      <c r="D37" s="126">
        <f t="shared" si="16"/>
        <v>-9.7507426062249936E-2</v>
      </c>
      <c r="E37" s="291">
        <v>58.98</v>
      </c>
      <c r="F37" s="126">
        <f t="shared" si="16"/>
        <v>-0.10649901530071215</v>
      </c>
      <c r="G37" s="291">
        <v>62.97</v>
      </c>
      <c r="H37" s="126">
        <f t="shared" si="9"/>
        <v>-0.10324693819424668</v>
      </c>
      <c r="I37" s="292">
        <v>68.153327517545165</v>
      </c>
      <c r="J37" s="126">
        <f t="shared" si="10"/>
        <v>-0.11780798578005269</v>
      </c>
      <c r="K37" s="292">
        <v>51.708270312402909</v>
      </c>
      <c r="L37" s="126">
        <f t="shared" si="11"/>
        <v>-0.10517957127899646</v>
      </c>
      <c r="M37" s="292">
        <v>59.038618392114415</v>
      </c>
      <c r="N37" s="126">
        <f t="shared" si="12"/>
        <v>-0.10919064923755251</v>
      </c>
      <c r="O37" s="291">
        <v>67.133092311541603</v>
      </c>
      <c r="P37" s="126">
        <f t="shared" si="13"/>
        <v>-9.1391321763707012E-2</v>
      </c>
      <c r="Q37" s="291">
        <v>52.762610748479467</v>
      </c>
      <c r="R37" s="126">
        <f t="shared" si="14"/>
        <v>-0.10679949884998796</v>
      </c>
      <c r="S37" s="291">
        <v>59.597480713147469</v>
      </c>
      <c r="T37" s="126">
        <f t="shared" si="15"/>
        <v>-9.7720527496153009E-2</v>
      </c>
    </row>
    <row r="38" spans="2:20" collapsed="1">
      <c r="B38" s="135">
        <v>2009</v>
      </c>
      <c r="C38" s="292">
        <v>65.207612587740101</v>
      </c>
      <c r="D38" s="136">
        <f t="shared" ref="D38:D64" si="17">C38/C51-1</f>
        <v>-0.10072725736879351</v>
      </c>
      <c r="E38" s="292">
        <v>50.997978320657936</v>
      </c>
      <c r="F38" s="136">
        <f>E38/E51-1</f>
        <v>-0.13406860046160374</v>
      </c>
      <c r="G38" s="292">
        <v>56.241703647309272</v>
      </c>
      <c r="H38" s="136">
        <f t="shared" si="9"/>
        <v>-0.12002217254634506</v>
      </c>
      <c r="I38" s="292">
        <v>64.890034225514682</v>
      </c>
      <c r="J38" s="136">
        <f t="shared" si="10"/>
        <v>-0.12275555379608571</v>
      </c>
      <c r="K38" s="292">
        <v>46.37181571735173</v>
      </c>
      <c r="L38" s="136">
        <f t="shared" si="11"/>
        <v>-0.11844592120130726</v>
      </c>
      <c r="M38" s="292">
        <v>54.657491092885373</v>
      </c>
      <c r="N38" s="136">
        <f t="shared" si="12"/>
        <v>-0.11841985570198876</v>
      </c>
      <c r="O38" s="292">
        <v>62.449494630571635</v>
      </c>
      <c r="P38" s="136">
        <f t="shared" si="13"/>
        <v>-0.12245605032118212</v>
      </c>
      <c r="Q38" s="292">
        <v>46.095366123073184</v>
      </c>
      <c r="R38" s="136">
        <f t="shared" si="14"/>
        <v>-0.13338158388472598</v>
      </c>
      <c r="S38" s="292">
        <v>53.92384753313668</v>
      </c>
      <c r="T38" s="136">
        <f t="shared" si="15"/>
        <v>-0.12627383890505806</v>
      </c>
    </row>
    <row r="39" spans="2:20" ht="15" hidden="1" customHeight="1" outlineLevel="1">
      <c r="B39" s="66" t="s">
        <v>86</v>
      </c>
      <c r="C39" s="291">
        <v>68.89</v>
      </c>
      <c r="D39" s="126">
        <f t="shared" si="17"/>
        <v>-4.1919629950853965E-3</v>
      </c>
      <c r="E39" s="291">
        <v>55.76</v>
      </c>
      <c r="F39" s="126">
        <f t="shared" ref="F39:F50" si="18">E39/E52-1</f>
        <v>-0.14517859880423123</v>
      </c>
      <c r="G39" s="291">
        <v>60.6</v>
      </c>
      <c r="H39" s="126">
        <f t="shared" si="9"/>
        <v>-9.1181763647270597E-2</v>
      </c>
      <c r="I39" s="292">
        <v>66.194967704636682</v>
      </c>
      <c r="J39" s="126">
        <f t="shared" si="10"/>
        <v>-7.7224786147641611E-2</v>
      </c>
      <c r="K39" s="292">
        <v>51.040377127422055</v>
      </c>
      <c r="L39" s="126">
        <f t="shared" si="11"/>
        <v>-9.5847732731183521E-2</v>
      </c>
      <c r="M39" s="292">
        <v>57.760448936537401</v>
      </c>
      <c r="N39" s="126">
        <f t="shared" si="12"/>
        <v>-8.4656036522625433E-2</v>
      </c>
      <c r="O39" s="291">
        <v>64.640384835079971</v>
      </c>
      <c r="P39" s="126">
        <f t="shared" si="13"/>
        <v>-6.0315973161212844E-2</v>
      </c>
      <c r="Q39" s="291">
        <v>51.882166558604432</v>
      </c>
      <c r="R39" s="126">
        <f t="shared" si="14"/>
        <v>-9.7742533972117629E-2</v>
      </c>
      <c r="S39" s="291">
        <v>57.974963148093735</v>
      </c>
      <c r="T39" s="126">
        <f t="shared" si="15"/>
        <v>-7.7130545293367381E-2</v>
      </c>
    </row>
    <row r="40" spans="2:20" ht="15" hidden="1" customHeight="1" outlineLevel="1">
      <c r="B40" s="66" t="s">
        <v>87</v>
      </c>
      <c r="C40" s="291">
        <v>68.209999999999994</v>
      </c>
      <c r="D40" s="126">
        <f t="shared" si="17"/>
        <v>-9.5717884130982478E-2</v>
      </c>
      <c r="E40" s="291">
        <v>61.47</v>
      </c>
      <c r="F40" s="126">
        <f t="shared" si="18"/>
        <v>-5.6485034535686984E-2</v>
      </c>
      <c r="G40" s="291">
        <v>63.96</v>
      </c>
      <c r="H40" s="126">
        <f t="shared" si="9"/>
        <v>-7.1967498549042386E-2</v>
      </c>
      <c r="I40" s="292">
        <v>69.997007916343364</v>
      </c>
      <c r="J40" s="126">
        <f t="shared" si="10"/>
        <v>-9.3566999934333372E-2</v>
      </c>
      <c r="K40" s="292">
        <v>53.794112180497308</v>
      </c>
      <c r="L40" s="126">
        <f t="shared" si="11"/>
        <v>-6.8112140757898287E-2</v>
      </c>
      <c r="M40" s="292">
        <v>60.979038906541994</v>
      </c>
      <c r="N40" s="126">
        <f t="shared" si="12"/>
        <v>-7.9016506701093725E-2</v>
      </c>
      <c r="O40" s="291">
        <v>67.688468492700352</v>
      </c>
      <c r="P40" s="126">
        <f t="shared" si="13"/>
        <v>-8.1368039644258761E-2</v>
      </c>
      <c r="Q40" s="291">
        <v>54.298905211684115</v>
      </c>
      <c r="R40" s="126">
        <f t="shared" si="14"/>
        <v>-6.3835057202440093E-2</v>
      </c>
      <c r="S40" s="291">
        <v>60.693206024341421</v>
      </c>
      <c r="T40" s="126">
        <f t="shared" si="15"/>
        <v>-7.1829271559538221E-2</v>
      </c>
    </row>
    <row r="41" spans="2:20" ht="15" hidden="1" customHeight="1" outlineLevel="1">
      <c r="B41" s="66" t="s">
        <v>88</v>
      </c>
      <c r="C41" s="291">
        <v>70.97</v>
      </c>
      <c r="D41" s="126">
        <f t="shared" si="17"/>
        <v>-2.9502669289127592E-3</v>
      </c>
      <c r="E41" s="291">
        <v>53.52</v>
      </c>
      <c r="F41" s="126">
        <f t="shared" si="18"/>
        <v>-3.6543654365436384E-2</v>
      </c>
      <c r="G41" s="291">
        <v>59.96</v>
      </c>
      <c r="H41" s="126">
        <f t="shared" si="9"/>
        <v>-2.1540469973890364E-2</v>
      </c>
      <c r="I41" s="292">
        <v>70.812412059487656</v>
      </c>
      <c r="J41" s="126">
        <f t="shared" si="10"/>
        <v>-5.1156381674745344E-2</v>
      </c>
      <c r="K41" s="292">
        <v>48.813500073120053</v>
      </c>
      <c r="L41" s="126">
        <f t="shared" si="11"/>
        <v>-6.0569552233932344E-2</v>
      </c>
      <c r="M41" s="292">
        <v>58.568581711093948</v>
      </c>
      <c r="N41" s="126">
        <f t="shared" si="12"/>
        <v>-5.2693477845918379E-2</v>
      </c>
      <c r="O41" s="291">
        <v>66.209471350668167</v>
      </c>
      <c r="P41" s="126">
        <f t="shared" si="13"/>
        <v>-4.1643478407860757E-2</v>
      </c>
      <c r="Q41" s="291">
        <v>48.242286768754084</v>
      </c>
      <c r="R41" s="126">
        <f t="shared" si="14"/>
        <v>-6.2080409540705372E-2</v>
      </c>
      <c r="S41" s="291">
        <v>56.822669904639113</v>
      </c>
      <c r="T41" s="126">
        <f t="shared" si="15"/>
        <v>-4.9017781936257276E-2</v>
      </c>
    </row>
    <row r="42" spans="2:20" ht="15" hidden="1" customHeight="1" outlineLevel="1">
      <c r="B42" s="66" t="s">
        <v>89</v>
      </c>
      <c r="C42" s="291">
        <v>69.209999999999994</v>
      </c>
      <c r="D42" s="126">
        <f t="shared" si="17"/>
        <v>-4.5379310344827672E-2</v>
      </c>
      <c r="E42" s="291">
        <v>49.22</v>
      </c>
      <c r="F42" s="126">
        <f t="shared" si="18"/>
        <v>-2.6342451874367123E-3</v>
      </c>
      <c r="G42" s="291">
        <v>56.59</v>
      </c>
      <c r="H42" s="126">
        <f t="shared" si="9"/>
        <v>-2.1611341632088554E-2</v>
      </c>
      <c r="I42" s="292">
        <v>69.591098804687931</v>
      </c>
      <c r="J42" s="126">
        <f t="shared" si="10"/>
        <v>-4.884661436834481E-2</v>
      </c>
      <c r="K42" s="292">
        <v>44.509281033075553</v>
      </c>
      <c r="L42" s="126">
        <f t="shared" si="11"/>
        <v>-4.1262078010741887E-2</v>
      </c>
      <c r="M42" s="292">
        <v>55.631430171291328</v>
      </c>
      <c r="N42" s="126">
        <f t="shared" si="12"/>
        <v>-4.1862880695375027E-2</v>
      </c>
      <c r="O42" s="291">
        <v>66.464301190956505</v>
      </c>
      <c r="P42" s="126">
        <f t="shared" si="13"/>
        <v>-4.9336467780131121E-2</v>
      </c>
      <c r="Q42" s="291">
        <v>44.672075726842458</v>
      </c>
      <c r="R42" s="126">
        <f t="shared" si="14"/>
        <v>-4.5480021539517579E-2</v>
      </c>
      <c r="S42" s="291">
        <v>55.079139950689175</v>
      </c>
      <c r="T42" s="126">
        <f t="shared" si="15"/>
        <v>-4.5257818262839034E-2</v>
      </c>
    </row>
    <row r="43" spans="2:20" ht="15" hidden="1" customHeight="1" outlineLevel="1">
      <c r="B43" s="66" t="s">
        <v>90</v>
      </c>
      <c r="C43" s="291">
        <v>81.150000000000006</v>
      </c>
      <c r="D43" s="126">
        <f t="shared" si="17"/>
        <v>-3.0581770397801744E-2</v>
      </c>
      <c r="E43" s="291">
        <v>66.44</v>
      </c>
      <c r="F43" s="126">
        <f t="shared" si="18"/>
        <v>2.0270270270270174E-2</v>
      </c>
      <c r="G43" s="291">
        <v>71.87</v>
      </c>
      <c r="H43" s="126">
        <f t="shared" si="9"/>
        <v>-8.3414430696515662E-4</v>
      </c>
      <c r="I43" s="292">
        <v>83.184915186943059</v>
      </c>
      <c r="J43" s="126">
        <f t="shared" si="10"/>
        <v>-4.384956663106232E-2</v>
      </c>
      <c r="K43" s="292">
        <v>62.041073918507507</v>
      </c>
      <c r="L43" s="126">
        <f t="shared" si="11"/>
        <v>-1.5861840579743602E-2</v>
      </c>
      <c r="M43" s="292">
        <v>71.416987501950473</v>
      </c>
      <c r="N43" s="126">
        <f t="shared" si="12"/>
        <v>-2.7914685912147519E-2</v>
      </c>
      <c r="O43" s="291">
        <v>80.961169428951138</v>
      </c>
      <c r="P43" s="126">
        <f t="shared" si="13"/>
        <v>-3.5368085990637899E-2</v>
      </c>
      <c r="Q43" s="291">
        <v>63.355104403982239</v>
      </c>
      <c r="R43" s="126">
        <f t="shared" si="14"/>
        <v>-9.1130295540874373E-3</v>
      </c>
      <c r="S43" s="291">
        <v>71.763031797437264</v>
      </c>
      <c r="T43" s="126">
        <f t="shared" si="15"/>
        <v>-2.1725537089390734E-2</v>
      </c>
    </row>
    <row r="44" spans="2:20" ht="15" hidden="1" customHeight="1" outlineLevel="1">
      <c r="B44" s="66" t="s">
        <v>91</v>
      </c>
      <c r="C44" s="291">
        <v>75.7</v>
      </c>
      <c r="D44" s="126">
        <f t="shared" si="17"/>
        <v>-2.8241335044929428E-2</v>
      </c>
      <c r="E44" s="291">
        <v>63.91</v>
      </c>
      <c r="F44" s="126">
        <f t="shared" si="18"/>
        <v>9.867629362214192E-2</v>
      </c>
      <c r="G44" s="291">
        <v>68.260000000000005</v>
      </c>
      <c r="H44" s="126">
        <f t="shared" si="9"/>
        <v>4.3730886850152917E-2</v>
      </c>
      <c r="I44" s="292">
        <v>81.270161597056145</v>
      </c>
      <c r="J44" s="126">
        <f t="shared" si="10"/>
        <v>4.8007261106547627E-2</v>
      </c>
      <c r="K44" s="292">
        <v>55.989979033704827</v>
      </c>
      <c r="L44" s="126">
        <f t="shared" si="11"/>
        <v>3.9730717191437837E-2</v>
      </c>
      <c r="M44" s="292">
        <v>67.200090010156615</v>
      </c>
      <c r="N44" s="126">
        <f t="shared" si="12"/>
        <v>4.7329622417217498E-2</v>
      </c>
      <c r="O44" s="291">
        <v>76.313489039315016</v>
      </c>
      <c r="P44" s="126">
        <f t="shared" si="13"/>
        <v>2.7130630586603699E-2</v>
      </c>
      <c r="Q44" s="291">
        <v>55.889358810905627</v>
      </c>
      <c r="R44" s="126">
        <f t="shared" si="14"/>
        <v>2.4315708643786627E-2</v>
      </c>
      <c r="S44" s="291">
        <v>65.643077418180823</v>
      </c>
      <c r="T44" s="126">
        <f t="shared" si="15"/>
        <v>2.7911086986943445E-2</v>
      </c>
    </row>
    <row r="45" spans="2:20" ht="15" hidden="1" customHeight="1" outlineLevel="1">
      <c r="B45" s="66" t="s">
        <v>92</v>
      </c>
      <c r="C45" s="291">
        <v>68.44</v>
      </c>
      <c r="D45" s="126">
        <f t="shared" si="17"/>
        <v>-5.3771254178172079E-3</v>
      </c>
      <c r="E45" s="291">
        <v>54.05</v>
      </c>
      <c r="F45" s="126">
        <f t="shared" si="18"/>
        <v>0.21816542709037634</v>
      </c>
      <c r="G45" s="291">
        <v>59.35</v>
      </c>
      <c r="H45" s="126">
        <f t="shared" si="9"/>
        <v>0.11602106054907857</v>
      </c>
      <c r="I45" s="292">
        <v>69.946104825074784</v>
      </c>
      <c r="J45" s="126">
        <f t="shared" si="10"/>
        <v>6.1542451110346841E-2</v>
      </c>
      <c r="K45" s="292">
        <v>45.495971650718182</v>
      </c>
      <c r="L45" s="126">
        <f t="shared" si="11"/>
        <v>7.7474345369408448E-2</v>
      </c>
      <c r="M45" s="292">
        <v>56.157318561467022</v>
      </c>
      <c r="N45" s="126">
        <f t="shared" si="12"/>
        <v>7.0570849757088272E-2</v>
      </c>
      <c r="O45" s="291">
        <v>66.501038748165513</v>
      </c>
      <c r="P45" s="126">
        <f t="shared" si="13"/>
        <v>3.8896391984761358E-2</v>
      </c>
      <c r="Q45" s="291">
        <v>45.614492783161957</v>
      </c>
      <c r="R45" s="126">
        <f t="shared" si="14"/>
        <v>6.0714924637628398E-2</v>
      </c>
      <c r="S45" s="291">
        <v>55.456624203364015</v>
      </c>
      <c r="T45" s="126">
        <f t="shared" si="15"/>
        <v>5.0001488404924466E-2</v>
      </c>
    </row>
    <row r="46" spans="2:20" ht="15" hidden="1" customHeight="1" outlineLevel="1">
      <c r="B46" s="66" t="s">
        <v>93</v>
      </c>
      <c r="C46" s="291">
        <v>65.12</v>
      </c>
      <c r="D46" s="126">
        <f t="shared" si="17"/>
        <v>2.8427037271004485E-2</v>
      </c>
      <c r="E46" s="291">
        <v>42.95</v>
      </c>
      <c r="F46" s="126">
        <f t="shared" si="18"/>
        <v>1.6327496450544432E-2</v>
      </c>
      <c r="G46" s="291">
        <v>51.11</v>
      </c>
      <c r="H46" s="126">
        <f t="shared" si="9"/>
        <v>2.5275827482447388E-2</v>
      </c>
      <c r="I46" s="292">
        <v>66.185392622053286</v>
      </c>
      <c r="J46" s="126">
        <f t="shared" si="10"/>
        <v>0.11537285691074839</v>
      </c>
      <c r="K46" s="292">
        <v>39.78639946033497</v>
      </c>
      <c r="L46" s="126">
        <f t="shared" si="11"/>
        <v>2.2112359848434737E-2</v>
      </c>
      <c r="M46" s="292">
        <v>51.29753611486862</v>
      </c>
      <c r="N46" s="126">
        <f t="shared" si="12"/>
        <v>7.4286085671150914E-2</v>
      </c>
      <c r="O46" s="291">
        <v>63.590053840294082</v>
      </c>
      <c r="P46" s="126">
        <f t="shared" si="13"/>
        <v>0.12087633302721446</v>
      </c>
      <c r="Q46" s="291">
        <v>40.92888840235679</v>
      </c>
      <c r="R46" s="126">
        <f t="shared" si="14"/>
        <v>5.1446538567741174E-2</v>
      </c>
      <c r="S46" s="291">
        <v>51.607253736137892</v>
      </c>
      <c r="T46" s="126">
        <f t="shared" si="15"/>
        <v>9.2375821819973281E-2</v>
      </c>
    </row>
    <row r="47" spans="2:20" ht="15" hidden="1" customHeight="1" outlineLevel="1">
      <c r="B47" s="66" t="s">
        <v>94</v>
      </c>
      <c r="C47" s="291">
        <v>67.7</v>
      </c>
      <c r="D47" s="126">
        <f t="shared" si="17"/>
        <v>-6.457293806868214E-3</v>
      </c>
      <c r="E47" s="291">
        <v>53.67</v>
      </c>
      <c r="F47" s="126">
        <f t="shared" si="18"/>
        <v>8.2711317329029699E-2</v>
      </c>
      <c r="G47" s="291">
        <v>58.83</v>
      </c>
      <c r="H47" s="126">
        <f t="shared" si="9"/>
        <v>4.5680767863490956E-2</v>
      </c>
      <c r="I47" s="292">
        <v>74.288828196124328</v>
      </c>
      <c r="J47" s="126">
        <f t="shared" si="10"/>
        <v>3.2739000259192075E-2</v>
      </c>
      <c r="K47" s="292">
        <v>48.425906931656833</v>
      </c>
      <c r="L47" s="126">
        <f t="shared" si="11"/>
        <v>-2.9871427601742107E-2</v>
      </c>
      <c r="M47" s="292">
        <v>59.703292365903124</v>
      </c>
      <c r="N47" s="126">
        <f t="shared" si="12"/>
        <v>4.5184277762067016E-3</v>
      </c>
      <c r="O47" s="291">
        <v>73.334819982083971</v>
      </c>
      <c r="P47" s="126">
        <f t="shared" si="13"/>
        <v>4.2338111588766658E-2</v>
      </c>
      <c r="Q47" s="291">
        <v>49.370068041076017</v>
      </c>
      <c r="R47" s="126">
        <f t="shared" si="14"/>
        <v>-1.1537285241852047E-2</v>
      </c>
      <c r="S47" s="291">
        <v>60.662707736080876</v>
      </c>
      <c r="T47" s="126">
        <f t="shared" si="15"/>
        <v>1.989692699997514E-2</v>
      </c>
    </row>
    <row r="48" spans="2:20" ht="15" hidden="1" customHeight="1" outlineLevel="1">
      <c r="B48" s="66" t="s">
        <v>95</v>
      </c>
      <c r="C48" s="291">
        <v>77.84</v>
      </c>
      <c r="D48" s="126">
        <f t="shared" si="17"/>
        <v>-3.2201914708442136E-2</v>
      </c>
      <c r="E48" s="291">
        <v>68.27</v>
      </c>
      <c r="F48" s="126">
        <f t="shared" si="18"/>
        <v>0.10130666236489749</v>
      </c>
      <c r="G48" s="291">
        <v>71.790000000000006</v>
      </c>
      <c r="H48" s="126">
        <f t="shared" si="9"/>
        <v>4.6044004079848655E-2</v>
      </c>
      <c r="I48" s="292">
        <v>80.23097932110808</v>
      </c>
      <c r="J48" s="126">
        <f t="shared" si="10"/>
        <v>4.2702671090830258E-2</v>
      </c>
      <c r="K48" s="292">
        <v>61.021618909451576</v>
      </c>
      <c r="L48" s="126">
        <f t="shared" si="11"/>
        <v>3.4183117695422371E-2</v>
      </c>
      <c r="M48" s="292">
        <v>69.397755506411613</v>
      </c>
      <c r="N48" s="126">
        <f t="shared" si="12"/>
        <v>3.9506903047601183E-2</v>
      </c>
      <c r="O48" s="291">
        <v>77.684738240995728</v>
      </c>
      <c r="P48" s="126">
        <f t="shared" si="13"/>
        <v>2.6376049317652583E-2</v>
      </c>
      <c r="Q48" s="291">
        <v>61.716597023541247</v>
      </c>
      <c r="R48" s="126">
        <f t="shared" si="14"/>
        <v>2.7211645529771511E-2</v>
      </c>
      <c r="S48" s="291">
        <v>69.241084062320297</v>
      </c>
      <c r="T48" s="126">
        <f t="shared" si="15"/>
        <v>2.7754726081888892E-2</v>
      </c>
    </row>
    <row r="49" spans="2:20" ht="15" hidden="1" customHeight="1" outlineLevel="1">
      <c r="B49" s="66" t="s">
        <v>96</v>
      </c>
      <c r="C49" s="291">
        <v>79.38</v>
      </c>
      <c r="D49" s="126">
        <f t="shared" si="17"/>
        <v>1.65194006915097E-2</v>
      </c>
      <c r="E49" s="291">
        <v>71.72</v>
      </c>
      <c r="F49" s="126">
        <f t="shared" si="18"/>
        <v>6.6785661163171195E-2</v>
      </c>
      <c r="G49" s="291">
        <v>74.540000000000006</v>
      </c>
      <c r="H49" s="126">
        <f t="shared" si="9"/>
        <v>4.779308405960081E-2</v>
      </c>
      <c r="I49" s="292">
        <v>78.66573385176315</v>
      </c>
      <c r="J49" s="126">
        <f t="shared" si="10"/>
        <v>2.4437617229268405E-2</v>
      </c>
      <c r="K49" s="292">
        <v>62.584806714548868</v>
      </c>
      <c r="L49" s="126">
        <f t="shared" si="11"/>
        <v>2.4958160236800087E-2</v>
      </c>
      <c r="M49" s="292">
        <v>69.596807084188086</v>
      </c>
      <c r="N49" s="126">
        <f t="shared" si="12"/>
        <v>2.5592120161665566E-2</v>
      </c>
      <c r="O49" s="291">
        <v>76.804257257271075</v>
      </c>
      <c r="P49" s="126">
        <f t="shared" si="13"/>
        <v>1.6918640067783874E-2</v>
      </c>
      <c r="Q49" s="291">
        <v>63.279114363757316</v>
      </c>
      <c r="R49" s="126">
        <f t="shared" si="14"/>
        <v>2.0794621297386184E-2</v>
      </c>
      <c r="S49" s="291">
        <v>69.652414863419494</v>
      </c>
      <c r="T49" s="126">
        <f t="shared" si="15"/>
        <v>1.9612984767295005E-2</v>
      </c>
    </row>
    <row r="50" spans="2:20" ht="15" hidden="1" customHeight="1" outlineLevel="1">
      <c r="B50" s="66" t="s">
        <v>97</v>
      </c>
      <c r="C50" s="291">
        <v>77.430000000000007</v>
      </c>
      <c r="D50" s="126">
        <f t="shared" si="17"/>
        <v>-1.8382352941176294E-2</v>
      </c>
      <c r="E50" s="291">
        <v>66.010000000000005</v>
      </c>
      <c r="F50" s="126">
        <f t="shared" si="18"/>
        <v>9.0713813615333816E-2</v>
      </c>
      <c r="G50" s="291">
        <v>70.22</v>
      </c>
      <c r="H50" s="126">
        <f t="shared" si="9"/>
        <v>4.6030090868464324E-2</v>
      </c>
      <c r="I50" s="292">
        <v>77.254527834065428</v>
      </c>
      <c r="J50" s="126">
        <f t="shared" si="10"/>
        <v>7.5643139824677075E-3</v>
      </c>
      <c r="K50" s="292">
        <v>57.786197825536071</v>
      </c>
      <c r="L50" s="126">
        <f t="shared" si="11"/>
        <v>1.9417075464950084E-2</v>
      </c>
      <c r="M50" s="292">
        <v>66.275256699520511</v>
      </c>
      <c r="N50" s="126">
        <f t="shared" si="12"/>
        <v>1.4520619099730459E-2</v>
      </c>
      <c r="O50" s="291">
        <v>73.885594447385358</v>
      </c>
      <c r="P50" s="126">
        <f t="shared" si="13"/>
        <v>3.0235681433448125E-3</v>
      </c>
      <c r="Q50" s="291">
        <v>59.071407461758739</v>
      </c>
      <c r="R50" s="126">
        <f t="shared" si="14"/>
        <v>1.9875757805446703E-2</v>
      </c>
      <c r="S50" s="291">
        <v>66.052129666391551</v>
      </c>
      <c r="T50" s="126">
        <f t="shared" si="15"/>
        <v>1.1932664685926131E-2</v>
      </c>
    </row>
    <row r="51" spans="2:20" collapsed="1">
      <c r="B51" s="135">
        <v>2008</v>
      </c>
      <c r="C51" s="292">
        <v>72.511496786778366</v>
      </c>
      <c r="D51" s="136">
        <f t="shared" si="17"/>
        <v>-1.9705650614618819E-2</v>
      </c>
      <c r="E51" s="292">
        <v>58.893785752362746</v>
      </c>
      <c r="F51" s="136">
        <f>E51/E64-1</f>
        <v>3.3234940366287713E-2</v>
      </c>
      <c r="G51" s="292">
        <v>63.912637219568246</v>
      </c>
      <c r="H51" s="136">
        <f t="shared" si="9"/>
        <v>1.1812566476002706E-2</v>
      </c>
      <c r="I51" s="292">
        <v>73.97029927782647</v>
      </c>
      <c r="J51" s="136">
        <f t="shared" si="10"/>
        <v>-1.5123387714816028E-3</v>
      </c>
      <c r="K51" s="292">
        <v>52.602349456023518</v>
      </c>
      <c r="L51" s="136">
        <f t="shared" si="11"/>
        <v>-9.0032660310916945E-3</v>
      </c>
      <c r="M51" s="292">
        <v>61.999457957856222</v>
      </c>
      <c r="N51" s="136">
        <f t="shared" si="12"/>
        <v>-3.064980221706981E-3</v>
      </c>
      <c r="O51" s="292">
        <v>71.163950994623377</v>
      </c>
      <c r="P51" s="136">
        <f t="shared" si="13"/>
        <v>-1.9928606098897905E-3</v>
      </c>
      <c r="Q51" s="292">
        <v>53.189922191708618</v>
      </c>
      <c r="R51" s="136">
        <f t="shared" si="14"/>
        <v>-8.6104971440255085E-3</v>
      </c>
      <c r="S51" s="292">
        <v>61.717103063000927</v>
      </c>
      <c r="T51" s="136">
        <f t="shared" si="15"/>
        <v>-3.5023520967877309E-3</v>
      </c>
    </row>
    <row r="52" spans="2:20" ht="15" hidden="1" customHeight="1" outlineLevel="1">
      <c r="B52" s="66" t="s">
        <v>86</v>
      </c>
      <c r="C52" s="291">
        <v>69.180000000000007</v>
      </c>
      <c r="D52" s="126">
        <f t="shared" si="17"/>
        <v>-8.4436209634727311E-2</v>
      </c>
      <c r="E52" s="291">
        <v>65.23</v>
      </c>
      <c r="F52" s="126">
        <f t="shared" ref="F52:F63" si="19">E52/E65-1</f>
        <v>7.3038328672479169E-2</v>
      </c>
      <c r="G52" s="291">
        <v>66.680000000000007</v>
      </c>
      <c r="H52" s="126">
        <f t="shared" si="9"/>
        <v>8.621993646952264E-3</v>
      </c>
      <c r="I52" s="292">
        <v>71.734661606578115</v>
      </c>
      <c r="J52" s="126">
        <f t="shared" si="10"/>
        <v>-7.3803462327790559E-3</v>
      </c>
      <c r="K52" s="292">
        <v>56.451085702190774</v>
      </c>
      <c r="L52" s="126">
        <f t="shared" si="11"/>
        <v>2.2032567376254697E-2</v>
      </c>
      <c r="M52" s="292">
        <v>63.102452456349347</v>
      </c>
      <c r="N52" s="126">
        <f t="shared" si="12"/>
        <v>8.0509596065343469E-3</v>
      </c>
      <c r="O52" s="291">
        <v>68.789489859201069</v>
      </c>
      <c r="P52" s="126">
        <f t="shared" si="13"/>
        <v>-1.2759417065445255E-2</v>
      </c>
      <c r="Q52" s="291">
        <v>57.502618168416596</v>
      </c>
      <c r="R52" s="126">
        <f t="shared" si="14"/>
        <v>2.2854591170963223E-2</v>
      </c>
      <c r="S52" s="291">
        <v>62.820329411079243</v>
      </c>
      <c r="T52" s="126">
        <f t="shared" si="15"/>
        <v>5.1172792302491832E-3</v>
      </c>
    </row>
    <row r="53" spans="2:20" ht="15" hidden="1" customHeight="1" outlineLevel="1">
      <c r="B53" s="66" t="s">
        <v>87</v>
      </c>
      <c r="C53" s="291">
        <v>75.430000000000007</v>
      </c>
      <c r="D53" s="126">
        <f t="shared" si="17"/>
        <v>1.3027128659683251E-2</v>
      </c>
      <c r="E53" s="291">
        <v>65.150000000000006</v>
      </c>
      <c r="F53" s="126">
        <f t="shared" si="19"/>
        <v>4.1566746602717863E-2</v>
      </c>
      <c r="G53" s="291">
        <v>68.92</v>
      </c>
      <c r="H53" s="126">
        <f t="shared" si="9"/>
        <v>3.1119090365050894E-2</v>
      </c>
      <c r="I53" s="292">
        <v>77.222484079101733</v>
      </c>
      <c r="J53" s="126">
        <f t="shared" si="10"/>
        <v>3.6761006878243352E-2</v>
      </c>
      <c r="K53" s="292">
        <v>57.72595022779641</v>
      </c>
      <c r="L53" s="126">
        <f t="shared" si="11"/>
        <v>1.0291747546617991E-2</v>
      </c>
      <c r="M53" s="292">
        <v>66.210783743928815</v>
      </c>
      <c r="N53" s="126">
        <f t="shared" si="12"/>
        <v>2.4342064109889039E-2</v>
      </c>
      <c r="O53" s="291">
        <v>73.683990339817825</v>
      </c>
      <c r="P53" s="126">
        <f t="shared" si="13"/>
        <v>1.4892867142954236E-2</v>
      </c>
      <c r="Q53" s="291">
        <v>58.001429800844328</v>
      </c>
      <c r="R53" s="126">
        <f t="shared" si="14"/>
        <v>6.8071697860010438E-3</v>
      </c>
      <c r="S53" s="291">
        <v>65.39013154004526</v>
      </c>
      <c r="T53" s="126">
        <f t="shared" si="15"/>
        <v>1.2115844891495975E-2</v>
      </c>
    </row>
    <row r="54" spans="2:20" ht="15" hidden="1" customHeight="1" outlineLevel="1">
      <c r="B54" s="66" t="s">
        <v>88</v>
      </c>
      <c r="C54" s="291">
        <v>71.180000000000007</v>
      </c>
      <c r="D54" s="126">
        <f t="shared" si="17"/>
        <v>-0.11080574640849461</v>
      </c>
      <c r="E54" s="291">
        <v>55.55</v>
      </c>
      <c r="F54" s="126">
        <f t="shared" si="19"/>
        <v>-0.10791713505700984</v>
      </c>
      <c r="G54" s="291">
        <v>61.28</v>
      </c>
      <c r="H54" s="126">
        <f t="shared" si="9"/>
        <v>-0.10761613513907098</v>
      </c>
      <c r="I54" s="292">
        <v>74.63022429815598</v>
      </c>
      <c r="J54" s="126">
        <f t="shared" si="10"/>
        <v>-4.3978607458272978E-2</v>
      </c>
      <c r="K54" s="292">
        <v>51.960738753142216</v>
      </c>
      <c r="L54" s="126">
        <f t="shared" si="11"/>
        <v>-9.2595585336073483E-2</v>
      </c>
      <c r="M54" s="292">
        <v>61.826431404604676</v>
      </c>
      <c r="N54" s="126">
        <f t="shared" si="12"/>
        <v>-6.6851573103631878E-2</v>
      </c>
      <c r="O54" s="291">
        <v>69.086472371130611</v>
      </c>
      <c r="P54" s="126">
        <f t="shared" si="13"/>
        <v>-6.5320015462092651E-2</v>
      </c>
      <c r="Q54" s="291">
        <v>51.435418621685976</v>
      </c>
      <c r="R54" s="126">
        <f t="shared" si="14"/>
        <v>-8.0034199743010848E-2</v>
      </c>
      <c r="S54" s="291">
        <v>59.75155878343709</v>
      </c>
      <c r="T54" s="126">
        <f t="shared" si="15"/>
        <v>-7.0934011952755394E-2</v>
      </c>
    </row>
    <row r="55" spans="2:20" ht="15" hidden="1" customHeight="1" outlineLevel="1">
      <c r="B55" s="66" t="s">
        <v>89</v>
      </c>
      <c r="C55" s="291">
        <v>72.5</v>
      </c>
      <c r="D55" s="126">
        <f t="shared" si="17"/>
        <v>-7.8428880132197842E-2</v>
      </c>
      <c r="E55" s="291">
        <v>49.35</v>
      </c>
      <c r="F55" s="126">
        <f t="shared" si="19"/>
        <v>-0.10532994923857864</v>
      </c>
      <c r="G55" s="291">
        <v>57.84</v>
      </c>
      <c r="H55" s="126">
        <f t="shared" si="9"/>
        <v>-9.0994813767090954E-2</v>
      </c>
      <c r="I55" s="292">
        <v>73.1649593598123</v>
      </c>
      <c r="J55" s="126">
        <f t="shared" si="10"/>
        <v>-3.3694116848220879E-2</v>
      </c>
      <c r="K55" s="292">
        <v>46.424867539112782</v>
      </c>
      <c r="L55" s="126">
        <f t="shared" si="11"/>
        <v>-0.11697165877441273</v>
      </c>
      <c r="M55" s="292">
        <v>58.062075928825557</v>
      </c>
      <c r="N55" s="126">
        <f t="shared" si="12"/>
        <v>-7.2186884105331361E-2</v>
      </c>
      <c r="O55" s="291">
        <v>69.913590811417265</v>
      </c>
      <c r="P55" s="126">
        <f t="shared" si="13"/>
        <v>-6.1958876115664308E-2</v>
      </c>
      <c r="Q55" s="291">
        <v>46.800566499291875</v>
      </c>
      <c r="R55" s="126">
        <f t="shared" si="14"/>
        <v>-0.11001242145335932</v>
      </c>
      <c r="S55" s="291">
        <v>57.690066495723741</v>
      </c>
      <c r="T55" s="126">
        <f t="shared" si="15"/>
        <v>-8.1787987863093048E-2</v>
      </c>
    </row>
    <row r="56" spans="2:20" ht="15" hidden="1" customHeight="1" outlineLevel="1">
      <c r="B56" s="66" t="s">
        <v>90</v>
      </c>
      <c r="C56" s="291">
        <v>83.71</v>
      </c>
      <c r="D56" s="126">
        <f t="shared" si="17"/>
        <v>-5.4658385093167783E-2</v>
      </c>
      <c r="E56" s="291">
        <v>65.12</v>
      </c>
      <c r="F56" s="126">
        <f t="shared" si="19"/>
        <v>-0.13254295990408937</v>
      </c>
      <c r="G56" s="291">
        <v>71.930000000000007</v>
      </c>
      <c r="H56" s="126">
        <f t="shared" si="9"/>
        <v>-9.9974974974974873E-2</v>
      </c>
      <c r="I56" s="292">
        <v>86.99981957216302</v>
      </c>
      <c r="J56" s="126">
        <f t="shared" si="10"/>
        <v>-4.2404381611645836E-2</v>
      </c>
      <c r="K56" s="292">
        <v>63.041020536237653</v>
      </c>
      <c r="L56" s="126">
        <f t="shared" si="11"/>
        <v>-0.12223608780803275</v>
      </c>
      <c r="M56" s="292">
        <v>73.467818582326757</v>
      </c>
      <c r="N56" s="126">
        <f t="shared" si="12"/>
        <v>-8.2207033557385123E-2</v>
      </c>
      <c r="O56" s="291">
        <v>83.929598692673338</v>
      </c>
      <c r="P56" s="126">
        <f t="shared" si="13"/>
        <v>-4.9180490591834047E-2</v>
      </c>
      <c r="Q56" s="291">
        <v>63.937771202573771</v>
      </c>
      <c r="R56" s="126">
        <f t="shared" si="14"/>
        <v>-0.10494243483596644</v>
      </c>
      <c r="S56" s="291">
        <v>73.356746514597177</v>
      </c>
      <c r="T56" s="126">
        <f t="shared" si="15"/>
        <v>-7.486000149323413E-2</v>
      </c>
    </row>
    <row r="57" spans="2:20" ht="15" hidden="1" customHeight="1" outlineLevel="1">
      <c r="B57" s="66" t="s">
        <v>91</v>
      </c>
      <c r="C57" s="291">
        <v>77.900000000000006</v>
      </c>
      <c r="D57" s="126">
        <f t="shared" si="17"/>
        <v>-4.930436905052471E-2</v>
      </c>
      <c r="E57" s="291">
        <v>58.17</v>
      </c>
      <c r="F57" s="126">
        <f t="shared" si="19"/>
        <v>-0.10754832770788592</v>
      </c>
      <c r="G57" s="291">
        <v>65.400000000000006</v>
      </c>
      <c r="H57" s="126">
        <f t="shared" si="9"/>
        <v>-8.1718618365627549E-2</v>
      </c>
      <c r="I57" s="292">
        <v>77.547326829822083</v>
      </c>
      <c r="J57" s="126">
        <f t="shared" si="10"/>
        <v>-6.0362182136041498E-2</v>
      </c>
      <c r="K57" s="292">
        <v>53.850461574269154</v>
      </c>
      <c r="L57" s="126">
        <f t="shared" si="11"/>
        <v>-0.12144073727494675</v>
      </c>
      <c r="M57" s="292">
        <v>64.163266818578137</v>
      </c>
      <c r="N57" s="126">
        <f t="shared" si="12"/>
        <v>-8.955520114844806E-2</v>
      </c>
      <c r="O57" s="291">
        <v>74.297744383040822</v>
      </c>
      <c r="P57" s="126">
        <f t="shared" si="13"/>
        <v>-7.7529898212994941E-2</v>
      </c>
      <c r="Q57" s="291">
        <v>54.562629801806125</v>
      </c>
      <c r="R57" s="126">
        <f t="shared" si="14"/>
        <v>-0.10856922991970563</v>
      </c>
      <c r="S57" s="291">
        <v>63.860657063828924</v>
      </c>
      <c r="T57" s="126">
        <f t="shared" si="15"/>
        <v>-9.0719090399179803E-2</v>
      </c>
    </row>
    <row r="58" spans="2:20" ht="15" hidden="1" customHeight="1" outlineLevel="1">
      <c r="B58" s="66" t="s">
        <v>92</v>
      </c>
      <c r="C58" s="291">
        <v>68.81</v>
      </c>
      <c r="D58" s="126">
        <f t="shared" si="17"/>
        <v>-7.7737568690524061E-2</v>
      </c>
      <c r="E58" s="291">
        <v>44.37</v>
      </c>
      <c r="F58" s="126">
        <f t="shared" si="19"/>
        <v>-0.1109997996393508</v>
      </c>
      <c r="G58" s="291">
        <v>53.18</v>
      </c>
      <c r="H58" s="126">
        <f t="shared" si="9"/>
        <v>-9.5732018364223848E-2</v>
      </c>
      <c r="I58" s="292">
        <v>65.891010530867518</v>
      </c>
      <c r="J58" s="126">
        <f t="shared" si="10"/>
        <v>-7.9346817484283627E-2</v>
      </c>
      <c r="K58" s="292">
        <v>42.224644926575998</v>
      </c>
      <c r="L58" s="126">
        <f t="shared" si="11"/>
        <v>-0.10912027644325517</v>
      </c>
      <c r="M58" s="292">
        <v>52.455490053936252</v>
      </c>
      <c r="N58" s="126">
        <f t="shared" si="12"/>
        <v>-9.2762211458369825E-2</v>
      </c>
      <c r="O58" s="291">
        <v>64.01123274778007</v>
      </c>
      <c r="P58" s="126">
        <f t="shared" si="13"/>
        <v>-7.7589670126598342E-2</v>
      </c>
      <c r="Q58" s="291">
        <v>43.003536316551042</v>
      </c>
      <c r="R58" s="126">
        <f t="shared" si="14"/>
        <v>-8.7333390097681818E-2</v>
      </c>
      <c r="S58" s="291">
        <v>52.815757706790627</v>
      </c>
      <c r="T58" s="126">
        <f t="shared" si="15"/>
        <v>-8.1411747683396096E-2</v>
      </c>
    </row>
    <row r="59" spans="2:20" ht="15" hidden="1" customHeight="1" outlineLevel="1">
      <c r="B59" s="66" t="s">
        <v>93</v>
      </c>
      <c r="C59" s="291">
        <v>63.32</v>
      </c>
      <c r="D59" s="126">
        <f t="shared" si="17"/>
        <v>-6.6902446212791067E-2</v>
      </c>
      <c r="E59" s="291">
        <v>42.26</v>
      </c>
      <c r="F59" s="126">
        <f t="shared" si="19"/>
        <v>-4.6480144404332235E-2</v>
      </c>
      <c r="G59" s="291">
        <v>49.85</v>
      </c>
      <c r="H59" s="126">
        <f t="shared" si="9"/>
        <v>-5.5871212121212044E-2</v>
      </c>
      <c r="I59" s="292">
        <v>59.339253427205655</v>
      </c>
      <c r="J59" s="126">
        <f t="shared" si="10"/>
        <v>-9.380756858039685E-2</v>
      </c>
      <c r="K59" s="292">
        <v>38.925661231838298</v>
      </c>
      <c r="L59" s="126">
        <f t="shared" si="11"/>
        <v>-8.7900098793264103E-2</v>
      </c>
      <c r="M59" s="292">
        <v>47.750349556860293</v>
      </c>
      <c r="N59" s="126">
        <f t="shared" si="12"/>
        <v>-9.0631619111755213E-2</v>
      </c>
      <c r="O59" s="291">
        <v>56.732444040952146</v>
      </c>
      <c r="P59" s="126">
        <f t="shared" si="13"/>
        <v>-0.11339864201582606</v>
      </c>
      <c r="Q59" s="291">
        <v>38.926266720235986</v>
      </c>
      <c r="R59" s="126">
        <f t="shared" si="14"/>
        <v>-7.1795887953440385E-2</v>
      </c>
      <c r="S59" s="291">
        <v>47.243130711330338</v>
      </c>
      <c r="T59" s="126">
        <f t="shared" si="15"/>
        <v>-9.5136023733904174E-2</v>
      </c>
    </row>
    <row r="60" spans="2:20" ht="15" hidden="1" customHeight="1" outlineLevel="1">
      <c r="B60" s="66" t="s">
        <v>94</v>
      </c>
      <c r="C60" s="291">
        <v>68.14</v>
      </c>
      <c r="D60" s="126">
        <f t="shared" si="17"/>
        <v>-9.3762468413352784E-2</v>
      </c>
      <c r="E60" s="291">
        <v>49.57</v>
      </c>
      <c r="F60" s="126">
        <f t="shared" si="19"/>
        <v>-0.14754944110060186</v>
      </c>
      <c r="G60" s="291">
        <v>56.26</v>
      </c>
      <c r="H60" s="126">
        <f t="shared" si="9"/>
        <v>-0.12490278425882728</v>
      </c>
      <c r="I60" s="292">
        <v>71.933787895566695</v>
      </c>
      <c r="J60" s="126">
        <f t="shared" si="10"/>
        <v>-8.7205542378807732E-2</v>
      </c>
      <c r="K60" s="292">
        <v>49.916998951946127</v>
      </c>
      <c r="L60" s="126">
        <f t="shared" si="11"/>
        <v>-0.10102916104848425</v>
      </c>
      <c r="M60" s="292">
        <v>59.434740782280826</v>
      </c>
      <c r="N60" s="126">
        <f t="shared" si="12"/>
        <v>-9.3481139252529433E-2</v>
      </c>
      <c r="O60" s="291">
        <v>70.356076561668246</v>
      </c>
      <c r="P60" s="126">
        <f t="shared" si="13"/>
        <v>-6.3330440317017289E-2</v>
      </c>
      <c r="Q60" s="291">
        <v>49.946312899779571</v>
      </c>
      <c r="R60" s="126">
        <f t="shared" si="14"/>
        <v>-0.10122017137004513</v>
      </c>
      <c r="S60" s="291">
        <v>59.479253373691513</v>
      </c>
      <c r="T60" s="126">
        <f t="shared" si="15"/>
        <v>-8.0337278871136064E-2</v>
      </c>
    </row>
    <row r="61" spans="2:20" ht="15" hidden="1" customHeight="1" outlineLevel="1">
      <c r="B61" s="66" t="s">
        <v>95</v>
      </c>
      <c r="C61" s="291">
        <v>80.430000000000007</v>
      </c>
      <c r="D61" s="126">
        <f t="shared" si="17"/>
        <v>4.8084440969507591E-2</v>
      </c>
      <c r="E61" s="291">
        <v>61.99</v>
      </c>
      <c r="F61" s="126">
        <f t="shared" si="19"/>
        <v>-4.8941393065357497E-2</v>
      </c>
      <c r="G61" s="291">
        <v>68.63</v>
      </c>
      <c r="H61" s="126">
        <f t="shared" si="9"/>
        <v>-1.0382119682768587E-2</v>
      </c>
      <c r="I61" s="292">
        <v>76.945213190231797</v>
      </c>
      <c r="J61" s="126">
        <f t="shared" si="10"/>
        <v>-4.8398254948665009E-3</v>
      </c>
      <c r="K61" s="292">
        <v>59.004655815144595</v>
      </c>
      <c r="L61" s="126">
        <f t="shared" si="11"/>
        <v>-7.767099678828826E-3</v>
      </c>
      <c r="M61" s="292">
        <v>66.760264220423124</v>
      </c>
      <c r="N61" s="126">
        <f t="shared" si="12"/>
        <v>-6.0085892997129298E-3</v>
      </c>
      <c r="O61" s="291">
        <v>75.688377853946903</v>
      </c>
      <c r="P61" s="126">
        <f t="shared" si="13"/>
        <v>-1.8179552732657811E-3</v>
      </c>
      <c r="Q61" s="291">
        <v>60.081675759927442</v>
      </c>
      <c r="R61" s="126">
        <f t="shared" si="14"/>
        <v>-5.2454357014952713E-3</v>
      </c>
      <c r="S61" s="291">
        <v>67.371214459200985</v>
      </c>
      <c r="T61" s="126">
        <f t="shared" si="15"/>
        <v>-3.1740398771837874E-3</v>
      </c>
    </row>
    <row r="62" spans="2:20" ht="15" hidden="1" customHeight="1" outlineLevel="1">
      <c r="B62" s="66" t="s">
        <v>96</v>
      </c>
      <c r="C62" s="291">
        <v>78.09</v>
      </c>
      <c r="D62" s="126">
        <f t="shared" si="17"/>
        <v>5.4272985014175879E-2</v>
      </c>
      <c r="E62" s="291">
        <v>67.23</v>
      </c>
      <c r="F62" s="126">
        <f t="shared" si="19"/>
        <v>-3.5022247739342593E-2</v>
      </c>
      <c r="G62" s="291">
        <v>71.14</v>
      </c>
      <c r="H62" s="126">
        <f t="shared" si="9"/>
        <v>-1.6839741790626306E-3</v>
      </c>
      <c r="I62" s="292">
        <v>76.789189042594302</v>
      </c>
      <c r="J62" s="126">
        <f t="shared" si="10"/>
        <v>1.0397759808900009E-3</v>
      </c>
      <c r="K62" s="292">
        <v>61.06084047380984</v>
      </c>
      <c r="L62" s="126">
        <f t="shared" si="11"/>
        <v>-2.7787890828657402E-2</v>
      </c>
      <c r="M62" s="292">
        <v>67.860122670616306</v>
      </c>
      <c r="N62" s="126">
        <f t="shared" si="12"/>
        <v>-1.3668524047150687E-2</v>
      </c>
      <c r="O62" s="291">
        <v>75.526452393626698</v>
      </c>
      <c r="P62" s="126">
        <f t="shared" si="13"/>
        <v>2.9355350128563718E-3</v>
      </c>
      <c r="Q62" s="291">
        <v>61.990054653043011</v>
      </c>
      <c r="R62" s="126">
        <f t="shared" si="14"/>
        <v>-2.7174367393778431E-2</v>
      </c>
      <c r="S62" s="291">
        <v>68.312600863273801</v>
      </c>
      <c r="T62" s="126">
        <f t="shared" si="15"/>
        <v>-1.1654096319740681E-2</v>
      </c>
    </row>
    <row r="63" spans="2:20" ht="15" hidden="1" customHeight="1" outlineLevel="1">
      <c r="B63" s="66" t="s">
        <v>97</v>
      </c>
      <c r="C63" s="291">
        <v>78.88</v>
      </c>
      <c r="D63" s="126">
        <f t="shared" si="17"/>
        <v>5.3841015364061384E-2</v>
      </c>
      <c r="E63" s="291">
        <v>60.52</v>
      </c>
      <c r="F63" s="126">
        <f t="shared" si="19"/>
        <v>-6.4461276858865268E-2</v>
      </c>
      <c r="G63" s="291">
        <v>67.13</v>
      </c>
      <c r="H63" s="126">
        <f t="shared" si="9"/>
        <v>-1.7849305047549335E-2</v>
      </c>
      <c r="I63" s="292">
        <v>76.674537557519841</v>
      </c>
      <c r="J63" s="126">
        <f t="shared" si="10"/>
        <v>-7.7886388380079552E-3</v>
      </c>
      <c r="K63" s="292">
        <v>56.685530600103135</v>
      </c>
      <c r="L63" s="126">
        <f t="shared" si="11"/>
        <v>-3.1852376885829869E-2</v>
      </c>
      <c r="M63" s="292">
        <v>65.326672964352483</v>
      </c>
      <c r="N63" s="126">
        <f t="shared" si="12"/>
        <v>-1.9475228570778103E-2</v>
      </c>
      <c r="O63" s="291">
        <v>73.662869741088841</v>
      </c>
      <c r="P63" s="126">
        <f t="shared" si="13"/>
        <v>1.0119877698535396E-2</v>
      </c>
      <c r="Q63" s="291">
        <v>57.920199602417945</v>
      </c>
      <c r="R63" s="126">
        <f t="shared" si="14"/>
        <v>-2.5133105556031543E-2</v>
      </c>
      <c r="S63" s="291">
        <v>65.27324590998569</v>
      </c>
      <c r="T63" s="126">
        <f t="shared" si="15"/>
        <v>-6.6156871770760572E-3</v>
      </c>
    </row>
    <row r="64" spans="2:20" collapsed="1">
      <c r="B64" s="135">
        <v>2007</v>
      </c>
      <c r="C64" s="292">
        <v>73.969106148822718</v>
      </c>
      <c r="D64" s="136">
        <f t="shared" si="17"/>
        <v>-3.831149930054123E-2</v>
      </c>
      <c r="E64" s="292">
        <v>56.999413639152159</v>
      </c>
      <c r="F64" s="136">
        <f>E64/E77-1</f>
        <v>-6.64888542273121E-2</v>
      </c>
      <c r="G64" s="292">
        <v>63.166478987473681</v>
      </c>
      <c r="H64" s="136">
        <f t="shared" si="9"/>
        <v>-5.3994960589662244E-2</v>
      </c>
      <c r="I64" s="292">
        <v>74.082336868154144</v>
      </c>
      <c r="J64" s="136">
        <f t="shared" si="10"/>
        <v>-3.5094376091625801E-2</v>
      </c>
      <c r="K64" s="292">
        <v>53.080245022960767</v>
      </c>
      <c r="L64" s="136">
        <f t="shared" si="11"/>
        <v>-6.5538722352820988E-2</v>
      </c>
      <c r="M64" s="292">
        <v>62.190069290217323</v>
      </c>
      <c r="N64" s="136">
        <f t="shared" si="12"/>
        <v>-4.9469028989391761E-2</v>
      </c>
      <c r="O64" s="292">
        <v>71.306054020928357</v>
      </c>
      <c r="P64" s="136">
        <f t="shared" si="13"/>
        <v>-4.097905965887827E-2</v>
      </c>
      <c r="Q64" s="292">
        <v>53.651891651545817</v>
      </c>
      <c r="R64" s="136">
        <f t="shared" si="14"/>
        <v>-5.7281679505599481E-2</v>
      </c>
      <c r="S64" s="292">
        <v>61.934017800105615</v>
      </c>
      <c r="T64" s="136">
        <f t="shared" si="15"/>
        <v>-4.782533547071699E-2</v>
      </c>
    </row>
    <row r="65" spans="2:20" ht="15" hidden="1" customHeight="1" outlineLevel="1">
      <c r="B65" s="66" t="s">
        <v>86</v>
      </c>
      <c r="C65" s="291">
        <v>75.56</v>
      </c>
      <c r="D65" s="126"/>
      <c r="E65" s="291">
        <v>60.79</v>
      </c>
      <c r="F65" s="126"/>
      <c r="G65" s="291">
        <v>66.11</v>
      </c>
      <c r="H65" s="126"/>
      <c r="I65" s="292">
        <v>72.268024650054528</v>
      </c>
      <c r="J65" s="126"/>
      <c r="K65" s="292">
        <v>55.234135881903526</v>
      </c>
      <c r="L65" s="126"/>
      <c r="M65" s="292">
        <v>62.598474665387641</v>
      </c>
      <c r="N65" s="126"/>
      <c r="O65" s="291">
        <v>69.678547507361941</v>
      </c>
      <c r="P65" s="126"/>
      <c r="Q65" s="291">
        <v>56.217783705294451</v>
      </c>
      <c r="R65" s="126"/>
      <c r="S65" s="291">
        <v>62.500496916329055</v>
      </c>
      <c r="T65" s="126"/>
    </row>
    <row r="66" spans="2:20" ht="15" hidden="1" customHeight="1" outlineLevel="1">
      <c r="B66" s="66" t="s">
        <v>87</v>
      </c>
      <c r="C66" s="291">
        <v>74.459999999999994</v>
      </c>
      <c r="D66" s="126"/>
      <c r="E66" s="291">
        <v>62.55</v>
      </c>
      <c r="F66" s="126"/>
      <c r="G66" s="291">
        <v>66.84</v>
      </c>
      <c r="H66" s="126"/>
      <c r="I66" s="292">
        <v>74.484363866677228</v>
      </c>
      <c r="J66" s="126"/>
      <c r="K66" s="292">
        <v>57.137901371536991</v>
      </c>
      <c r="L66" s="126"/>
      <c r="M66" s="292">
        <v>64.637376579339488</v>
      </c>
      <c r="N66" s="126"/>
      <c r="O66" s="291">
        <v>72.602727563991209</v>
      </c>
      <c r="P66" s="126"/>
      <c r="Q66" s="291">
        <v>57.609273693564027</v>
      </c>
      <c r="R66" s="126"/>
      <c r="S66" s="291">
        <v>64.607358801951591</v>
      </c>
      <c r="T66" s="126"/>
    </row>
    <row r="67" spans="2:20" ht="15" hidden="1" customHeight="1" outlineLevel="1">
      <c r="B67" s="66" t="s">
        <v>88</v>
      </c>
      <c r="C67" s="291">
        <v>80.05</v>
      </c>
      <c r="D67" s="126"/>
      <c r="E67" s="291">
        <v>62.27</v>
      </c>
      <c r="F67" s="126"/>
      <c r="G67" s="291">
        <v>68.67</v>
      </c>
      <c r="H67" s="126"/>
      <c r="I67" s="292">
        <v>78.063341344005153</v>
      </c>
      <c r="J67" s="126"/>
      <c r="K67" s="292">
        <v>57.263043813145657</v>
      </c>
      <c r="L67" s="126"/>
      <c r="M67" s="292">
        <v>66.255731266930468</v>
      </c>
      <c r="N67" s="126"/>
      <c r="O67" s="291">
        <v>73.914573451881495</v>
      </c>
      <c r="P67" s="126"/>
      <c r="Q67" s="291">
        <v>55.910142102366933</v>
      </c>
      <c r="R67" s="126"/>
      <c r="S67" s="291">
        <v>64.313578962271322</v>
      </c>
      <c r="T67" s="126"/>
    </row>
    <row r="68" spans="2:20" ht="15" hidden="1" customHeight="1" outlineLevel="1">
      <c r="B68" s="66" t="s">
        <v>89</v>
      </c>
      <c r="C68" s="291">
        <v>78.67</v>
      </c>
      <c r="D68" s="126"/>
      <c r="E68" s="291">
        <v>55.16</v>
      </c>
      <c r="F68" s="126"/>
      <c r="G68" s="291">
        <v>63.63</v>
      </c>
      <c r="H68" s="126"/>
      <c r="I68" s="292">
        <v>75.71614810123242</v>
      </c>
      <c r="J68" s="126"/>
      <c r="K68" s="292">
        <v>52.574606466965733</v>
      </c>
      <c r="L68" s="126"/>
      <c r="M68" s="292">
        <v>62.579494657000666</v>
      </c>
      <c r="N68" s="126"/>
      <c r="O68" s="291">
        <v>74.531477385460448</v>
      </c>
      <c r="P68" s="126"/>
      <c r="Q68" s="291">
        <v>52.585640100413208</v>
      </c>
      <c r="R68" s="126"/>
      <c r="S68" s="291">
        <v>62.828699399678577</v>
      </c>
      <c r="T68" s="126"/>
    </row>
    <row r="69" spans="2:20" ht="15" hidden="1" customHeight="1" outlineLevel="1">
      <c r="B69" s="66" t="s">
        <v>90</v>
      </c>
      <c r="C69" s="291">
        <v>88.55</v>
      </c>
      <c r="D69" s="126"/>
      <c r="E69" s="291">
        <v>75.069999999999993</v>
      </c>
      <c r="F69" s="126"/>
      <c r="G69" s="291">
        <v>79.92</v>
      </c>
      <c r="H69" s="126"/>
      <c r="I69" s="292">
        <v>90.852357614777773</v>
      </c>
      <c r="J69" s="126"/>
      <c r="K69" s="292">
        <v>71.820018641243209</v>
      </c>
      <c r="L69" s="126"/>
      <c r="M69" s="292">
        <v>80.048356512351134</v>
      </c>
      <c r="N69" s="126"/>
      <c r="O69" s="291">
        <v>88.270799938586663</v>
      </c>
      <c r="P69" s="126"/>
      <c r="Q69" s="291">
        <v>71.434255952974553</v>
      </c>
      <c r="R69" s="126"/>
      <c r="S69" s="291">
        <v>79.292589913958508</v>
      </c>
      <c r="T69" s="126"/>
    </row>
    <row r="70" spans="2:20" ht="15" hidden="1" customHeight="1" outlineLevel="1">
      <c r="B70" s="66" t="s">
        <v>91</v>
      </c>
      <c r="C70" s="291">
        <v>81.94</v>
      </c>
      <c r="D70" s="126"/>
      <c r="E70" s="291">
        <v>65.180000000000007</v>
      </c>
      <c r="F70" s="126"/>
      <c r="G70" s="291">
        <v>71.22</v>
      </c>
      <c r="H70" s="126"/>
      <c r="I70" s="292">
        <v>82.528954620097508</v>
      </c>
      <c r="J70" s="126"/>
      <c r="K70" s="292">
        <v>61.294057053407627</v>
      </c>
      <c r="L70" s="126"/>
      <c r="M70" s="292">
        <v>70.474637121893167</v>
      </c>
      <c r="N70" s="126"/>
      <c r="O70" s="291">
        <v>80.542170677522833</v>
      </c>
      <c r="P70" s="126"/>
      <c r="Q70" s="291">
        <v>61.207927337858749</v>
      </c>
      <c r="R70" s="126"/>
      <c r="S70" s="291">
        <v>70.232044233573689</v>
      </c>
      <c r="T70" s="126"/>
    </row>
    <row r="71" spans="2:20" ht="15" hidden="1" customHeight="1" outlineLevel="1">
      <c r="B71" s="66" t="s">
        <v>92</v>
      </c>
      <c r="C71" s="291">
        <v>74.61</v>
      </c>
      <c r="D71" s="126"/>
      <c r="E71" s="291">
        <v>49.91</v>
      </c>
      <c r="F71" s="126"/>
      <c r="G71" s="291">
        <v>58.81</v>
      </c>
      <c r="H71" s="126"/>
      <c r="I71" s="292">
        <v>71.569850386893876</v>
      </c>
      <c r="J71" s="126"/>
      <c r="K71" s="292">
        <v>47.396571961474763</v>
      </c>
      <c r="L71" s="126"/>
      <c r="M71" s="292">
        <v>57.818898988166694</v>
      </c>
      <c r="N71" s="126"/>
      <c r="O71" s="291">
        <v>69.395615676339446</v>
      </c>
      <c r="P71" s="126"/>
      <c r="Q71" s="291">
        <v>47.118559888099412</v>
      </c>
      <c r="R71" s="126"/>
      <c r="S71" s="291">
        <v>57.496661397088019</v>
      </c>
      <c r="T71" s="126"/>
    </row>
    <row r="72" spans="2:20" ht="15" hidden="1" customHeight="1" outlineLevel="1">
      <c r="B72" s="66" t="s">
        <v>93</v>
      </c>
      <c r="C72" s="291">
        <v>67.86</v>
      </c>
      <c r="D72" s="126"/>
      <c r="E72" s="291">
        <v>44.32</v>
      </c>
      <c r="F72" s="126"/>
      <c r="G72" s="291">
        <v>52.8</v>
      </c>
      <c r="H72" s="126"/>
      <c r="I72" s="292">
        <v>65.481956557777977</v>
      </c>
      <c r="J72" s="126"/>
      <c r="K72" s="292">
        <v>42.676971218107212</v>
      </c>
      <c r="L72" s="126"/>
      <c r="M72" s="292">
        <v>52.509357660114738</v>
      </c>
      <c r="N72" s="126"/>
      <c r="O72" s="291">
        <v>63.988672620513668</v>
      </c>
      <c r="P72" s="126"/>
      <c r="Q72" s="291">
        <v>41.937184090263337</v>
      </c>
      <c r="R72" s="126"/>
      <c r="S72" s="291">
        <v>52.210201699351792</v>
      </c>
      <c r="T72" s="126"/>
    </row>
    <row r="73" spans="2:20" ht="15" hidden="1" customHeight="1" outlineLevel="1">
      <c r="B73" s="66" t="s">
        <v>94</v>
      </c>
      <c r="C73" s="291">
        <v>75.19</v>
      </c>
      <c r="D73" s="126"/>
      <c r="E73" s="291">
        <v>58.15</v>
      </c>
      <c r="F73" s="126"/>
      <c r="G73" s="291">
        <v>64.290000000000006</v>
      </c>
      <c r="H73" s="126"/>
      <c r="I73" s="292">
        <v>78.806118173670001</v>
      </c>
      <c r="J73" s="126"/>
      <c r="K73" s="292">
        <v>55.526827778045764</v>
      </c>
      <c r="L73" s="126"/>
      <c r="M73" s="292">
        <v>65.563711198765219</v>
      </c>
      <c r="N73" s="126"/>
      <c r="O73" s="291">
        <v>75.113017001940761</v>
      </c>
      <c r="P73" s="126"/>
      <c r="Q73" s="291">
        <v>55.571243711504607</v>
      </c>
      <c r="R73" s="126"/>
      <c r="S73" s="291">
        <v>64.675072727403972</v>
      </c>
      <c r="T73" s="126"/>
    </row>
    <row r="74" spans="2:20" ht="15" hidden="1" customHeight="1" outlineLevel="1">
      <c r="B74" s="66" t="s">
        <v>95</v>
      </c>
      <c r="C74" s="291">
        <v>76.739999999999995</v>
      </c>
      <c r="D74" s="126"/>
      <c r="E74" s="291">
        <v>65.180000000000007</v>
      </c>
      <c r="F74" s="126"/>
      <c r="G74" s="291">
        <v>69.349999999999994</v>
      </c>
      <c r="H74" s="126"/>
      <c r="I74" s="292">
        <v>77.319425718070548</v>
      </c>
      <c r="J74" s="126"/>
      <c r="K74" s="292">
        <v>59.466538346033133</v>
      </c>
      <c r="L74" s="126"/>
      <c r="M74" s="292">
        <v>67.163824054967606</v>
      </c>
      <c r="N74" s="126"/>
      <c r="O74" s="291">
        <v>75.826226542341402</v>
      </c>
      <c r="P74" s="126"/>
      <c r="Q74" s="291">
        <v>60.398492167057007</v>
      </c>
      <c r="R74" s="126"/>
      <c r="S74" s="291">
        <v>67.585734274918323</v>
      </c>
      <c r="T74" s="126"/>
    </row>
    <row r="75" spans="2:20" ht="15" hidden="1" customHeight="1" outlineLevel="1">
      <c r="B75" s="66" t="s">
        <v>96</v>
      </c>
      <c r="C75" s="291">
        <v>74.069999999999993</v>
      </c>
      <c r="D75" s="126"/>
      <c r="E75" s="291">
        <v>69.67</v>
      </c>
      <c r="F75" s="126"/>
      <c r="G75" s="291">
        <v>71.260000000000005</v>
      </c>
      <c r="H75" s="126"/>
      <c r="I75" s="292">
        <v>76.709428421413918</v>
      </c>
      <c r="J75" s="126"/>
      <c r="K75" s="292">
        <v>62.806089224556736</v>
      </c>
      <c r="L75" s="126"/>
      <c r="M75" s="292">
        <v>68.800524291349191</v>
      </c>
      <c r="N75" s="126"/>
      <c r="O75" s="291">
        <v>75.305390782328345</v>
      </c>
      <c r="P75" s="126"/>
      <c r="Q75" s="291">
        <v>63.72165018613898</v>
      </c>
      <c r="R75" s="126"/>
      <c r="S75" s="291">
        <v>69.118109974353345</v>
      </c>
      <c r="T75" s="126"/>
    </row>
    <row r="76" spans="2:20" ht="15" hidden="1" customHeight="1" outlineLevel="1">
      <c r="B76" s="66" t="s">
        <v>97</v>
      </c>
      <c r="C76" s="291">
        <v>74.849999999999994</v>
      </c>
      <c r="D76" s="126"/>
      <c r="E76" s="291">
        <v>64.69</v>
      </c>
      <c r="F76" s="126"/>
      <c r="G76" s="291">
        <v>68.349999999999994</v>
      </c>
      <c r="H76" s="126"/>
      <c r="I76" s="292">
        <v>77.276415649711225</v>
      </c>
      <c r="J76" s="126"/>
      <c r="K76" s="292">
        <v>58.550503298006255</v>
      </c>
      <c r="L76" s="126"/>
      <c r="M76" s="292">
        <v>66.62419437821211</v>
      </c>
      <c r="N76" s="126"/>
      <c r="O76" s="291">
        <v>72.924878885586196</v>
      </c>
      <c r="P76" s="126"/>
      <c r="Q76" s="291">
        <v>59.413443960935503</v>
      </c>
      <c r="R76" s="126"/>
      <c r="S76" s="291">
        <v>65.707949146586728</v>
      </c>
      <c r="T76" s="126"/>
    </row>
    <row r="77" spans="2:20" collapsed="1">
      <c r="B77" s="135">
        <v>2006</v>
      </c>
      <c r="C77" s="292">
        <v>76.915868386721101</v>
      </c>
      <c r="D77" s="136"/>
      <c r="E77" s="292">
        <v>61.059167742418843</v>
      </c>
      <c r="F77" s="136"/>
      <c r="G77" s="292">
        <v>66.771820821215186</v>
      </c>
      <c r="H77" s="136"/>
      <c r="I77" s="292">
        <v>76.776769699073569</v>
      </c>
      <c r="J77" s="136"/>
      <c r="K77" s="292">
        <v>56.803043949138441</v>
      </c>
      <c r="L77" s="136"/>
      <c r="M77" s="292">
        <v>65.42666276733371</v>
      </c>
      <c r="N77" s="136"/>
      <c r="O77" s="292">
        <v>74.352968763711189</v>
      </c>
      <c r="P77" s="136"/>
      <c r="Q77" s="292">
        <v>56.911900920105744</v>
      </c>
      <c r="R77" s="136"/>
      <c r="S77" s="292">
        <v>65.044807541401354</v>
      </c>
      <c r="T77" s="136"/>
    </row>
    <row r="78" spans="2:20" ht="15" customHeight="1">
      <c r="B78" s="138" t="s">
        <v>127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</row>
  </sheetData>
  <mergeCells count="6">
    <mergeCell ref="B5:T5"/>
    <mergeCell ref="B6:B7"/>
    <mergeCell ref="C6:H6"/>
    <mergeCell ref="I6:N6"/>
    <mergeCell ref="O6:T6"/>
    <mergeCell ref="B78:T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N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1.42578125" style="116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272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4" ht="15" customHeight="1">
      <c r="B6" s="119"/>
      <c r="C6" s="119" t="s">
        <v>71</v>
      </c>
      <c r="D6" s="119"/>
      <c r="E6" s="119"/>
      <c r="F6" s="140" t="s">
        <v>134</v>
      </c>
      <c r="G6" s="140"/>
      <c r="H6" s="140"/>
      <c r="I6" s="119" t="s">
        <v>135</v>
      </c>
      <c r="J6" s="119"/>
      <c r="K6" s="119"/>
    </row>
    <row r="7" spans="2:14" ht="25.5">
      <c r="B7" s="119"/>
      <c r="C7" s="142" t="s">
        <v>141</v>
      </c>
      <c r="D7" s="142" t="s">
        <v>142</v>
      </c>
      <c r="E7" s="142" t="s">
        <v>118</v>
      </c>
      <c r="F7" s="143" t="s">
        <v>141</v>
      </c>
      <c r="G7" s="143" t="s">
        <v>142</v>
      </c>
      <c r="H7" s="143" t="s">
        <v>118</v>
      </c>
      <c r="I7" s="142" t="s">
        <v>136</v>
      </c>
      <c r="J7" s="142" t="s">
        <v>142</v>
      </c>
      <c r="K7" s="142" t="s">
        <v>118</v>
      </c>
    </row>
    <row r="8" spans="2:14">
      <c r="B8" s="66" t="s">
        <v>94</v>
      </c>
      <c r="C8" s="168">
        <f>IFERROR('Tablas evol IO zona'!C8/'Tablas evol IO zona'!C21-1,"-")</f>
        <v>0.32189673242134154</v>
      </c>
      <c r="D8" s="168">
        <f>IFERROR('Tablas evol IO zona'!E8/'Tablas evol IO zona'!E21-1,"-")</f>
        <v>0.30497062217731141</v>
      </c>
      <c r="E8" s="168">
        <f>IFERROR('Tablas evol IO zona'!G8/'Tablas evol IO zona'!G21-1,"-")</f>
        <v>0.31659261662012539</v>
      </c>
      <c r="F8" s="126">
        <f>IFERROR('Tablas evol IO zona'!I8/'Tablas evol IO zona'!I21-1,"-")</f>
        <v>0.27251692673939143</v>
      </c>
      <c r="G8" s="126">
        <f>IFERROR('Tablas evol IO zona'!K8/'Tablas evol IO zona'!K21-1,"-")</f>
        <v>0.28318373421118914</v>
      </c>
      <c r="H8" s="126">
        <f>IFERROR('Tablas evol IO zona'!M8/'Tablas evol IO zona'!M21-1,"-")</f>
        <v>0.28095837067358032</v>
      </c>
      <c r="I8" s="168">
        <f>IFERROR('Tablas evol IO zona'!O8/'Tablas evol IO zona'!O21-1,"-")</f>
        <v>0.26621113962862264</v>
      </c>
      <c r="J8" s="168">
        <f>IFERROR('Tablas evol IO zona'!Q8/'Tablas evol IO zona'!Q21-1,"-")</f>
        <v>0.29556182049606416</v>
      </c>
      <c r="K8" s="168">
        <f>IFERROR('Tablas evol IO zona'!S8/'Tablas evol IO zona'!S21-1,"-")</f>
        <v>0.28307588975622822</v>
      </c>
    </row>
    <row r="9" spans="2:14">
      <c r="B9" s="66" t="s">
        <v>95</v>
      </c>
      <c r="C9" s="168">
        <f>IFERROR('Tablas evol IO zona'!C9/'Tablas evol IO zona'!C22-1,"-")</f>
        <v>0.17357250045690953</v>
      </c>
      <c r="D9" s="168">
        <f>IFERROR('Tablas evol IO zona'!E9/'Tablas evol IO zona'!E22-1,"-")</f>
        <v>0.15108144218629205</v>
      </c>
      <c r="E9" s="168">
        <f>IFERROR('Tablas evol IO zona'!G9/'Tablas evol IO zona'!G22-1,"-")</f>
        <v>0.1627521780163883</v>
      </c>
      <c r="F9" s="126">
        <f>IFERROR('Tablas evol IO zona'!I9/'Tablas evol IO zona'!I22-1,"-")</f>
        <v>0.19467956899359717</v>
      </c>
      <c r="G9" s="126">
        <f>IFERROR('Tablas evol IO zona'!K9/'Tablas evol IO zona'!K22-1,"-")</f>
        <v>0.13478949934745676</v>
      </c>
      <c r="H9" s="126">
        <f>IFERROR('Tablas evol IO zona'!M9/'Tablas evol IO zona'!M22-1,"-")</f>
        <v>0.16874232671450029</v>
      </c>
      <c r="I9" s="168">
        <f>IFERROR('Tablas evol IO zona'!O9/'Tablas evol IO zona'!O22-1,"-")</f>
        <v>0.19855568398604717</v>
      </c>
      <c r="J9" s="168">
        <f>IFERROR('Tablas evol IO zona'!Q9/'Tablas evol IO zona'!Q22-1,"-")</f>
        <v>0.14699721280209088</v>
      </c>
      <c r="K9" s="168">
        <f>IFERROR('Tablas evol IO zona'!S9/'Tablas evol IO zona'!S22-1,"-")</f>
        <v>0.1787627117731041</v>
      </c>
    </row>
    <row r="10" spans="2:14">
      <c r="B10" s="66" t="s">
        <v>96</v>
      </c>
      <c r="C10" s="168">
        <f>IFERROR('Tablas evol IO zona'!C10/'Tablas evol IO zona'!C23-1,"-")</f>
        <v>0.27047038327526152</v>
      </c>
      <c r="D10" s="168">
        <f>IFERROR('Tablas evol IO zona'!E10/'Tablas evol IO zona'!E23-1,"-")</f>
        <v>0.16720585731312787</v>
      </c>
      <c r="E10" s="168">
        <f>IFERROR('Tablas evol IO zona'!G10/'Tablas evol IO zona'!G23-1,"-")</f>
        <v>0.21284755512943443</v>
      </c>
      <c r="F10" s="126">
        <f>IFERROR('Tablas evol IO zona'!I10/'Tablas evol IO zona'!I23-1,"-")</f>
        <v>0.24779028303776696</v>
      </c>
      <c r="G10" s="126">
        <f>IFERROR('Tablas evol IO zona'!K10/'Tablas evol IO zona'!K23-1,"-")</f>
        <v>0.19195151573391178</v>
      </c>
      <c r="H10" s="126">
        <f>IFERROR('Tablas evol IO zona'!M10/'Tablas evol IO zona'!M23-1,"-")</f>
        <v>0.22357835961561934</v>
      </c>
      <c r="I10" s="168">
        <f>IFERROR('Tablas evol IO zona'!O10/'Tablas evol IO zona'!O23-1,"-")</f>
        <v>0.21224963752573789</v>
      </c>
      <c r="J10" s="168">
        <f>IFERROR('Tablas evol IO zona'!Q10/'Tablas evol IO zona'!Q23-1,"-")</f>
        <v>0.18142789764174605</v>
      </c>
      <c r="K10" s="168">
        <f>IFERROR('Tablas evol IO zona'!S10/'Tablas evol IO zona'!S23-1,"-")</f>
        <v>0.20180278838738097</v>
      </c>
    </row>
    <row r="11" spans="2:14">
      <c r="B11" s="66" t="s">
        <v>97</v>
      </c>
      <c r="C11" s="168">
        <f>IFERROR('Tablas evol IO zona'!C11/'Tablas evol IO zona'!C24-1,"-")</f>
        <v>0.15348902644907136</v>
      </c>
      <c r="D11" s="168">
        <f>IFERROR('Tablas evol IO zona'!E11/'Tablas evol IO zona'!E24-1,"-")</f>
        <v>6.8779258192293913E-2</v>
      </c>
      <c r="E11" s="168">
        <f>IFERROR('Tablas evol IO zona'!G11/'Tablas evol IO zona'!G24-1,"-")</f>
        <v>0.10923001790656039</v>
      </c>
      <c r="F11" s="126">
        <f>IFERROR('Tablas evol IO zona'!I11/'Tablas evol IO zona'!I24-1,"-")</f>
        <v>0.13105035722751435</v>
      </c>
      <c r="G11" s="126">
        <f>IFERROR('Tablas evol IO zona'!K11/'Tablas evol IO zona'!K24-1,"-")</f>
        <v>5.594773392669139E-2</v>
      </c>
      <c r="H11" s="126">
        <f>IFERROR('Tablas evol IO zona'!M11/'Tablas evol IO zona'!M24-1,"-")</f>
        <v>9.8036490019782541E-2</v>
      </c>
      <c r="I11" s="168">
        <f>IFERROR('Tablas evol IO zona'!O11/'Tablas evol IO zona'!O24-1,"-")</f>
        <v>0.10072846737432894</v>
      </c>
      <c r="J11" s="168">
        <f>IFERROR('Tablas evol IO zona'!Q11/'Tablas evol IO zona'!Q24-1,"-")</f>
        <v>5.6078404309294561E-2</v>
      </c>
      <c r="K11" s="168">
        <f>IFERROR('Tablas evol IO zona'!S11/'Tablas evol IO zona'!S24-1,"-")</f>
        <v>8.4178259266423305E-2</v>
      </c>
    </row>
    <row r="12" spans="2:14" ht="30" customHeight="1">
      <c r="B12" s="72" t="str">
        <f>actualizaciones!$A$2</f>
        <v xml:space="preserve">acumulado abril 2011 </v>
      </c>
      <c r="C12" s="130">
        <v>0.23302776573879491</v>
      </c>
      <c r="D12" s="130">
        <v>0.13099085940554289</v>
      </c>
      <c r="E12" s="130">
        <v>0.17524355690084659</v>
      </c>
      <c r="F12" s="130">
        <v>0.13105035722751435</v>
      </c>
      <c r="G12" s="130">
        <v>5.594773392669139E-2</v>
      </c>
      <c r="H12" s="130">
        <v>9.8036490019782541E-2</v>
      </c>
      <c r="I12" s="130">
        <v>0.10072846737432894</v>
      </c>
      <c r="J12" s="130">
        <v>5.6078404309294561E-2</v>
      </c>
      <c r="K12" s="130">
        <v>8.4178259266423305E-2</v>
      </c>
      <c r="N12" s="116" t="s">
        <v>273</v>
      </c>
    </row>
    <row r="13" spans="2:14" outlineLevel="1">
      <c r="B13" s="66" t="s">
        <v>86</v>
      </c>
      <c r="C13" s="168">
        <f>IFERROR('Tablas evol IO zona'!C13/'Tablas evol IO zona'!C26-1,"-")</f>
        <v>0.11890451231608745</v>
      </c>
      <c r="D13" s="168">
        <f>IFERROR('Tablas evol IO zona'!E13/'Tablas evol IO zona'!E26-1,"-")</f>
        <v>5.9130708045057823E-2</v>
      </c>
      <c r="E13" s="168">
        <f>IFERROR('Tablas evol IO zona'!G13/'Tablas evol IO zona'!G26-1,"-")</f>
        <v>8.7612937132006019E-2</v>
      </c>
      <c r="F13" s="126">
        <f>IFERROR('Tablas evol IO zona'!I13/'Tablas evol IO zona'!I26-1,"-")</f>
        <v>5.5223792939467886E-2</v>
      </c>
      <c r="G13" s="126">
        <f>IFERROR('Tablas evol IO zona'!K13/'Tablas evol IO zona'!K26-1,"-")</f>
        <v>5.3771920314571231E-2</v>
      </c>
      <c r="H13" s="126">
        <f>IFERROR('Tablas evol IO zona'!M13/'Tablas evol IO zona'!M26-1,"-")</f>
        <v>5.6511474014221408E-2</v>
      </c>
      <c r="I13" s="168">
        <f>IFERROR('Tablas evol IO zona'!O13/'Tablas evol IO zona'!O26-1,"-")</f>
        <v>2.933736646522056E-2</v>
      </c>
      <c r="J13" s="168">
        <f>IFERROR('Tablas evol IO zona'!Q13/'Tablas evol IO zona'!Q26-1,"-")</f>
        <v>6.0187664708068578E-2</v>
      </c>
      <c r="K13" s="168">
        <f>IFERROR('Tablas evol IO zona'!S13/'Tablas evol IO zona'!S26-1,"-")</f>
        <v>4.5511903302423162E-2</v>
      </c>
    </row>
    <row r="14" spans="2:14" outlineLevel="1">
      <c r="B14" s="66" t="s">
        <v>87</v>
      </c>
      <c r="C14" s="168">
        <f>IFERROR('Tablas evol IO zona'!C14/'Tablas evol IO zona'!C27-1,"-")</f>
        <v>0.1773160729372929</v>
      </c>
      <c r="D14" s="168">
        <f>IFERROR('Tablas evol IO zona'!E14/'Tablas evol IO zona'!E27-1,"-")</f>
        <v>0.19599446177939184</v>
      </c>
      <c r="E14" s="168">
        <f>IFERROR('Tablas evol IO zona'!G14/'Tablas evol IO zona'!G27-1,"-")</f>
        <v>0.19095136466173446</v>
      </c>
      <c r="F14" s="126">
        <f>IFERROR('Tablas evol IO zona'!I14/'Tablas evol IO zona'!I27-1,"-")</f>
        <v>0.10010971516549794</v>
      </c>
      <c r="G14" s="126">
        <f>IFERROR('Tablas evol IO zona'!K14/'Tablas evol IO zona'!K27-1,"-")</f>
        <v>0.15668810778974329</v>
      </c>
      <c r="H14" s="126">
        <f>IFERROR('Tablas evol IO zona'!M14/'Tablas evol IO zona'!M27-1,"-")</f>
        <v>0.12874428579509423</v>
      </c>
      <c r="I14" s="168">
        <f>IFERROR('Tablas evol IO zona'!O14/'Tablas evol IO zona'!O27-1,"-")</f>
        <v>7.8211254595192958E-2</v>
      </c>
      <c r="J14" s="168">
        <f>IFERROR('Tablas evol IO zona'!Q14/'Tablas evol IO zona'!Q27-1,"-")</f>
        <v>0.15852869789270096</v>
      </c>
      <c r="K14" s="168">
        <f>IFERROR('Tablas evol IO zona'!S14/'Tablas evol IO zona'!S27-1,"-")</f>
        <v>0.11613351176960762</v>
      </c>
    </row>
    <row r="15" spans="2:14" outlineLevel="1">
      <c r="B15" s="66" t="s">
        <v>88</v>
      </c>
      <c r="C15" s="168">
        <f>IFERROR('Tablas evol IO zona'!C15/'Tablas evol IO zona'!C28-1,"-")</f>
        <v>0.16095121103634846</v>
      </c>
      <c r="D15" s="168">
        <f>IFERROR('Tablas evol IO zona'!E15/'Tablas evol IO zona'!E28-1,"-")</f>
        <v>0.14027711909249274</v>
      </c>
      <c r="E15" s="168">
        <f>IFERROR('Tablas evol IO zona'!G15/'Tablas evol IO zona'!G28-1,"-")</f>
        <v>0.15475616110037338</v>
      </c>
      <c r="F15" s="126">
        <f>IFERROR('Tablas evol IO zona'!I15/'Tablas evol IO zona'!I28-1,"-")</f>
        <v>0.12957396824129352</v>
      </c>
      <c r="G15" s="126">
        <f>IFERROR('Tablas evol IO zona'!K15/'Tablas evol IO zona'!K28-1,"-")</f>
        <v>9.2353225023633856E-2</v>
      </c>
      <c r="H15" s="126">
        <f>IFERROR('Tablas evol IO zona'!M15/'Tablas evol IO zona'!M28-1,"-")</f>
        <v>0.11583570746897909</v>
      </c>
      <c r="I15" s="168">
        <f>IFERROR('Tablas evol IO zona'!O15/'Tablas evol IO zona'!O28-1,"-")</f>
        <v>0.11288226170579074</v>
      </c>
      <c r="J15" s="168">
        <f>IFERROR('Tablas evol IO zona'!Q15/'Tablas evol IO zona'!Q28-1,"-")</f>
        <v>8.684935476957345E-2</v>
      </c>
      <c r="K15" s="168">
        <f>IFERROR('Tablas evol IO zona'!S15/'Tablas evol IO zona'!S28-1,"-")</f>
        <v>0.1051149329562584</v>
      </c>
    </row>
    <row r="16" spans="2:14" outlineLevel="1">
      <c r="B16" s="66" t="s">
        <v>89</v>
      </c>
      <c r="C16" s="168">
        <f>IFERROR('Tablas evol IO zona'!C16/'Tablas evol IO zona'!C29-1,"-")</f>
        <v>0.11075506396828949</v>
      </c>
      <c r="D16" s="168">
        <f>IFERROR('Tablas evol IO zona'!E16/'Tablas evol IO zona'!E29-1,"-")</f>
        <v>4.5578604620768459E-2</v>
      </c>
      <c r="E16" s="168">
        <f>IFERROR('Tablas evol IO zona'!G16/'Tablas evol IO zona'!G29-1,"-")</f>
        <v>8.148399312953547E-2</v>
      </c>
      <c r="F16" s="126">
        <f>IFERROR('Tablas evol IO zona'!I16/'Tablas evol IO zona'!I29-1,"-")</f>
        <v>7.8114047928656394E-2</v>
      </c>
      <c r="G16" s="126">
        <f>IFERROR('Tablas evol IO zona'!K16/'Tablas evol IO zona'!K29-1,"-")</f>
        <v>5.897481302398333E-2</v>
      </c>
      <c r="H16" s="126">
        <f>IFERROR('Tablas evol IO zona'!M16/'Tablas evol IO zona'!M29-1,"-")</f>
        <v>7.2627420715253743E-2</v>
      </c>
      <c r="I16" s="168">
        <f>IFERROR('Tablas evol IO zona'!O16/'Tablas evol IO zona'!O29-1,"-")</f>
        <v>5.8193276842755992E-2</v>
      </c>
      <c r="J16" s="168">
        <f>IFERROR('Tablas evol IO zona'!Q16/'Tablas evol IO zona'!Q29-1,"-")</f>
        <v>5.1737083078047919E-2</v>
      </c>
      <c r="K16" s="168">
        <f>IFERROR('Tablas evol IO zona'!S16/'Tablas evol IO zona'!S29-1,"-")</f>
        <v>5.9118230753032686E-2</v>
      </c>
    </row>
    <row r="17" spans="2:11" outlineLevel="1">
      <c r="B17" s="66" t="s">
        <v>90</v>
      </c>
      <c r="C17" s="168">
        <f>IFERROR('Tablas evol IO zona'!C17/'Tablas evol IO zona'!C30-1,"-")</f>
        <v>0.15145845123899071</v>
      </c>
      <c r="D17" s="168">
        <f>IFERROR('Tablas evol IO zona'!E17/'Tablas evol IO zona'!E30-1,"-")</f>
        <v>4.7908425554507028E-2</v>
      </c>
      <c r="E17" s="168">
        <f>IFERROR('Tablas evol IO zona'!G17/'Tablas evol IO zona'!G30-1,"-")</f>
        <v>9.2887423625169108E-2</v>
      </c>
      <c r="F17" s="126">
        <f>IFERROR('Tablas evol IO zona'!I17/'Tablas evol IO zona'!I30-1,"-")</f>
        <v>9.997849192310615E-2</v>
      </c>
      <c r="G17" s="126">
        <f>IFERROR('Tablas evol IO zona'!K17/'Tablas evol IO zona'!K30-1,"-")</f>
        <v>5.1787574088854704E-2</v>
      </c>
      <c r="H17" s="126">
        <f>IFERROR('Tablas evol IO zona'!M17/'Tablas evol IO zona'!M30-1,"-")</f>
        <v>7.9184349174376223E-2</v>
      </c>
      <c r="I17" s="168">
        <f>IFERROR('Tablas evol IO zona'!O17/'Tablas evol IO zona'!O30-1,"-")</f>
        <v>5.3936846887755019E-2</v>
      </c>
      <c r="J17" s="168">
        <f>IFERROR('Tablas evol IO zona'!Q17/'Tablas evol IO zona'!Q30-1,"-")</f>
        <v>3.6394428775246679E-2</v>
      </c>
      <c r="K17" s="168">
        <f>IFERROR('Tablas evol IO zona'!S17/'Tablas evol IO zona'!S30-1,"-")</f>
        <v>4.8647891791392839E-2</v>
      </c>
    </row>
    <row r="18" spans="2:11" outlineLevel="1">
      <c r="B18" s="66" t="s">
        <v>91</v>
      </c>
      <c r="C18" s="168">
        <f>IFERROR('Tablas evol IO zona'!C18/'Tablas evol IO zona'!C31-1,"-")</f>
        <v>9.858553650449875E-2</v>
      </c>
      <c r="D18" s="168">
        <f>IFERROR('Tablas evol IO zona'!E18/'Tablas evol IO zona'!E31-1,"-")</f>
        <v>7.2234268783355482E-2</v>
      </c>
      <c r="E18" s="168">
        <f>IFERROR('Tablas evol IO zona'!G18/'Tablas evol IO zona'!G31-1,"-")</f>
        <v>8.6421700608978469E-2</v>
      </c>
      <c r="F18" s="126">
        <f>IFERROR('Tablas evol IO zona'!I18/'Tablas evol IO zona'!I31-1,"-")</f>
        <v>8.224367777338526E-2</v>
      </c>
      <c r="G18" s="126">
        <f>IFERROR('Tablas evol IO zona'!K18/'Tablas evol IO zona'!K31-1,"-")</f>
        <v>8.9811372076745055E-2</v>
      </c>
      <c r="H18" s="126">
        <f>IFERROR('Tablas evol IO zona'!M18/'Tablas evol IO zona'!M31-1,"-")</f>
        <v>8.8429343546278183E-2</v>
      </c>
      <c r="I18" s="168">
        <f>IFERROR('Tablas evol IO zona'!O18/'Tablas evol IO zona'!O31-1,"-")</f>
        <v>5.284395530463315E-2</v>
      </c>
      <c r="J18" s="168">
        <f>IFERROR('Tablas evol IO zona'!Q18/'Tablas evol IO zona'!Q31-1,"-")</f>
        <v>6.9357846400430079E-2</v>
      </c>
      <c r="K18" s="168">
        <f>IFERROR('Tablas evol IO zona'!S18/'Tablas evol IO zona'!S31-1,"-")</f>
        <v>6.3081132242310378E-2</v>
      </c>
    </row>
    <row r="19" spans="2:11" outlineLevel="1">
      <c r="B19" s="66" t="s">
        <v>92</v>
      </c>
      <c r="C19" s="168">
        <f>IFERROR('Tablas evol IO zona'!C19/'Tablas evol IO zona'!C32-1,"-")</f>
        <v>1.6532917768500743E-2</v>
      </c>
      <c r="D19" s="168">
        <f>IFERROR('Tablas evol IO zona'!E19/'Tablas evol IO zona'!E32-1,"-")</f>
        <v>0.11555042355682388</v>
      </c>
      <c r="E19" s="168">
        <f>IFERROR('Tablas evol IO zona'!G19/'Tablas evol IO zona'!G32-1,"-")</f>
        <v>7.410205102281453E-2</v>
      </c>
      <c r="F19" s="126">
        <f>IFERROR('Tablas evol IO zona'!I19/'Tablas evol IO zona'!I32-1,"-")</f>
        <v>6.2211890206407272E-2</v>
      </c>
      <c r="G19" s="126">
        <f>IFERROR('Tablas evol IO zona'!K19/'Tablas evol IO zona'!K32-1,"-")</f>
        <v>8.7095280645281159E-2</v>
      </c>
      <c r="H19" s="126">
        <f>IFERROR('Tablas evol IO zona'!M19/'Tablas evol IO zona'!M32-1,"-")</f>
        <v>7.5917111704437712E-2</v>
      </c>
      <c r="I19" s="168">
        <f>IFERROR('Tablas evol IO zona'!O19/'Tablas evol IO zona'!O32-1,"-")</f>
        <v>6.9817041760255716E-2</v>
      </c>
      <c r="J19" s="168">
        <f>IFERROR('Tablas evol IO zona'!Q19/'Tablas evol IO zona'!Q32-1,"-")</f>
        <v>6.9272393104034879E-2</v>
      </c>
      <c r="K19" s="168">
        <f>IFERROR('Tablas evol IO zona'!S19/'Tablas evol IO zona'!S32-1,"-")</f>
        <v>7.3443333386952414E-2</v>
      </c>
    </row>
    <row r="20" spans="2:11" outlineLevel="1">
      <c r="B20" s="66" t="s">
        <v>93</v>
      </c>
      <c r="C20" s="168">
        <f>IFERROR('Tablas evol IO zona'!C20/'Tablas evol IO zona'!C33-1,"-")</f>
        <v>5.3648008435230654E-2</v>
      </c>
      <c r="D20" s="168">
        <f>IFERROR('Tablas evol IO zona'!E20/'Tablas evol IO zona'!E33-1,"-")</f>
        <v>2.989902069197492E-2</v>
      </c>
      <c r="E20" s="168">
        <f>IFERROR('Tablas evol IO zona'!G20/'Tablas evol IO zona'!G33-1,"-")</f>
        <v>4.7204919928343525E-2</v>
      </c>
      <c r="F20" s="126">
        <f>IFERROR('Tablas evol IO zona'!I20/'Tablas evol IO zona'!I33-1,"-")</f>
        <v>8.0990868843920039E-2</v>
      </c>
      <c r="G20" s="126">
        <f>IFERROR('Tablas evol IO zona'!K20/'Tablas evol IO zona'!K33-1,"-")</f>
        <v>3.7426559641114299E-2</v>
      </c>
      <c r="H20" s="126">
        <f>IFERROR('Tablas evol IO zona'!M20/'Tablas evol IO zona'!M33-1,"-")</f>
        <v>6.5398891136903448E-2</v>
      </c>
      <c r="I20" s="168">
        <f>IFERROR('Tablas evol IO zona'!O20/'Tablas evol IO zona'!O33-1,"-")</f>
        <v>6.9007013858599642E-2</v>
      </c>
      <c r="J20" s="168">
        <f>IFERROR('Tablas evol IO zona'!Q20/'Tablas evol IO zona'!Q33-1,"-")</f>
        <v>1.5306304370241497E-2</v>
      </c>
      <c r="K20" s="168">
        <f>IFERROR('Tablas evol IO zona'!S20/'Tablas evol IO zona'!S33-1,"-")</f>
        <v>5.1243076318947756E-2</v>
      </c>
    </row>
    <row r="21" spans="2:11" outlineLevel="1">
      <c r="B21" s="66" t="s">
        <v>94</v>
      </c>
      <c r="C21" s="168">
        <f>IFERROR('Tablas evol IO zona'!C21/'Tablas evol IO zona'!C34-1,"-")</f>
        <v>-2.3002214949271571E-2</v>
      </c>
      <c r="D21" s="168">
        <f>IFERROR('Tablas evol IO zona'!E21/'Tablas evol IO zona'!E34-1,"-")</f>
        <v>-8.5667876806398202E-2</v>
      </c>
      <c r="E21" s="168">
        <f>IFERROR('Tablas evol IO zona'!G21/'Tablas evol IO zona'!G34-1,"-")</f>
        <v>-5.466754919100647E-2</v>
      </c>
      <c r="F21" s="126">
        <f>IFERROR('Tablas evol IO zona'!I21/'Tablas evol IO zona'!I34-1,"-")</f>
        <v>6.7404001555686488E-3</v>
      </c>
      <c r="G21" s="126">
        <f>IFERROR('Tablas evol IO zona'!K21/'Tablas evol IO zona'!K34-1,"-")</f>
        <v>-6.0466198018886863E-2</v>
      </c>
      <c r="H21" s="126">
        <f>IFERROR('Tablas evol IO zona'!M21/'Tablas evol IO zona'!M34-1,"-")</f>
        <v>-2.1736237390785118E-2</v>
      </c>
      <c r="I21" s="168">
        <f>IFERROR('Tablas evol IO zona'!O21/'Tablas evol IO zona'!O34-1,"-")</f>
        <v>-2.6782142167815937E-2</v>
      </c>
      <c r="J21" s="168">
        <f>IFERROR('Tablas evol IO zona'!Q21/'Tablas evol IO zona'!Q34-1,"-")</f>
        <v>-6.4336561498255285E-2</v>
      </c>
      <c r="K21" s="168">
        <f>IFERROR('Tablas evol IO zona'!S21/'Tablas evol IO zona'!S34-1,"-")</f>
        <v>-3.9832716267403034E-2</v>
      </c>
    </row>
    <row r="22" spans="2:11" outlineLevel="1">
      <c r="B22" s="66" t="s">
        <v>95</v>
      </c>
      <c r="C22" s="168">
        <f>IFERROR('Tablas evol IO zona'!C22/'Tablas evol IO zona'!C35-1,"-")</f>
        <v>6.3415670238230692E-2</v>
      </c>
      <c r="D22" s="168">
        <f>IFERROR('Tablas evol IO zona'!E22/'Tablas evol IO zona'!E35-1,"-")</f>
        <v>-2.7629814915420936E-2</v>
      </c>
      <c r="E22" s="168">
        <f>IFERROR('Tablas evol IO zona'!G22/'Tablas evol IO zona'!G35-1,"-")</f>
        <v>1.0425173550675959E-2</v>
      </c>
      <c r="F22" s="126">
        <f>IFERROR('Tablas evol IO zona'!I22/'Tablas evol IO zona'!I35-1,"-")</f>
        <v>5.6020295190285285E-2</v>
      </c>
      <c r="G22" s="126">
        <f>IFERROR('Tablas evol IO zona'!K22/'Tablas evol IO zona'!K35-1,"-")</f>
        <v>-1.6792015344567757E-2</v>
      </c>
      <c r="H22" s="126">
        <f>IFERROR('Tablas evol IO zona'!M22/'Tablas evol IO zona'!M35-1,"-")</f>
        <v>2.1223507066731928E-2</v>
      </c>
      <c r="I22" s="168">
        <f>IFERROR('Tablas evol IO zona'!O22/'Tablas evol IO zona'!O35-1,"-")</f>
        <v>2.766340058406902E-2</v>
      </c>
      <c r="J22" s="168">
        <f>IFERROR('Tablas evol IO zona'!Q22/'Tablas evol IO zona'!Q35-1,"-")</f>
        <v>-3.0716250176164528E-2</v>
      </c>
      <c r="K22" s="168">
        <f>IFERROR('Tablas evol IO zona'!S22/'Tablas evol IO zona'!S35-1,"-")</f>
        <v>2.2417830811127804E-3</v>
      </c>
    </row>
    <row r="23" spans="2:11" outlineLevel="1">
      <c r="B23" s="66" t="s">
        <v>96</v>
      </c>
      <c r="C23" s="168">
        <f>IFERROR('Tablas evol IO zona'!C23/'Tablas evol IO zona'!C36-1,"-")</f>
        <v>-3.2448377581120957E-2</v>
      </c>
      <c r="D23" s="168">
        <f>IFERROR('Tablas evol IO zona'!E23/'Tablas evol IO zona'!E36-1,"-")</f>
        <v>-3.0698135005776672E-2</v>
      </c>
      <c r="E23" s="168">
        <f>IFERROR('Tablas evol IO zona'!G23/'Tablas evol IO zona'!G36-1,"-")</f>
        <v>-2.931596091205213E-2</v>
      </c>
      <c r="F23" s="126">
        <f>IFERROR('Tablas evol IO zona'!I23/'Tablas evol IO zona'!I36-1,"-")</f>
        <v>2.297551575915624E-2</v>
      </c>
      <c r="G23" s="126">
        <f>IFERROR('Tablas evol IO zona'!K23/'Tablas evol IO zona'!K36-1,"-")</f>
        <v>-2.3647062622966342E-2</v>
      </c>
      <c r="H23" s="126">
        <f>IFERROR('Tablas evol IO zona'!M23/'Tablas evol IO zona'!M36-1,"-")</f>
        <v>1.3288977782495159E-3</v>
      </c>
      <c r="I23" s="168">
        <f>IFERROR('Tablas evol IO zona'!O23/'Tablas evol IO zona'!O36-1,"-")</f>
        <v>3.2201918099518112E-2</v>
      </c>
      <c r="J23" s="168">
        <f>IFERROR('Tablas evol IO zona'!Q23/'Tablas evol IO zona'!Q36-1,"-")</f>
        <v>-3.2014192254732565E-2</v>
      </c>
      <c r="K23" s="168">
        <f>IFERROR('Tablas evol IO zona'!S23/'Tablas evol IO zona'!S36-1,"-")</f>
        <v>4.05339196311294E-3</v>
      </c>
    </row>
    <row r="24" spans="2:11" outlineLevel="1">
      <c r="B24" s="66" t="s">
        <v>97</v>
      </c>
      <c r="C24" s="168">
        <f>IFERROR('Tablas evol IO zona'!C24/'Tablas evol IO zona'!C37-1,"-")</f>
        <v>1.7172295363480305E-2</v>
      </c>
      <c r="D24" s="168">
        <f>IFERROR('Tablas evol IO zona'!E24/'Tablas evol IO zona'!E37-1,"-")</f>
        <v>-5.8324855883350235E-2</v>
      </c>
      <c r="E24" s="168">
        <f>IFERROR('Tablas evol IO zona'!G24/'Tablas evol IO zona'!G37-1,"-")</f>
        <v>-2.4456090201683378E-2</v>
      </c>
      <c r="F24" s="126">
        <f>IFERROR('Tablas evol IO zona'!I24/'Tablas evol IO zona'!I37-1,"-")</f>
        <v>-1.2898705787596443E-2</v>
      </c>
      <c r="G24" s="126">
        <f>IFERROR('Tablas evol IO zona'!K24/'Tablas evol IO zona'!K37-1,"-")</f>
        <v>-2.8852217384618295E-2</v>
      </c>
      <c r="H24" s="126">
        <f>IFERROR('Tablas evol IO zona'!M24/'Tablas evol IO zona'!M37-1,"-")</f>
        <v>-1.8954611477481453E-2</v>
      </c>
      <c r="I24" s="168">
        <f>IFERROR('Tablas evol IO zona'!O24/'Tablas evol IO zona'!O37-1,"-")</f>
        <v>-7.0077411458493444E-3</v>
      </c>
      <c r="J24" s="168">
        <f>IFERROR('Tablas evol IO zona'!Q24/'Tablas evol IO zona'!Q37-1,"-")</f>
        <v>-4.5185692372421538E-2</v>
      </c>
      <c r="K24" s="168">
        <f>IFERROR('Tablas evol IO zona'!S24/'Tablas evol IO zona'!S37-1,"-")</f>
        <v>-2.2362553070906399E-2</v>
      </c>
    </row>
    <row r="25" spans="2:11" ht="15" customHeight="1">
      <c r="B25" s="132">
        <v>2010</v>
      </c>
      <c r="C25" s="295">
        <f>IFERROR('Tablas evol IO zona'!C25/'Tablas evol IO zona'!C38-1,"-")</f>
        <v>7.7209536043824745E-2</v>
      </c>
      <c r="D25" s="295">
        <f>IFERROR('Tablas evol IO zona'!E25/'Tablas evol IO zona'!E38-1,"-")</f>
        <v>3.7614185690895585E-2</v>
      </c>
      <c r="E25" s="295">
        <f>IFERROR('Tablas evol IO zona'!G25/'Tablas evol IO zona'!G38-1,"-")</f>
        <v>5.8326171297294671E-2</v>
      </c>
      <c r="F25" s="295">
        <f>IFERROR('Tablas evol IO zona'!I25/'Tablas evol IO zona'!I38-1,"-")</f>
        <v>6.3955491879018167E-2</v>
      </c>
      <c r="G25" s="295">
        <f>IFERROR('Tablas evol IO zona'!K25/'Tablas evol IO zona'!K38-1,"-")</f>
        <v>3.9341176223466778E-2</v>
      </c>
      <c r="H25" s="295">
        <f>IFERROR('Tablas evol IO zona'!M25/'Tablas evol IO zona'!M38-1,"-")</f>
        <v>5.4805913441215326E-2</v>
      </c>
      <c r="I25" s="295">
        <f>IFERROR('Tablas evol IO zona'!O25/'Tablas evol IO zona'!O38-1,"-")</f>
        <v>4.4876241610041001E-2</v>
      </c>
      <c r="J25" s="295">
        <f>IFERROR('Tablas evol IO zona'!Q25/'Tablas evol IO zona'!Q38-1,"-")</f>
        <v>2.8312512423767977E-2</v>
      </c>
      <c r="K25" s="295">
        <f>IFERROR('Tablas evol IO zona'!S25/'Tablas evol IO zona'!S38-1,"-")</f>
        <v>4.0435818049023187E-2</v>
      </c>
    </row>
    <row r="26" spans="2:11" ht="15" hidden="1" customHeight="1" outlineLevel="1">
      <c r="B26" s="66" t="s">
        <v>86</v>
      </c>
      <c r="C26" s="168">
        <f>IFERROR('Tablas evol IO zona'!C26/'Tablas evol IO zona'!C39-1,"-")</f>
        <v>-0.10652815222583856</v>
      </c>
      <c r="D26" s="168">
        <f>IFERROR('Tablas evol IO zona'!E26/'Tablas evol IO zona'!E39-1,"-")</f>
        <v>-0.10137858807062816</v>
      </c>
      <c r="E26" s="168">
        <f>IFERROR('Tablas evol IO zona'!G26/'Tablas evol IO zona'!G39-1,"-")</f>
        <v>-0.10285861730330104</v>
      </c>
      <c r="F26" s="126">
        <f>IFERROR('Tablas evol IO zona'!I26/'Tablas evol IO zona'!I39-1,"-")</f>
        <v>-6.8257901153216283E-2</v>
      </c>
      <c r="G26" s="126">
        <f>IFERROR('Tablas evol IO zona'!K26/'Tablas evol IO zona'!K39-1,"-")</f>
        <v>-8.5509419555248822E-2</v>
      </c>
      <c r="H26" s="126">
        <f>IFERROR('Tablas evol IO zona'!M26/'Tablas evol IO zona'!M39-1,"-")</f>
        <v>-7.5266169844638076E-2</v>
      </c>
      <c r="I26" s="168">
        <f>IFERROR('Tablas evol IO zona'!O26/'Tablas evol IO zona'!O39-1,"-")</f>
        <v>-6.0628297604490511E-2</v>
      </c>
      <c r="J26" s="168">
        <f>IFERROR('Tablas evol IO zona'!Q26/'Tablas evol IO zona'!Q39-1,"-")</f>
        <v>-9.6751631345300404E-2</v>
      </c>
      <c r="K26" s="168">
        <f>IFERROR('Tablas evol IO zona'!S26/'Tablas evol IO zona'!S39-1,"-")</f>
        <v>-7.6514199942942507E-2</v>
      </c>
    </row>
    <row r="27" spans="2:11" ht="15" hidden="1" customHeight="1" outlineLevel="1">
      <c r="B27" s="66" t="s">
        <v>87</v>
      </c>
      <c r="C27" s="168">
        <f>IFERROR('Tablas evol IO zona'!C27/'Tablas evol IO zona'!C40-1,"-")</f>
        <v>-7.6766703357305954E-2</v>
      </c>
      <c r="D27" s="168">
        <f>IFERROR('Tablas evol IO zona'!E27/'Tablas evol IO zona'!E40-1,"-")</f>
        <v>-0.19244024573619145</v>
      </c>
      <c r="E27" s="168">
        <f>IFERROR('Tablas evol IO zona'!G27/'Tablas evol IO zona'!G40-1,"-")</f>
        <v>-0.14628822307754163</v>
      </c>
      <c r="F27" s="126">
        <f>IFERROR('Tablas evol IO zona'!I27/'Tablas evol IO zona'!I40-1,"-")</f>
        <v>-6.3967992837414167E-2</v>
      </c>
      <c r="G27" s="126">
        <f>IFERROR('Tablas evol IO zona'!K27/'Tablas evol IO zona'!K40-1,"-")</f>
        <v>-0.12422671624116166</v>
      </c>
      <c r="H27" s="126">
        <f>IFERROR('Tablas evol IO zona'!M27/'Tablas evol IO zona'!M40-1,"-")</f>
        <v>-9.1838320741044477E-2</v>
      </c>
      <c r="I27" s="168">
        <f>IFERROR('Tablas evol IO zona'!O27/'Tablas evol IO zona'!O40-1,"-")</f>
        <v>-6.2358975251137649E-2</v>
      </c>
      <c r="J27" s="168">
        <f>IFERROR('Tablas evol IO zona'!Q27/'Tablas evol IO zona'!Q40-1,"-")</f>
        <v>-0.1351318529536264</v>
      </c>
      <c r="K27" s="168">
        <f>IFERROR('Tablas evol IO zona'!S27/'Tablas evol IO zona'!S40-1,"-")</f>
        <v>-9.5231853005462996E-2</v>
      </c>
    </row>
    <row r="28" spans="2:11" ht="15" hidden="1" customHeight="1" outlineLevel="1">
      <c r="B28" s="66" t="s">
        <v>88</v>
      </c>
      <c r="C28" s="168">
        <f>IFERROR('Tablas evol IO zona'!C28/'Tablas evol IO zona'!C41-1,"-")</f>
        <v>-3.6929329567154778E-2</v>
      </c>
      <c r="D28" s="168">
        <f>IFERROR('Tablas evol IO zona'!E28/'Tablas evol IO zona'!E41-1,"-")</f>
        <v>-0.10892822250879153</v>
      </c>
      <c r="E28" s="168">
        <f>IFERROR('Tablas evol IO zona'!G28/'Tablas evol IO zona'!G41-1,"-")</f>
        <v>-7.6389978389645563E-2</v>
      </c>
      <c r="F28" s="126">
        <f>IFERROR('Tablas evol IO zona'!I28/'Tablas evol IO zona'!I41-1,"-")</f>
        <v>-8.0406841338022228E-2</v>
      </c>
      <c r="G28" s="126">
        <f>IFERROR('Tablas evol IO zona'!K28/'Tablas evol IO zona'!K41-1,"-")</f>
        <v>-9.5808787593739786E-2</v>
      </c>
      <c r="H28" s="126">
        <f>IFERROR('Tablas evol IO zona'!M28/'Tablas evol IO zona'!M41-1,"-")</f>
        <v>-8.551489432617454E-2</v>
      </c>
      <c r="I28" s="168">
        <f>IFERROR('Tablas evol IO zona'!O28/'Tablas evol IO zona'!O41-1,"-")</f>
        <v>-9.6925539197951327E-2</v>
      </c>
      <c r="J28" s="168">
        <f>IFERROR('Tablas evol IO zona'!Q28/'Tablas evol IO zona'!Q41-1,"-")</f>
        <v>-0.11182092508637309</v>
      </c>
      <c r="K28" s="168">
        <f>IFERROR('Tablas evol IO zona'!S28/'Tablas evol IO zona'!S41-1,"-")</f>
        <v>-0.10228116041542146</v>
      </c>
    </row>
    <row r="29" spans="2:11" ht="15" hidden="1" customHeight="1" outlineLevel="1">
      <c r="B29" s="66" t="s">
        <v>89</v>
      </c>
      <c r="C29" s="168">
        <f>IFERROR('Tablas evol IO zona'!C29/'Tablas evol IO zona'!C42-1,"-")</f>
        <v>-6.1118335500650045E-2</v>
      </c>
      <c r="D29" s="168">
        <f>IFERROR('Tablas evol IO zona'!E29/'Tablas evol IO zona'!E42-1,"-")</f>
        <v>-0.10077204388459982</v>
      </c>
      <c r="E29" s="168">
        <f>IFERROR('Tablas evol IO zona'!G29/'Tablas evol IO zona'!G42-1,"-")</f>
        <v>-8.1639865700653846E-2</v>
      </c>
      <c r="F29" s="126">
        <f>IFERROR('Tablas evol IO zona'!I29/'Tablas evol IO zona'!I42-1,"-")</f>
        <v>-8.9685384300182025E-2</v>
      </c>
      <c r="G29" s="126">
        <f>IFERROR('Tablas evol IO zona'!K29/'Tablas evol IO zona'!K42-1,"-")</f>
        <v>-5.7563226648642662E-2</v>
      </c>
      <c r="H29" s="126">
        <f>IFERROR('Tablas evol IO zona'!M29/'Tablas evol IO zona'!M42-1,"-")</f>
        <v>-7.3194723060398204E-2</v>
      </c>
      <c r="I29" s="168">
        <f>IFERROR('Tablas evol IO zona'!O29/'Tablas evol IO zona'!O42-1,"-")</f>
        <v>-0.10530589180506589</v>
      </c>
      <c r="J29" s="168">
        <f>IFERROR('Tablas evol IO zona'!Q29/'Tablas evol IO zona'!Q42-1,"-")</f>
        <v>-8.7214623177495842E-2</v>
      </c>
      <c r="K29" s="168">
        <f>IFERROR('Tablas evol IO zona'!S29/'Tablas evol IO zona'!S42-1,"-")</f>
        <v>-9.6216339181741883E-2</v>
      </c>
    </row>
    <row r="30" spans="2:11" ht="15" hidden="1" customHeight="1" outlineLevel="1">
      <c r="B30" s="66" t="s">
        <v>90</v>
      </c>
      <c r="C30" s="168">
        <f>IFERROR('Tablas evol IO zona'!C30/'Tablas evol IO zona'!C43-1,"-")</f>
        <v>-0.12766481823783116</v>
      </c>
      <c r="D30" s="168">
        <f>IFERROR('Tablas evol IO zona'!E30/'Tablas evol IO zona'!E43-1,"-")</f>
        <v>-7.7513546056592442E-2</v>
      </c>
      <c r="E30" s="168">
        <f>IFERROR('Tablas evol IO zona'!G30/'Tablas evol IO zona'!G43-1,"-")</f>
        <v>-9.7954640322805098E-2</v>
      </c>
      <c r="F30" s="126">
        <f>IFERROR('Tablas evol IO zona'!I30/'Tablas evol IO zona'!I43-1,"-")</f>
        <v>-9.9899407553635133E-2</v>
      </c>
      <c r="G30" s="126">
        <f>IFERROR('Tablas evol IO zona'!K30/'Tablas evol IO zona'!K43-1,"-")</f>
        <v>-8.9583833678112623E-2</v>
      </c>
      <c r="H30" s="126">
        <f>IFERROR('Tablas evol IO zona'!M30/'Tablas evol IO zona'!M43-1,"-")</f>
        <v>-9.3448015146461838E-2</v>
      </c>
      <c r="I30" s="168">
        <f>IFERROR('Tablas evol IO zona'!O30/'Tablas evol IO zona'!O43-1,"-")</f>
        <v>-0.1121541633274602</v>
      </c>
      <c r="J30" s="168">
        <f>IFERROR('Tablas evol IO zona'!Q30/'Tablas evol IO zona'!Q43-1,"-")</f>
        <v>-0.12720596534062967</v>
      </c>
      <c r="K30" s="168">
        <f>IFERROR('Tablas evol IO zona'!S30/'Tablas evol IO zona'!S43-1,"-")</f>
        <v>-0.11812677448346953</v>
      </c>
    </row>
    <row r="31" spans="2:11" ht="15" hidden="1" customHeight="1" outlineLevel="1">
      <c r="B31" s="66" t="s">
        <v>91</v>
      </c>
      <c r="C31" s="168">
        <f>IFERROR('Tablas evol IO zona'!C31/'Tablas evol IO zona'!C44-1,"-")</f>
        <v>-9.3659180977543E-2</v>
      </c>
      <c r="D31" s="168">
        <f>IFERROR('Tablas evol IO zona'!E31/'Tablas evol IO zona'!E44-1,"-")</f>
        <v>-0.13268659051791576</v>
      </c>
      <c r="E31" s="168">
        <f>IFERROR('Tablas evol IO zona'!G31/'Tablas evol IO zona'!G44-1,"-")</f>
        <v>-0.11617345443891014</v>
      </c>
      <c r="F31" s="126">
        <f>IFERROR('Tablas evol IO zona'!I31/'Tablas evol IO zona'!I44-1,"-")</f>
        <v>-0.12546464303186489</v>
      </c>
      <c r="G31" s="126">
        <f>IFERROR('Tablas evol IO zona'!K31/'Tablas evol IO zona'!K44-1,"-")</f>
        <v>-0.13351212236962995</v>
      </c>
      <c r="H31" s="126">
        <f>IFERROR('Tablas evol IO zona'!M31/'Tablas evol IO zona'!M44-1,"-")</f>
        <v>-0.12728821600960494</v>
      </c>
      <c r="I31" s="168">
        <f>IFERROR('Tablas evol IO zona'!O31/'Tablas evol IO zona'!O44-1,"-")</f>
        <v>-0.13501929437830051</v>
      </c>
      <c r="J31" s="168">
        <f>IFERROR('Tablas evol IO zona'!Q31/'Tablas evol IO zona'!Q44-1,"-")</f>
        <v>-0.1521213939758681</v>
      </c>
      <c r="K31" s="168">
        <f>IFERROR('Tablas evol IO zona'!S31/'Tablas evol IO zona'!S44-1,"-")</f>
        <v>-0.14143615653805086</v>
      </c>
    </row>
    <row r="32" spans="2:11" ht="15" hidden="1" customHeight="1" outlineLevel="1">
      <c r="B32" s="66" t="s">
        <v>92</v>
      </c>
      <c r="C32" s="168">
        <f>IFERROR('Tablas evol IO zona'!C32/'Tablas evol IO zona'!C45-1,"-")</f>
        <v>-9.1644514921422449E-2</v>
      </c>
      <c r="D32" s="168">
        <f>IFERROR('Tablas evol IO zona'!E32/'Tablas evol IO zona'!E45-1,"-")</f>
        <v>-0.24416767027388397</v>
      </c>
      <c r="E32" s="168">
        <f>IFERROR('Tablas evol IO zona'!G32/'Tablas evol IO zona'!G45-1,"-")</f>
        <v>-0.18027091826062336</v>
      </c>
      <c r="F32" s="126">
        <f>IFERROR('Tablas evol IO zona'!I32/'Tablas evol IO zona'!I45-1,"-")</f>
        <v>-0.1528211319123548</v>
      </c>
      <c r="G32" s="126">
        <f>IFERROR('Tablas evol IO zona'!K32/'Tablas evol IO zona'!K45-1,"-")</f>
        <v>-0.18529471824943811</v>
      </c>
      <c r="H32" s="126">
        <f>IFERROR('Tablas evol IO zona'!M32/'Tablas evol IO zona'!M45-1,"-")</f>
        <v>-0.16382364934538762</v>
      </c>
      <c r="I32" s="168">
        <f>IFERROR('Tablas evol IO zona'!O32/'Tablas evol IO zona'!O45-1,"-")</f>
        <v>-0.15316143787072856</v>
      </c>
      <c r="J32" s="168">
        <f>IFERROR('Tablas evol IO zona'!Q32/'Tablas evol IO zona'!Q45-1,"-")</f>
        <v>-0.18639408255965206</v>
      </c>
      <c r="K32" s="168">
        <f>IFERROR('Tablas evol IO zona'!S32/'Tablas evol IO zona'!S45-1,"-")</f>
        <v>-0.16609189311090755</v>
      </c>
    </row>
    <row r="33" spans="2:11" ht="15" hidden="1" customHeight="1" outlineLevel="1">
      <c r="B33" s="66" t="s">
        <v>93</v>
      </c>
      <c r="C33" s="168">
        <f>IFERROR('Tablas evol IO zona'!C33/'Tablas evol IO zona'!C46-1,"-")</f>
        <v>-0.15095208845208852</v>
      </c>
      <c r="D33" s="168">
        <f>IFERROR('Tablas evol IO zona'!E33/'Tablas evol IO zona'!E46-1,"-")</f>
        <v>-0.14598370197904542</v>
      </c>
      <c r="E33" s="168">
        <f>IFERROR('Tablas evol IO zona'!G33/'Tablas evol IO zona'!G46-1,"-")</f>
        <v>-0.14909019761299158</v>
      </c>
      <c r="F33" s="126">
        <f>IFERROR('Tablas evol IO zona'!I33/'Tablas evol IO zona'!I46-1,"-")</f>
        <v>-0.18380066764849345</v>
      </c>
      <c r="G33" s="126">
        <f>IFERROR('Tablas evol IO zona'!K33/'Tablas evol IO zona'!K46-1,"-")</f>
        <v>-0.16472219329725091</v>
      </c>
      <c r="H33" s="126">
        <f>IFERROR('Tablas evol IO zona'!M33/'Tablas evol IO zona'!M46-1,"-")</f>
        <v>-0.17152351788101505</v>
      </c>
      <c r="I33" s="168">
        <f>IFERROR('Tablas evol IO zona'!O33/'Tablas evol IO zona'!O46-1,"-")</f>
        <v>-0.18201943100019602</v>
      </c>
      <c r="J33" s="168">
        <f>IFERROR('Tablas evol IO zona'!Q33/'Tablas evol IO zona'!Q46-1,"-")</f>
        <v>-0.18558229154173478</v>
      </c>
      <c r="K33" s="168">
        <f>IFERROR('Tablas evol IO zona'!S33/'Tablas evol IO zona'!S46-1,"-")</f>
        <v>-0.18192074877661413</v>
      </c>
    </row>
    <row r="34" spans="2:11" ht="15" hidden="1" customHeight="1" outlineLevel="1">
      <c r="B34" s="66" t="s">
        <v>94</v>
      </c>
      <c r="C34" s="168">
        <f>IFERROR('Tablas evol IO zona'!C34/'Tablas evol IO zona'!C47-1,"-")</f>
        <v>-6.9867060561299876E-2</v>
      </c>
      <c r="D34" s="168">
        <f>IFERROR('Tablas evol IO zona'!E34/'Tablas evol IO zona'!E47-1,"-")</f>
        <v>-9.0739705608347432E-2</v>
      </c>
      <c r="E34" s="168">
        <f>IFERROR('Tablas evol IO zona'!G34/'Tablas evol IO zona'!G47-1,"-")</f>
        <v>-8.2440931497535286E-2</v>
      </c>
      <c r="F34" s="126">
        <f>IFERROR('Tablas evol IO zona'!I34/'Tablas evol IO zona'!I47-1,"-")</f>
        <v>-0.13403269727062561</v>
      </c>
      <c r="G34" s="126">
        <f>IFERROR('Tablas evol IO zona'!K34/'Tablas evol IO zona'!K47-1,"-")</f>
        <v>-8.451861473171729E-2</v>
      </c>
      <c r="H34" s="126">
        <f>IFERROR('Tablas evol IO zona'!M34/'Tablas evol IO zona'!M47-1,"-")</f>
        <v>-0.10813320684872496</v>
      </c>
      <c r="I34" s="168">
        <f>IFERROR('Tablas evol IO zona'!O34/'Tablas evol IO zona'!O47-1,"-")</f>
        <v>-0.14903539746940242</v>
      </c>
      <c r="J34" s="168">
        <f>IFERROR('Tablas evol IO zona'!Q34/'Tablas evol IO zona'!Q47-1,"-")</f>
        <v>-0.11687158638138651</v>
      </c>
      <c r="K34" s="168">
        <f>IFERROR('Tablas evol IO zona'!S34/'Tablas evol IO zona'!S47-1,"-")</f>
        <v>-0.13382983920848956</v>
      </c>
    </row>
    <row r="35" spans="2:11" ht="15" hidden="1" customHeight="1" outlineLevel="1">
      <c r="B35" s="66" t="s">
        <v>95</v>
      </c>
      <c r="C35" s="168">
        <f>IFERROR('Tablas evol IO zona'!C35/'Tablas evol IO zona'!C48-1,"-")</f>
        <v>-0.17677286742034948</v>
      </c>
      <c r="D35" s="168">
        <f>IFERROR('Tablas evol IO zona'!E35/'Tablas evol IO zona'!E48-1,"-")</f>
        <v>-0.15028563058444411</v>
      </c>
      <c r="E35" s="168">
        <f>IFERROR('Tablas evol IO zona'!G35/'Tablas evol IO zona'!G48-1,"-")</f>
        <v>-0.16102521242512902</v>
      </c>
      <c r="F35" s="126">
        <f>IFERROR('Tablas evol IO zona'!I35/'Tablas evol IO zona'!I48-1,"-")</f>
        <v>-0.20524337140252835</v>
      </c>
      <c r="G35" s="126">
        <f>IFERROR('Tablas evol IO zona'!K35/'Tablas evol IO zona'!K48-1,"-")</f>
        <v>-0.1551172111096969</v>
      </c>
      <c r="H35" s="126">
        <f>IFERROR('Tablas evol IO zona'!M35/'Tablas evol IO zona'!M48-1,"-")</f>
        <v>-0.17867950431799218</v>
      </c>
      <c r="I35" s="168">
        <f>IFERROR('Tablas evol IO zona'!O35/'Tablas evol IO zona'!O48-1,"-")</f>
        <v>-0.18518488247492371</v>
      </c>
      <c r="J35" s="168">
        <f>IFERROR('Tablas evol IO zona'!Q35/'Tablas evol IO zona'!Q48-1,"-")</f>
        <v>-0.16144780441047446</v>
      </c>
      <c r="K35" s="168">
        <f>IFERROR('Tablas evol IO zona'!S35/'Tablas evol IO zona'!S48-1,"-")</f>
        <v>-0.1732634566793938</v>
      </c>
    </row>
    <row r="36" spans="2:11" ht="15" hidden="1" customHeight="1" outlineLevel="1">
      <c r="B36" s="66" t="s">
        <v>96</v>
      </c>
      <c r="C36" s="168">
        <f>IFERROR('Tablas evol IO zona'!C36/'Tablas evol IO zona'!C49-1,"-")</f>
        <v>-0.10317460317460314</v>
      </c>
      <c r="D36" s="168">
        <f>IFERROR('Tablas evol IO zona'!E36/'Tablas evol IO zona'!E49-1,"-")</f>
        <v>-0.15518683770217512</v>
      </c>
      <c r="E36" s="168">
        <f>IFERROR('Tablas evol IO zona'!G36/'Tablas evol IO zona'!G49-1,"-")</f>
        <v>-0.13509525087201513</v>
      </c>
      <c r="F36" s="126">
        <f>IFERROR('Tablas evol IO zona'!I36/'Tablas evol IO zona'!I49-1,"-")</f>
        <v>-0.13955858569681012</v>
      </c>
      <c r="G36" s="126">
        <f>IFERROR('Tablas evol IO zona'!K36/'Tablas evol IO zona'!K49-1,"-")</f>
        <v>-0.13543161480365273</v>
      </c>
      <c r="H36" s="126">
        <f>IFERROR('Tablas evol IO zona'!M36/'Tablas evol IO zona'!M49-1,"-")</f>
        <v>-0.13557253272744962</v>
      </c>
      <c r="I36" s="168">
        <f>IFERROR('Tablas evol IO zona'!O36/'Tablas evol IO zona'!O49-1,"-")</f>
        <v>-0.12626016778099058</v>
      </c>
      <c r="J36" s="168">
        <f>IFERROR('Tablas evol IO zona'!Q36/'Tablas evol IO zona'!Q49-1,"-")</f>
        <v>-0.1324695898637116</v>
      </c>
      <c r="K36" s="168">
        <f>IFERROR('Tablas evol IO zona'!S36/'Tablas evol IO zona'!S49-1,"-")</f>
        <v>-0.12847181637072957</v>
      </c>
    </row>
    <row r="37" spans="2:11" ht="15" hidden="1" customHeight="1" outlineLevel="1">
      <c r="B37" s="66" t="s">
        <v>97</v>
      </c>
      <c r="C37" s="168">
        <f>IFERROR('Tablas evol IO zona'!C37/'Tablas evol IO zona'!C50-1,"-")</f>
        <v>-9.7507426062249936E-2</v>
      </c>
      <c r="D37" s="168">
        <f>IFERROR('Tablas evol IO zona'!E37/'Tablas evol IO zona'!E50-1,"-")</f>
        <v>-0.10649901530071215</v>
      </c>
      <c r="E37" s="168">
        <f>IFERROR('Tablas evol IO zona'!G37/'Tablas evol IO zona'!G50-1,"-")</f>
        <v>-0.10324693819424668</v>
      </c>
      <c r="F37" s="126">
        <f>IFERROR('Tablas evol IO zona'!I37/'Tablas evol IO zona'!I50-1,"-")</f>
        <v>-0.11780798578005269</v>
      </c>
      <c r="G37" s="126">
        <f>IFERROR('Tablas evol IO zona'!K37/'Tablas evol IO zona'!K50-1,"-")</f>
        <v>-0.10517957127899646</v>
      </c>
      <c r="H37" s="126">
        <f>IFERROR('Tablas evol IO zona'!M37/'Tablas evol IO zona'!M50-1,"-")</f>
        <v>-0.10919064923755251</v>
      </c>
      <c r="I37" s="168">
        <f>IFERROR('Tablas evol IO zona'!O37/'Tablas evol IO zona'!O50-1,"-")</f>
        <v>-9.1391321763707012E-2</v>
      </c>
      <c r="J37" s="168">
        <f>IFERROR('Tablas evol IO zona'!Q37/'Tablas evol IO zona'!Q50-1,"-")</f>
        <v>-0.10679949884998796</v>
      </c>
      <c r="K37" s="168">
        <f>IFERROR('Tablas evol IO zona'!S37/'Tablas evol IO zona'!S50-1,"-")</f>
        <v>-9.7720527496153009E-2</v>
      </c>
    </row>
    <row r="38" spans="2:11" collapsed="1">
      <c r="B38" s="135">
        <v>2009</v>
      </c>
      <c r="C38" s="136">
        <f>IFERROR('Tablas evol IO zona'!C38/'Tablas evol IO zona'!C51-1,"-")</f>
        <v>-0.10072725736879351</v>
      </c>
      <c r="D38" s="136">
        <f>IFERROR('Tablas evol IO zona'!E38/'Tablas evol IO zona'!E51-1,"-")</f>
        <v>-0.13406860046160374</v>
      </c>
      <c r="E38" s="136">
        <f>IFERROR('Tablas evol IO zona'!G38/'Tablas evol IO zona'!G51-1,"-")</f>
        <v>-0.12002217254634506</v>
      </c>
      <c r="F38" s="136">
        <f>IFERROR('Tablas evol IO zona'!I38/'Tablas evol IO zona'!I51-1,"-")</f>
        <v>-0.12275555379608571</v>
      </c>
      <c r="G38" s="136">
        <f>IFERROR('Tablas evol IO zona'!K38/'Tablas evol IO zona'!K51-1,"-")</f>
        <v>-0.11844592120130726</v>
      </c>
      <c r="H38" s="136">
        <f>IFERROR('Tablas evol IO zona'!M38/'Tablas evol IO zona'!M51-1,"-")</f>
        <v>-0.11841985570198876</v>
      </c>
      <c r="I38" s="136">
        <f>IFERROR('Tablas evol IO zona'!O38/'Tablas evol IO zona'!O51-1,"-")</f>
        <v>-0.12245605032118212</v>
      </c>
      <c r="J38" s="136">
        <f>IFERROR('Tablas evol IO zona'!Q38/'Tablas evol IO zona'!Q51-1,"-")</f>
        <v>-0.13338158388472598</v>
      </c>
      <c r="K38" s="136">
        <f>IFERROR('Tablas evol IO zona'!S38/'Tablas evol IO zona'!S51-1,"-")</f>
        <v>-0.12627383890505806</v>
      </c>
    </row>
    <row r="39" spans="2:11" ht="15" hidden="1" customHeight="1" outlineLevel="1">
      <c r="B39" s="66" t="s">
        <v>86</v>
      </c>
      <c r="C39" s="168">
        <f>IFERROR('Tablas evol IO zona'!C39/'Tablas evol IO zona'!C52-1,"-")</f>
        <v>-4.1919629950853965E-3</v>
      </c>
      <c r="D39" s="168">
        <f>IFERROR('Tablas evol IO zona'!E39/'Tablas evol IO zona'!E52-1,"-")</f>
        <v>-0.14517859880423123</v>
      </c>
      <c r="E39" s="168">
        <f>IFERROR('Tablas evol IO zona'!G39/'Tablas evol IO zona'!G52-1,"-")</f>
        <v>-9.1181763647270597E-2</v>
      </c>
      <c r="F39" s="126">
        <f>IFERROR('Tablas evol IO zona'!I39/'Tablas evol IO zona'!I52-1,"-")</f>
        <v>-7.7224786147641611E-2</v>
      </c>
      <c r="G39" s="126">
        <f>IFERROR('Tablas evol IO zona'!K39/'Tablas evol IO zona'!K52-1,"-")</f>
        <v>-9.5847732731183521E-2</v>
      </c>
      <c r="H39" s="126">
        <f>IFERROR('Tablas evol IO zona'!M39/'Tablas evol IO zona'!M52-1,"-")</f>
        <v>-8.4656036522625433E-2</v>
      </c>
      <c r="I39" s="168">
        <f>IFERROR('Tablas evol IO zona'!O39/'Tablas evol IO zona'!O52-1,"-")</f>
        <v>-6.0315973161212844E-2</v>
      </c>
      <c r="J39" s="168">
        <f>IFERROR('Tablas evol IO zona'!Q39/'Tablas evol IO zona'!Q52-1,"-")</f>
        <v>-9.7742533972117629E-2</v>
      </c>
      <c r="K39" s="168">
        <f>IFERROR('Tablas evol IO zona'!S39/'Tablas evol IO zona'!S52-1,"-")</f>
        <v>-7.7130545293367381E-2</v>
      </c>
    </row>
    <row r="40" spans="2:11" ht="15" hidden="1" customHeight="1" outlineLevel="1">
      <c r="B40" s="66" t="s">
        <v>87</v>
      </c>
      <c r="C40" s="168">
        <f>IFERROR('Tablas evol IO zona'!C40/'Tablas evol IO zona'!C53-1,"-")</f>
        <v>-9.5717884130982478E-2</v>
      </c>
      <c r="D40" s="168">
        <f>IFERROR('Tablas evol IO zona'!E40/'Tablas evol IO zona'!E53-1,"-")</f>
        <v>-5.6485034535686984E-2</v>
      </c>
      <c r="E40" s="168">
        <f>IFERROR('Tablas evol IO zona'!G40/'Tablas evol IO zona'!G53-1,"-")</f>
        <v>-7.1967498549042386E-2</v>
      </c>
      <c r="F40" s="126">
        <f>IFERROR('Tablas evol IO zona'!I40/'Tablas evol IO zona'!I53-1,"-")</f>
        <v>-9.3566999934333372E-2</v>
      </c>
      <c r="G40" s="126">
        <f>IFERROR('Tablas evol IO zona'!K40/'Tablas evol IO zona'!K53-1,"-")</f>
        <v>-6.8112140757898287E-2</v>
      </c>
      <c r="H40" s="126">
        <f>IFERROR('Tablas evol IO zona'!M40/'Tablas evol IO zona'!M53-1,"-")</f>
        <v>-7.9016506701093725E-2</v>
      </c>
      <c r="I40" s="168">
        <f>IFERROR('Tablas evol IO zona'!O40/'Tablas evol IO zona'!O53-1,"-")</f>
        <v>-8.1368039644258761E-2</v>
      </c>
      <c r="J40" s="168">
        <f>IFERROR('Tablas evol IO zona'!Q40/'Tablas evol IO zona'!Q53-1,"-")</f>
        <v>-6.3835057202440093E-2</v>
      </c>
      <c r="K40" s="168">
        <f>IFERROR('Tablas evol IO zona'!S40/'Tablas evol IO zona'!S53-1,"-")</f>
        <v>-7.1829271559538221E-2</v>
      </c>
    </row>
    <row r="41" spans="2:11" ht="15" hidden="1" customHeight="1" outlineLevel="1">
      <c r="B41" s="66" t="s">
        <v>88</v>
      </c>
      <c r="C41" s="168">
        <f>IFERROR('Tablas evol IO zona'!C41/'Tablas evol IO zona'!C54-1,"-")</f>
        <v>-2.9502669289127592E-3</v>
      </c>
      <c r="D41" s="168">
        <f>IFERROR('Tablas evol IO zona'!E41/'Tablas evol IO zona'!E54-1,"-")</f>
        <v>-3.6543654365436384E-2</v>
      </c>
      <c r="E41" s="168">
        <f>IFERROR('Tablas evol IO zona'!G41/'Tablas evol IO zona'!G54-1,"-")</f>
        <v>-2.1540469973890364E-2</v>
      </c>
      <c r="F41" s="126">
        <f>IFERROR('Tablas evol IO zona'!I41/'Tablas evol IO zona'!I54-1,"-")</f>
        <v>-5.1156381674745344E-2</v>
      </c>
      <c r="G41" s="126">
        <f>IFERROR('Tablas evol IO zona'!K41/'Tablas evol IO zona'!K54-1,"-")</f>
        <v>-6.0569552233932344E-2</v>
      </c>
      <c r="H41" s="126">
        <f>IFERROR('Tablas evol IO zona'!M41/'Tablas evol IO zona'!M54-1,"-")</f>
        <v>-5.2693477845918379E-2</v>
      </c>
      <c r="I41" s="168">
        <f>IFERROR('Tablas evol IO zona'!O41/'Tablas evol IO zona'!O54-1,"-")</f>
        <v>-4.1643478407860757E-2</v>
      </c>
      <c r="J41" s="168">
        <f>IFERROR('Tablas evol IO zona'!Q41/'Tablas evol IO zona'!Q54-1,"-")</f>
        <v>-6.2080409540705372E-2</v>
      </c>
      <c r="K41" s="168">
        <f>IFERROR('Tablas evol IO zona'!S41/'Tablas evol IO zona'!S54-1,"-")</f>
        <v>-4.9017781936257276E-2</v>
      </c>
    </row>
    <row r="42" spans="2:11" ht="15" hidden="1" customHeight="1" outlineLevel="1">
      <c r="B42" s="66" t="s">
        <v>89</v>
      </c>
      <c r="C42" s="168">
        <f>IFERROR('Tablas evol IO zona'!C42/'Tablas evol IO zona'!C55-1,"-")</f>
        <v>-4.5379310344827672E-2</v>
      </c>
      <c r="D42" s="168">
        <f>IFERROR('Tablas evol IO zona'!E42/'Tablas evol IO zona'!E55-1,"-")</f>
        <v>-2.6342451874367123E-3</v>
      </c>
      <c r="E42" s="168">
        <f>IFERROR('Tablas evol IO zona'!G42/'Tablas evol IO zona'!G55-1,"-")</f>
        <v>-2.1611341632088554E-2</v>
      </c>
      <c r="F42" s="126">
        <f>IFERROR('Tablas evol IO zona'!I42/'Tablas evol IO zona'!I55-1,"-")</f>
        <v>-4.884661436834481E-2</v>
      </c>
      <c r="G42" s="126">
        <f>IFERROR('Tablas evol IO zona'!K42/'Tablas evol IO zona'!K55-1,"-")</f>
        <v>-4.1262078010741887E-2</v>
      </c>
      <c r="H42" s="126">
        <f>IFERROR('Tablas evol IO zona'!M42/'Tablas evol IO zona'!M55-1,"-")</f>
        <v>-4.1862880695375027E-2</v>
      </c>
      <c r="I42" s="168">
        <f>IFERROR('Tablas evol IO zona'!O42/'Tablas evol IO zona'!O55-1,"-")</f>
        <v>-4.9336467780131121E-2</v>
      </c>
      <c r="J42" s="168">
        <f>IFERROR('Tablas evol IO zona'!Q42/'Tablas evol IO zona'!Q55-1,"-")</f>
        <v>-4.5480021539517579E-2</v>
      </c>
      <c r="K42" s="168">
        <f>IFERROR('Tablas evol IO zona'!S42/'Tablas evol IO zona'!S55-1,"-")</f>
        <v>-4.5257818262839034E-2</v>
      </c>
    </row>
    <row r="43" spans="2:11" ht="15" hidden="1" customHeight="1" outlineLevel="1">
      <c r="B43" s="66" t="s">
        <v>90</v>
      </c>
      <c r="C43" s="168">
        <f>IFERROR('Tablas evol IO zona'!C43/'Tablas evol IO zona'!C56-1,"-")</f>
        <v>-3.0581770397801744E-2</v>
      </c>
      <c r="D43" s="168">
        <f>IFERROR('Tablas evol IO zona'!E43/'Tablas evol IO zona'!E56-1,"-")</f>
        <v>2.0270270270270174E-2</v>
      </c>
      <c r="E43" s="168">
        <f>IFERROR('Tablas evol IO zona'!G43/'Tablas evol IO zona'!G56-1,"-")</f>
        <v>-8.3414430696515662E-4</v>
      </c>
      <c r="F43" s="126">
        <f>IFERROR('Tablas evol IO zona'!I43/'Tablas evol IO zona'!I56-1,"-")</f>
        <v>-4.384956663106232E-2</v>
      </c>
      <c r="G43" s="126">
        <f>IFERROR('Tablas evol IO zona'!K43/'Tablas evol IO zona'!K56-1,"-")</f>
        <v>-1.5861840579743602E-2</v>
      </c>
      <c r="H43" s="126">
        <f>IFERROR('Tablas evol IO zona'!M43/'Tablas evol IO zona'!M56-1,"-")</f>
        <v>-2.7914685912147519E-2</v>
      </c>
      <c r="I43" s="168">
        <f>IFERROR('Tablas evol IO zona'!O43/'Tablas evol IO zona'!O56-1,"-")</f>
        <v>-3.5368085990637899E-2</v>
      </c>
      <c r="J43" s="168">
        <f>IFERROR('Tablas evol IO zona'!Q43/'Tablas evol IO zona'!Q56-1,"-")</f>
        <v>-9.1130295540874373E-3</v>
      </c>
      <c r="K43" s="168">
        <f>IFERROR('Tablas evol IO zona'!S43/'Tablas evol IO zona'!S56-1,"-")</f>
        <v>-2.1725537089390734E-2</v>
      </c>
    </row>
    <row r="44" spans="2:11" ht="15" hidden="1" customHeight="1" outlineLevel="1">
      <c r="B44" s="66" t="s">
        <v>91</v>
      </c>
      <c r="C44" s="168">
        <f>IFERROR('Tablas evol IO zona'!C44/'Tablas evol IO zona'!C57-1,"-")</f>
        <v>-2.8241335044929428E-2</v>
      </c>
      <c r="D44" s="168">
        <f>IFERROR('Tablas evol IO zona'!E44/'Tablas evol IO zona'!E57-1,"-")</f>
        <v>9.867629362214192E-2</v>
      </c>
      <c r="E44" s="168">
        <f>IFERROR('Tablas evol IO zona'!G44/'Tablas evol IO zona'!G57-1,"-")</f>
        <v>4.3730886850152917E-2</v>
      </c>
      <c r="F44" s="126">
        <f>IFERROR('Tablas evol IO zona'!I44/'Tablas evol IO zona'!I57-1,"-")</f>
        <v>4.8007261106547627E-2</v>
      </c>
      <c r="G44" s="126">
        <f>IFERROR('Tablas evol IO zona'!K44/'Tablas evol IO zona'!K57-1,"-")</f>
        <v>3.9730717191437837E-2</v>
      </c>
      <c r="H44" s="126">
        <f>IFERROR('Tablas evol IO zona'!M44/'Tablas evol IO zona'!M57-1,"-")</f>
        <v>4.7329622417217498E-2</v>
      </c>
      <c r="I44" s="168">
        <f>IFERROR('Tablas evol IO zona'!O44/'Tablas evol IO zona'!O57-1,"-")</f>
        <v>2.7130630586603699E-2</v>
      </c>
      <c r="J44" s="168">
        <f>IFERROR('Tablas evol IO zona'!Q44/'Tablas evol IO zona'!Q57-1,"-")</f>
        <v>2.4315708643786627E-2</v>
      </c>
      <c r="K44" s="168">
        <f>IFERROR('Tablas evol IO zona'!S44/'Tablas evol IO zona'!S57-1,"-")</f>
        <v>2.7911086986943445E-2</v>
      </c>
    </row>
    <row r="45" spans="2:11" ht="15" hidden="1" customHeight="1" outlineLevel="1">
      <c r="B45" s="66" t="s">
        <v>92</v>
      </c>
      <c r="C45" s="168">
        <f>IFERROR('Tablas evol IO zona'!C45/'Tablas evol IO zona'!C58-1,"-")</f>
        <v>-5.3771254178172079E-3</v>
      </c>
      <c r="D45" s="168">
        <f>IFERROR('Tablas evol IO zona'!E45/'Tablas evol IO zona'!E58-1,"-")</f>
        <v>0.21816542709037634</v>
      </c>
      <c r="E45" s="168">
        <f>IFERROR('Tablas evol IO zona'!G45/'Tablas evol IO zona'!G58-1,"-")</f>
        <v>0.11602106054907857</v>
      </c>
      <c r="F45" s="126">
        <f>IFERROR('Tablas evol IO zona'!I45/'Tablas evol IO zona'!I58-1,"-")</f>
        <v>6.1542451110346841E-2</v>
      </c>
      <c r="G45" s="126">
        <f>IFERROR('Tablas evol IO zona'!K45/'Tablas evol IO zona'!K58-1,"-")</f>
        <v>7.7474345369408448E-2</v>
      </c>
      <c r="H45" s="126">
        <f>IFERROR('Tablas evol IO zona'!M45/'Tablas evol IO zona'!M58-1,"-")</f>
        <v>7.0570849757088272E-2</v>
      </c>
      <c r="I45" s="168">
        <f>IFERROR('Tablas evol IO zona'!O45/'Tablas evol IO zona'!O58-1,"-")</f>
        <v>3.8896391984761358E-2</v>
      </c>
      <c r="J45" s="168">
        <f>IFERROR('Tablas evol IO zona'!Q45/'Tablas evol IO zona'!Q58-1,"-")</f>
        <v>6.0714924637628398E-2</v>
      </c>
      <c r="K45" s="168">
        <f>IFERROR('Tablas evol IO zona'!S45/'Tablas evol IO zona'!S58-1,"-")</f>
        <v>5.0001488404924466E-2</v>
      </c>
    </row>
    <row r="46" spans="2:11" ht="15" hidden="1" customHeight="1" outlineLevel="1">
      <c r="B46" s="66" t="s">
        <v>93</v>
      </c>
      <c r="C46" s="168">
        <f>IFERROR('Tablas evol IO zona'!C46/'Tablas evol IO zona'!C59-1,"-")</f>
        <v>2.8427037271004485E-2</v>
      </c>
      <c r="D46" s="168">
        <f>IFERROR('Tablas evol IO zona'!E46/'Tablas evol IO zona'!E59-1,"-")</f>
        <v>1.6327496450544432E-2</v>
      </c>
      <c r="E46" s="168">
        <f>IFERROR('Tablas evol IO zona'!G46/'Tablas evol IO zona'!G59-1,"-")</f>
        <v>2.5275827482447388E-2</v>
      </c>
      <c r="F46" s="126">
        <f>IFERROR('Tablas evol IO zona'!I46/'Tablas evol IO zona'!I59-1,"-")</f>
        <v>0.11537285691074839</v>
      </c>
      <c r="G46" s="126">
        <f>IFERROR('Tablas evol IO zona'!K46/'Tablas evol IO zona'!K59-1,"-")</f>
        <v>2.2112359848434737E-2</v>
      </c>
      <c r="H46" s="126">
        <f>IFERROR('Tablas evol IO zona'!M46/'Tablas evol IO zona'!M59-1,"-")</f>
        <v>7.4286085671150914E-2</v>
      </c>
      <c r="I46" s="168">
        <f>IFERROR('Tablas evol IO zona'!O46/'Tablas evol IO zona'!O59-1,"-")</f>
        <v>0.12087633302721446</v>
      </c>
      <c r="J46" s="168">
        <f>IFERROR('Tablas evol IO zona'!Q46/'Tablas evol IO zona'!Q59-1,"-")</f>
        <v>5.1446538567741174E-2</v>
      </c>
      <c r="K46" s="168">
        <f>IFERROR('Tablas evol IO zona'!S46/'Tablas evol IO zona'!S59-1,"-")</f>
        <v>9.2375821819973281E-2</v>
      </c>
    </row>
    <row r="47" spans="2:11" ht="15" hidden="1" customHeight="1" outlineLevel="1">
      <c r="B47" s="66" t="s">
        <v>94</v>
      </c>
      <c r="C47" s="168">
        <f>IFERROR('Tablas evol IO zona'!C47/'Tablas evol IO zona'!C60-1,"-")</f>
        <v>-6.457293806868214E-3</v>
      </c>
      <c r="D47" s="168">
        <f>IFERROR('Tablas evol IO zona'!E47/'Tablas evol IO zona'!E60-1,"-")</f>
        <v>8.2711317329029699E-2</v>
      </c>
      <c r="E47" s="168">
        <f>IFERROR('Tablas evol IO zona'!G47/'Tablas evol IO zona'!G60-1,"-")</f>
        <v>4.5680767863490956E-2</v>
      </c>
      <c r="F47" s="126">
        <f>IFERROR('Tablas evol IO zona'!I47/'Tablas evol IO zona'!I60-1,"-")</f>
        <v>3.2739000259192075E-2</v>
      </c>
      <c r="G47" s="126">
        <f>IFERROR('Tablas evol IO zona'!K47/'Tablas evol IO zona'!K60-1,"-")</f>
        <v>-2.9871427601742107E-2</v>
      </c>
      <c r="H47" s="126">
        <f>IFERROR('Tablas evol IO zona'!M47/'Tablas evol IO zona'!M60-1,"-")</f>
        <v>4.5184277762067016E-3</v>
      </c>
      <c r="I47" s="168">
        <f>IFERROR('Tablas evol IO zona'!O47/'Tablas evol IO zona'!O60-1,"-")</f>
        <v>4.2338111588766658E-2</v>
      </c>
      <c r="J47" s="168">
        <f>IFERROR('Tablas evol IO zona'!Q47/'Tablas evol IO zona'!Q60-1,"-")</f>
        <v>-1.1537285241852047E-2</v>
      </c>
      <c r="K47" s="168">
        <f>IFERROR('Tablas evol IO zona'!S47/'Tablas evol IO zona'!S60-1,"-")</f>
        <v>1.989692699997514E-2</v>
      </c>
    </row>
    <row r="48" spans="2:11" ht="15" hidden="1" customHeight="1" outlineLevel="1">
      <c r="B48" s="66" t="s">
        <v>95</v>
      </c>
      <c r="C48" s="168">
        <f>IFERROR('Tablas evol IO zona'!C48/'Tablas evol IO zona'!C61-1,"-")</f>
        <v>-3.2201914708442136E-2</v>
      </c>
      <c r="D48" s="168">
        <f>IFERROR('Tablas evol IO zona'!E48/'Tablas evol IO zona'!E61-1,"-")</f>
        <v>0.10130666236489749</v>
      </c>
      <c r="E48" s="168">
        <f>IFERROR('Tablas evol IO zona'!G48/'Tablas evol IO zona'!G61-1,"-")</f>
        <v>4.6044004079848655E-2</v>
      </c>
      <c r="F48" s="126">
        <f>IFERROR('Tablas evol IO zona'!I48/'Tablas evol IO zona'!I61-1,"-")</f>
        <v>4.2702671090830258E-2</v>
      </c>
      <c r="G48" s="126">
        <f>IFERROR('Tablas evol IO zona'!K48/'Tablas evol IO zona'!K61-1,"-")</f>
        <v>3.4183117695422371E-2</v>
      </c>
      <c r="H48" s="126">
        <f>IFERROR('Tablas evol IO zona'!M48/'Tablas evol IO zona'!M61-1,"-")</f>
        <v>3.9506903047601183E-2</v>
      </c>
      <c r="I48" s="168">
        <f>IFERROR('Tablas evol IO zona'!O48/'Tablas evol IO zona'!O61-1,"-")</f>
        <v>2.6376049317652583E-2</v>
      </c>
      <c r="J48" s="168">
        <f>IFERROR('Tablas evol IO zona'!Q48/'Tablas evol IO zona'!Q61-1,"-")</f>
        <v>2.7211645529771511E-2</v>
      </c>
      <c r="K48" s="168">
        <f>IFERROR('Tablas evol IO zona'!S48/'Tablas evol IO zona'!S61-1,"-")</f>
        <v>2.7754726081888892E-2</v>
      </c>
    </row>
    <row r="49" spans="2:11" ht="15" hidden="1" customHeight="1" outlineLevel="1">
      <c r="B49" s="66" t="s">
        <v>96</v>
      </c>
      <c r="C49" s="168">
        <f>IFERROR('Tablas evol IO zona'!C49/'Tablas evol IO zona'!C62-1,"-")</f>
        <v>1.65194006915097E-2</v>
      </c>
      <c r="D49" s="168">
        <f>IFERROR('Tablas evol IO zona'!E49/'Tablas evol IO zona'!E62-1,"-")</f>
        <v>6.6785661163171195E-2</v>
      </c>
      <c r="E49" s="168">
        <f>IFERROR('Tablas evol IO zona'!G49/'Tablas evol IO zona'!G62-1,"-")</f>
        <v>4.779308405960081E-2</v>
      </c>
      <c r="F49" s="126">
        <f>IFERROR('Tablas evol IO zona'!I49/'Tablas evol IO zona'!I62-1,"-")</f>
        <v>2.4437617229268405E-2</v>
      </c>
      <c r="G49" s="126">
        <f>IFERROR('Tablas evol IO zona'!K49/'Tablas evol IO zona'!K62-1,"-")</f>
        <v>2.4958160236800087E-2</v>
      </c>
      <c r="H49" s="126">
        <f>IFERROR('Tablas evol IO zona'!M49/'Tablas evol IO zona'!M62-1,"-")</f>
        <v>2.5592120161665566E-2</v>
      </c>
      <c r="I49" s="168">
        <f>IFERROR('Tablas evol IO zona'!O49/'Tablas evol IO zona'!O62-1,"-")</f>
        <v>1.6918640067783874E-2</v>
      </c>
      <c r="J49" s="168">
        <f>IFERROR('Tablas evol IO zona'!Q49/'Tablas evol IO zona'!Q62-1,"-")</f>
        <v>2.0794621297386184E-2</v>
      </c>
      <c r="K49" s="168">
        <f>IFERROR('Tablas evol IO zona'!S49/'Tablas evol IO zona'!S62-1,"-")</f>
        <v>1.9612984767295005E-2</v>
      </c>
    </row>
    <row r="50" spans="2:11" ht="15" hidden="1" customHeight="1" outlineLevel="1">
      <c r="B50" s="66" t="s">
        <v>97</v>
      </c>
      <c r="C50" s="168">
        <f>IFERROR('Tablas evol IO zona'!C50/'Tablas evol IO zona'!C63-1,"-")</f>
        <v>-1.8382352941176294E-2</v>
      </c>
      <c r="D50" s="168">
        <f>IFERROR('Tablas evol IO zona'!E50/'Tablas evol IO zona'!E63-1,"-")</f>
        <v>9.0713813615333816E-2</v>
      </c>
      <c r="E50" s="168">
        <f>IFERROR('Tablas evol IO zona'!G50/'Tablas evol IO zona'!G63-1,"-")</f>
        <v>4.6030090868464324E-2</v>
      </c>
      <c r="F50" s="126">
        <f>IFERROR('Tablas evol IO zona'!I50/'Tablas evol IO zona'!I63-1,"-")</f>
        <v>7.5643139824677075E-3</v>
      </c>
      <c r="G50" s="126">
        <f>IFERROR('Tablas evol IO zona'!K50/'Tablas evol IO zona'!K63-1,"-")</f>
        <v>1.9417075464950084E-2</v>
      </c>
      <c r="H50" s="126">
        <f>IFERROR('Tablas evol IO zona'!M50/'Tablas evol IO zona'!M63-1,"-")</f>
        <v>1.4520619099730459E-2</v>
      </c>
      <c r="I50" s="168">
        <f>IFERROR('Tablas evol IO zona'!O50/'Tablas evol IO zona'!O63-1,"-")</f>
        <v>3.0235681433448125E-3</v>
      </c>
      <c r="J50" s="168">
        <f>IFERROR('Tablas evol IO zona'!Q50/'Tablas evol IO zona'!Q63-1,"-")</f>
        <v>1.9875757805446703E-2</v>
      </c>
      <c r="K50" s="168">
        <f>IFERROR('Tablas evol IO zona'!S50/'Tablas evol IO zona'!S63-1,"-")</f>
        <v>1.1932664685926131E-2</v>
      </c>
    </row>
    <row r="51" spans="2:11" collapsed="1">
      <c r="B51" s="135">
        <v>2008</v>
      </c>
      <c r="C51" s="136">
        <f>IFERROR('Tablas evol IO zona'!C51/'Tablas evol IO zona'!C64-1,"-")</f>
        <v>-1.9705650614618819E-2</v>
      </c>
      <c r="D51" s="136">
        <f>IFERROR('Tablas evol IO zona'!E51/'Tablas evol IO zona'!E64-1,"-")</f>
        <v>3.3234940366287713E-2</v>
      </c>
      <c r="E51" s="136">
        <f>IFERROR('Tablas evol IO zona'!G51/'Tablas evol IO zona'!G64-1,"-")</f>
        <v>1.1812566476002706E-2</v>
      </c>
      <c r="F51" s="136">
        <f>IFERROR('Tablas evol IO zona'!I51/'Tablas evol IO zona'!I64-1,"-")</f>
        <v>-1.5123387714816028E-3</v>
      </c>
      <c r="G51" s="136">
        <f>IFERROR('Tablas evol IO zona'!K51/'Tablas evol IO zona'!K64-1,"-")</f>
        <v>-9.0032660310916945E-3</v>
      </c>
      <c r="H51" s="136">
        <f>IFERROR('Tablas evol IO zona'!M51/'Tablas evol IO zona'!M64-1,"-")</f>
        <v>-3.064980221706981E-3</v>
      </c>
      <c r="I51" s="136">
        <f>IFERROR('Tablas evol IO zona'!O51/'Tablas evol IO zona'!O64-1,"-")</f>
        <v>-1.9928606098897905E-3</v>
      </c>
      <c r="J51" s="136">
        <f>IFERROR('Tablas evol IO zona'!Q51/'Tablas evol IO zona'!Q64-1,"-")</f>
        <v>-8.6104971440255085E-3</v>
      </c>
      <c r="K51" s="136">
        <f>IFERROR('Tablas evol IO zona'!S51/'Tablas evol IO zona'!S64-1,"-")</f>
        <v>-3.5023520967877309E-3</v>
      </c>
    </row>
    <row r="52" spans="2:11" ht="15" hidden="1" customHeight="1" outlineLevel="1">
      <c r="B52" s="66" t="s">
        <v>86</v>
      </c>
      <c r="C52" s="168">
        <f>IFERROR('Tablas evol IO zona'!C52/'Tablas evol IO zona'!C65-1,"-")</f>
        <v>-8.4436209634727311E-2</v>
      </c>
      <c r="D52" s="168">
        <f>IFERROR('Tablas evol IO zona'!E52/'Tablas evol IO zona'!E65-1,"-")</f>
        <v>7.3038328672479169E-2</v>
      </c>
      <c r="E52" s="168">
        <f>IFERROR('Tablas evol IO zona'!G52/'Tablas evol IO zona'!G65-1,"-")</f>
        <v>8.621993646952264E-3</v>
      </c>
      <c r="F52" s="126">
        <f>IFERROR('Tablas evol IO zona'!I52/'Tablas evol IO zona'!I65-1,"-")</f>
        <v>-7.3803462327790559E-3</v>
      </c>
      <c r="G52" s="126">
        <f>IFERROR('Tablas evol IO zona'!K52/'Tablas evol IO zona'!K65-1,"-")</f>
        <v>2.2032567376254697E-2</v>
      </c>
      <c r="H52" s="126">
        <f>IFERROR('Tablas evol IO zona'!M52/'Tablas evol IO zona'!M65-1,"-")</f>
        <v>8.0509596065343469E-3</v>
      </c>
      <c r="I52" s="168">
        <f>IFERROR('Tablas evol IO zona'!O52/'Tablas evol IO zona'!O65-1,"-")</f>
        <v>-1.2759417065445255E-2</v>
      </c>
      <c r="J52" s="168">
        <f>IFERROR('Tablas evol IO zona'!Q52/'Tablas evol IO zona'!Q65-1,"-")</f>
        <v>2.2854591170963223E-2</v>
      </c>
      <c r="K52" s="168">
        <f>IFERROR('Tablas evol IO zona'!S52/'Tablas evol IO zona'!S65-1,"-")</f>
        <v>5.1172792302491832E-3</v>
      </c>
    </row>
    <row r="53" spans="2:11" ht="15" hidden="1" customHeight="1" outlineLevel="1">
      <c r="B53" s="66" t="s">
        <v>87</v>
      </c>
      <c r="C53" s="168">
        <f>IFERROR('Tablas evol IO zona'!C53/'Tablas evol IO zona'!C66-1,"-")</f>
        <v>1.3027128659683251E-2</v>
      </c>
      <c r="D53" s="168">
        <f>IFERROR('Tablas evol IO zona'!E53/'Tablas evol IO zona'!E66-1,"-")</f>
        <v>4.1566746602717863E-2</v>
      </c>
      <c r="E53" s="168">
        <f>IFERROR('Tablas evol IO zona'!G53/'Tablas evol IO zona'!G66-1,"-")</f>
        <v>3.1119090365050894E-2</v>
      </c>
      <c r="F53" s="126">
        <f>IFERROR('Tablas evol IO zona'!I53/'Tablas evol IO zona'!I66-1,"-")</f>
        <v>3.6761006878243352E-2</v>
      </c>
      <c r="G53" s="126">
        <f>IFERROR('Tablas evol IO zona'!K53/'Tablas evol IO zona'!K66-1,"-")</f>
        <v>1.0291747546617991E-2</v>
      </c>
      <c r="H53" s="126">
        <f>IFERROR('Tablas evol IO zona'!M53/'Tablas evol IO zona'!M66-1,"-")</f>
        <v>2.4342064109889039E-2</v>
      </c>
      <c r="I53" s="168">
        <f>IFERROR('Tablas evol IO zona'!O53/'Tablas evol IO zona'!O66-1,"-")</f>
        <v>1.4892867142954236E-2</v>
      </c>
      <c r="J53" s="168">
        <f>IFERROR('Tablas evol IO zona'!Q53/'Tablas evol IO zona'!Q66-1,"-")</f>
        <v>6.8071697860010438E-3</v>
      </c>
      <c r="K53" s="168">
        <f>IFERROR('Tablas evol IO zona'!S53/'Tablas evol IO zona'!S66-1,"-")</f>
        <v>1.2115844891495975E-2</v>
      </c>
    </row>
    <row r="54" spans="2:11" ht="15" hidden="1" customHeight="1" outlineLevel="1">
      <c r="B54" s="66" t="s">
        <v>88</v>
      </c>
      <c r="C54" s="168">
        <f>IFERROR('Tablas evol IO zona'!C54/'Tablas evol IO zona'!C67-1,"-")</f>
        <v>-0.11080574640849461</v>
      </c>
      <c r="D54" s="168">
        <f>IFERROR('Tablas evol IO zona'!E54/'Tablas evol IO zona'!E67-1,"-")</f>
        <v>-0.10791713505700984</v>
      </c>
      <c r="E54" s="168">
        <f>IFERROR('Tablas evol IO zona'!G54/'Tablas evol IO zona'!G67-1,"-")</f>
        <v>-0.10761613513907098</v>
      </c>
      <c r="F54" s="126">
        <f>IFERROR('Tablas evol IO zona'!I54/'Tablas evol IO zona'!I67-1,"-")</f>
        <v>-4.3978607458272978E-2</v>
      </c>
      <c r="G54" s="126">
        <f>IFERROR('Tablas evol IO zona'!K54/'Tablas evol IO zona'!K67-1,"-")</f>
        <v>-9.2595585336073483E-2</v>
      </c>
      <c r="H54" s="126">
        <f>IFERROR('Tablas evol IO zona'!M54/'Tablas evol IO zona'!M67-1,"-")</f>
        <v>-6.6851573103631878E-2</v>
      </c>
      <c r="I54" s="168">
        <f>IFERROR('Tablas evol IO zona'!O54/'Tablas evol IO zona'!O67-1,"-")</f>
        <v>-6.5320015462092651E-2</v>
      </c>
      <c r="J54" s="168">
        <f>IFERROR('Tablas evol IO zona'!Q54/'Tablas evol IO zona'!Q67-1,"-")</f>
        <v>-8.0034199743010848E-2</v>
      </c>
      <c r="K54" s="168">
        <f>IFERROR('Tablas evol IO zona'!S54/'Tablas evol IO zona'!S67-1,"-")</f>
        <v>-7.0934011952755394E-2</v>
      </c>
    </row>
    <row r="55" spans="2:11" ht="15" hidden="1" customHeight="1" outlineLevel="1">
      <c r="B55" s="66" t="s">
        <v>89</v>
      </c>
      <c r="C55" s="168">
        <f>IFERROR('Tablas evol IO zona'!C55/'Tablas evol IO zona'!C68-1,"-")</f>
        <v>-7.8428880132197842E-2</v>
      </c>
      <c r="D55" s="168">
        <f>IFERROR('Tablas evol IO zona'!E55/'Tablas evol IO zona'!E68-1,"-")</f>
        <v>-0.10532994923857864</v>
      </c>
      <c r="E55" s="168">
        <f>IFERROR('Tablas evol IO zona'!G55/'Tablas evol IO zona'!G68-1,"-")</f>
        <v>-9.0994813767090954E-2</v>
      </c>
      <c r="F55" s="126">
        <f>IFERROR('Tablas evol IO zona'!I55/'Tablas evol IO zona'!I68-1,"-")</f>
        <v>-3.3694116848220879E-2</v>
      </c>
      <c r="G55" s="126">
        <f>IFERROR('Tablas evol IO zona'!K55/'Tablas evol IO zona'!K68-1,"-")</f>
        <v>-0.11697165877441273</v>
      </c>
      <c r="H55" s="126">
        <f>IFERROR('Tablas evol IO zona'!M55/'Tablas evol IO zona'!M68-1,"-")</f>
        <v>-7.2186884105331361E-2</v>
      </c>
      <c r="I55" s="168">
        <f>IFERROR('Tablas evol IO zona'!O55/'Tablas evol IO zona'!O68-1,"-")</f>
        <v>-6.1958876115664308E-2</v>
      </c>
      <c r="J55" s="168">
        <f>IFERROR('Tablas evol IO zona'!Q55/'Tablas evol IO zona'!Q68-1,"-")</f>
        <v>-0.11001242145335932</v>
      </c>
      <c r="K55" s="168">
        <f>IFERROR('Tablas evol IO zona'!S55/'Tablas evol IO zona'!S68-1,"-")</f>
        <v>-8.1787987863093048E-2</v>
      </c>
    </row>
    <row r="56" spans="2:11" ht="15" hidden="1" customHeight="1" outlineLevel="1">
      <c r="B56" s="66" t="s">
        <v>90</v>
      </c>
      <c r="C56" s="168">
        <f>IFERROR('Tablas evol IO zona'!C56/'Tablas evol IO zona'!C69-1,"-")</f>
        <v>-5.4658385093167783E-2</v>
      </c>
      <c r="D56" s="168">
        <f>IFERROR('Tablas evol IO zona'!E56/'Tablas evol IO zona'!E69-1,"-")</f>
        <v>-0.13254295990408937</v>
      </c>
      <c r="E56" s="168">
        <f>IFERROR('Tablas evol IO zona'!G56/'Tablas evol IO zona'!G69-1,"-")</f>
        <v>-9.9974974974974873E-2</v>
      </c>
      <c r="F56" s="126">
        <f>IFERROR('Tablas evol IO zona'!I56/'Tablas evol IO zona'!I69-1,"-")</f>
        <v>-4.2404381611645836E-2</v>
      </c>
      <c r="G56" s="126">
        <f>IFERROR('Tablas evol IO zona'!K56/'Tablas evol IO zona'!K69-1,"-")</f>
        <v>-0.12223608780803275</v>
      </c>
      <c r="H56" s="126">
        <f>IFERROR('Tablas evol IO zona'!M56/'Tablas evol IO zona'!M69-1,"-")</f>
        <v>-8.2207033557385123E-2</v>
      </c>
      <c r="I56" s="168">
        <f>IFERROR('Tablas evol IO zona'!O56/'Tablas evol IO zona'!O69-1,"-")</f>
        <v>-4.9180490591834047E-2</v>
      </c>
      <c r="J56" s="168">
        <f>IFERROR('Tablas evol IO zona'!Q56/'Tablas evol IO zona'!Q69-1,"-")</f>
        <v>-0.10494243483596644</v>
      </c>
      <c r="K56" s="168">
        <f>IFERROR('Tablas evol IO zona'!S56/'Tablas evol IO zona'!S69-1,"-")</f>
        <v>-7.486000149323413E-2</v>
      </c>
    </row>
    <row r="57" spans="2:11" ht="15" hidden="1" customHeight="1" outlineLevel="1">
      <c r="B57" s="66" t="s">
        <v>91</v>
      </c>
      <c r="C57" s="168">
        <f>IFERROR('Tablas evol IO zona'!C57/'Tablas evol IO zona'!C70-1,"-")</f>
        <v>-4.930436905052471E-2</v>
      </c>
      <c r="D57" s="168">
        <f>IFERROR('Tablas evol IO zona'!E57/'Tablas evol IO zona'!E70-1,"-")</f>
        <v>-0.10754832770788592</v>
      </c>
      <c r="E57" s="168">
        <f>IFERROR('Tablas evol IO zona'!G57/'Tablas evol IO zona'!G70-1,"-")</f>
        <v>-8.1718618365627549E-2</v>
      </c>
      <c r="F57" s="126">
        <f>IFERROR('Tablas evol IO zona'!I57/'Tablas evol IO zona'!I70-1,"-")</f>
        <v>-6.0362182136041498E-2</v>
      </c>
      <c r="G57" s="126">
        <f>IFERROR('Tablas evol IO zona'!K57/'Tablas evol IO zona'!K70-1,"-")</f>
        <v>-0.12144073727494675</v>
      </c>
      <c r="H57" s="126">
        <f>IFERROR('Tablas evol IO zona'!M57/'Tablas evol IO zona'!M70-1,"-")</f>
        <v>-8.955520114844806E-2</v>
      </c>
      <c r="I57" s="168">
        <f>IFERROR('Tablas evol IO zona'!O57/'Tablas evol IO zona'!O70-1,"-")</f>
        <v>-7.7529898212994941E-2</v>
      </c>
      <c r="J57" s="168">
        <f>IFERROR('Tablas evol IO zona'!Q57/'Tablas evol IO zona'!Q70-1,"-")</f>
        <v>-0.10856922991970563</v>
      </c>
      <c r="K57" s="168">
        <f>IFERROR('Tablas evol IO zona'!S57/'Tablas evol IO zona'!S70-1,"-")</f>
        <v>-9.0719090399179803E-2</v>
      </c>
    </row>
    <row r="58" spans="2:11" ht="15" hidden="1" customHeight="1" outlineLevel="1">
      <c r="B58" s="66" t="s">
        <v>92</v>
      </c>
      <c r="C58" s="168">
        <f>IFERROR('Tablas evol IO zona'!C58/'Tablas evol IO zona'!C71-1,"-")</f>
        <v>-7.7737568690524061E-2</v>
      </c>
      <c r="D58" s="168">
        <f>IFERROR('Tablas evol IO zona'!E58/'Tablas evol IO zona'!E71-1,"-")</f>
        <v>-0.1109997996393508</v>
      </c>
      <c r="E58" s="168">
        <f>IFERROR('Tablas evol IO zona'!G58/'Tablas evol IO zona'!G71-1,"-")</f>
        <v>-9.5732018364223848E-2</v>
      </c>
      <c r="F58" s="126">
        <f>IFERROR('Tablas evol IO zona'!I58/'Tablas evol IO zona'!I71-1,"-")</f>
        <v>-7.9346817484283627E-2</v>
      </c>
      <c r="G58" s="126">
        <f>IFERROR('Tablas evol IO zona'!K58/'Tablas evol IO zona'!K71-1,"-")</f>
        <v>-0.10912027644325517</v>
      </c>
      <c r="H58" s="126">
        <f>IFERROR('Tablas evol IO zona'!M58/'Tablas evol IO zona'!M71-1,"-")</f>
        <v>-9.2762211458369825E-2</v>
      </c>
      <c r="I58" s="168">
        <f>IFERROR('Tablas evol IO zona'!O58/'Tablas evol IO zona'!O71-1,"-")</f>
        <v>-7.7589670126598342E-2</v>
      </c>
      <c r="J58" s="168">
        <f>IFERROR('Tablas evol IO zona'!Q58/'Tablas evol IO zona'!Q71-1,"-")</f>
        <v>-8.7333390097681818E-2</v>
      </c>
      <c r="K58" s="168">
        <f>IFERROR('Tablas evol IO zona'!S58/'Tablas evol IO zona'!S71-1,"-")</f>
        <v>-8.1411747683396096E-2</v>
      </c>
    </row>
    <row r="59" spans="2:11" ht="15" hidden="1" customHeight="1" outlineLevel="1">
      <c r="B59" s="66" t="s">
        <v>93</v>
      </c>
      <c r="C59" s="168">
        <f>IFERROR('Tablas evol IO zona'!C59/'Tablas evol IO zona'!C72-1,"-")</f>
        <v>-6.6902446212791067E-2</v>
      </c>
      <c r="D59" s="168">
        <f>IFERROR('Tablas evol IO zona'!E59/'Tablas evol IO zona'!E72-1,"-")</f>
        <v>-4.6480144404332235E-2</v>
      </c>
      <c r="E59" s="168">
        <f>IFERROR('Tablas evol IO zona'!G59/'Tablas evol IO zona'!G72-1,"-")</f>
        <v>-5.5871212121212044E-2</v>
      </c>
      <c r="F59" s="126">
        <f>IFERROR('Tablas evol IO zona'!I59/'Tablas evol IO zona'!I72-1,"-")</f>
        <v>-9.380756858039685E-2</v>
      </c>
      <c r="G59" s="126">
        <f>IFERROR('Tablas evol IO zona'!K59/'Tablas evol IO zona'!K72-1,"-")</f>
        <v>-8.7900098793264103E-2</v>
      </c>
      <c r="H59" s="126">
        <f>IFERROR('Tablas evol IO zona'!M59/'Tablas evol IO zona'!M72-1,"-")</f>
        <v>-9.0631619111755213E-2</v>
      </c>
      <c r="I59" s="168">
        <f>IFERROR('Tablas evol IO zona'!O59/'Tablas evol IO zona'!O72-1,"-")</f>
        <v>-0.11339864201582606</v>
      </c>
      <c r="J59" s="168">
        <f>IFERROR('Tablas evol IO zona'!Q59/'Tablas evol IO zona'!Q72-1,"-")</f>
        <v>-7.1795887953440385E-2</v>
      </c>
      <c r="K59" s="168">
        <f>IFERROR('Tablas evol IO zona'!S59/'Tablas evol IO zona'!S72-1,"-")</f>
        <v>-9.5136023733904174E-2</v>
      </c>
    </row>
    <row r="60" spans="2:11" ht="15" hidden="1" customHeight="1" outlineLevel="1">
      <c r="B60" s="66" t="s">
        <v>94</v>
      </c>
      <c r="C60" s="168">
        <f>IFERROR('Tablas evol IO zona'!C60/'Tablas evol IO zona'!C73-1,"-")</f>
        <v>-9.3762468413352784E-2</v>
      </c>
      <c r="D60" s="168">
        <f>IFERROR('Tablas evol IO zona'!E60/'Tablas evol IO zona'!E73-1,"-")</f>
        <v>-0.14754944110060186</v>
      </c>
      <c r="E60" s="168">
        <f>IFERROR('Tablas evol IO zona'!G60/'Tablas evol IO zona'!G73-1,"-")</f>
        <v>-0.12490278425882728</v>
      </c>
      <c r="F60" s="126">
        <f>IFERROR('Tablas evol IO zona'!I60/'Tablas evol IO zona'!I73-1,"-")</f>
        <v>-8.7205542378807732E-2</v>
      </c>
      <c r="G60" s="126">
        <f>IFERROR('Tablas evol IO zona'!K60/'Tablas evol IO zona'!K73-1,"-")</f>
        <v>-0.10102916104848425</v>
      </c>
      <c r="H60" s="126">
        <f>IFERROR('Tablas evol IO zona'!M60/'Tablas evol IO zona'!M73-1,"-")</f>
        <v>-9.3481139252529433E-2</v>
      </c>
      <c r="I60" s="168">
        <f>IFERROR('Tablas evol IO zona'!O60/'Tablas evol IO zona'!O73-1,"-")</f>
        <v>-6.3330440317017289E-2</v>
      </c>
      <c r="J60" s="168">
        <f>IFERROR('Tablas evol IO zona'!Q60/'Tablas evol IO zona'!Q73-1,"-")</f>
        <v>-0.10122017137004513</v>
      </c>
      <c r="K60" s="168">
        <f>IFERROR('Tablas evol IO zona'!S60/'Tablas evol IO zona'!S73-1,"-")</f>
        <v>-8.0337278871136064E-2</v>
      </c>
    </row>
    <row r="61" spans="2:11" ht="15" hidden="1" customHeight="1" outlineLevel="1">
      <c r="B61" s="66" t="s">
        <v>95</v>
      </c>
      <c r="C61" s="168">
        <f>IFERROR('Tablas evol IO zona'!C61/'Tablas evol IO zona'!C74-1,"-")</f>
        <v>4.8084440969507591E-2</v>
      </c>
      <c r="D61" s="168">
        <f>IFERROR('Tablas evol IO zona'!E61/'Tablas evol IO zona'!E74-1,"-")</f>
        <v>-4.8941393065357497E-2</v>
      </c>
      <c r="E61" s="168">
        <f>IFERROR('Tablas evol IO zona'!G61/'Tablas evol IO zona'!G74-1,"-")</f>
        <v>-1.0382119682768587E-2</v>
      </c>
      <c r="F61" s="126">
        <f>IFERROR('Tablas evol IO zona'!I61/'Tablas evol IO zona'!I74-1,"-")</f>
        <v>-4.8398254948665009E-3</v>
      </c>
      <c r="G61" s="126">
        <f>IFERROR('Tablas evol IO zona'!K61/'Tablas evol IO zona'!K74-1,"-")</f>
        <v>-7.767099678828826E-3</v>
      </c>
      <c r="H61" s="126">
        <f>IFERROR('Tablas evol IO zona'!M61/'Tablas evol IO zona'!M74-1,"-")</f>
        <v>-6.0085892997129298E-3</v>
      </c>
      <c r="I61" s="168">
        <f>IFERROR('Tablas evol IO zona'!O61/'Tablas evol IO zona'!O74-1,"-")</f>
        <v>-1.8179552732657811E-3</v>
      </c>
      <c r="J61" s="168">
        <f>IFERROR('Tablas evol IO zona'!Q61/'Tablas evol IO zona'!Q74-1,"-")</f>
        <v>-5.2454357014952713E-3</v>
      </c>
      <c r="K61" s="168">
        <f>IFERROR('Tablas evol IO zona'!S61/'Tablas evol IO zona'!S74-1,"-")</f>
        <v>-3.1740398771837874E-3</v>
      </c>
    </row>
    <row r="62" spans="2:11" ht="15" hidden="1" customHeight="1" outlineLevel="1">
      <c r="B62" s="66" t="s">
        <v>96</v>
      </c>
      <c r="C62" s="168">
        <f>IFERROR('Tablas evol IO zona'!C62/'Tablas evol IO zona'!C75-1,"-")</f>
        <v>5.4272985014175879E-2</v>
      </c>
      <c r="D62" s="168">
        <f>IFERROR('Tablas evol IO zona'!E62/'Tablas evol IO zona'!E75-1,"-")</f>
        <v>-3.5022247739342593E-2</v>
      </c>
      <c r="E62" s="168">
        <f>IFERROR('Tablas evol IO zona'!G62/'Tablas evol IO zona'!G75-1,"-")</f>
        <v>-1.6839741790626306E-3</v>
      </c>
      <c r="F62" s="126">
        <f>IFERROR('Tablas evol IO zona'!I62/'Tablas evol IO zona'!I75-1,"-")</f>
        <v>1.0397759808900009E-3</v>
      </c>
      <c r="G62" s="126">
        <f>IFERROR('Tablas evol IO zona'!K62/'Tablas evol IO zona'!K75-1,"-")</f>
        <v>-2.7787890828657402E-2</v>
      </c>
      <c r="H62" s="126">
        <f>IFERROR('Tablas evol IO zona'!M62/'Tablas evol IO zona'!M75-1,"-")</f>
        <v>-1.3668524047150687E-2</v>
      </c>
      <c r="I62" s="168">
        <f>IFERROR('Tablas evol IO zona'!O62/'Tablas evol IO zona'!O75-1,"-")</f>
        <v>2.9355350128563718E-3</v>
      </c>
      <c r="J62" s="168">
        <f>IFERROR('Tablas evol IO zona'!Q62/'Tablas evol IO zona'!Q75-1,"-")</f>
        <v>-2.7174367393778431E-2</v>
      </c>
      <c r="K62" s="168">
        <f>IFERROR('Tablas evol IO zona'!S62/'Tablas evol IO zona'!S75-1,"-")</f>
        <v>-1.1654096319740681E-2</v>
      </c>
    </row>
    <row r="63" spans="2:11" ht="15" hidden="1" customHeight="1" outlineLevel="1">
      <c r="B63" s="66" t="s">
        <v>97</v>
      </c>
      <c r="C63" s="168">
        <f>IFERROR('Tablas evol IO zona'!C63/'Tablas evol IO zona'!C76-1,"-")</f>
        <v>5.3841015364061384E-2</v>
      </c>
      <c r="D63" s="168">
        <f>IFERROR('Tablas evol IO zona'!E63/'Tablas evol IO zona'!E76-1,"-")</f>
        <v>-6.4461276858865268E-2</v>
      </c>
      <c r="E63" s="168">
        <f>IFERROR('Tablas evol IO zona'!G63/'Tablas evol IO zona'!G76-1,"-")</f>
        <v>-1.7849305047549335E-2</v>
      </c>
      <c r="F63" s="126">
        <f>IFERROR('Tablas evol IO zona'!I63/'Tablas evol IO zona'!I76-1,"-")</f>
        <v>-7.7886388380079552E-3</v>
      </c>
      <c r="G63" s="126">
        <f>IFERROR('Tablas evol IO zona'!K63/'Tablas evol IO zona'!K76-1,"-")</f>
        <v>-3.1852376885829869E-2</v>
      </c>
      <c r="H63" s="126">
        <f>IFERROR('Tablas evol IO zona'!M63/'Tablas evol IO zona'!M76-1,"-")</f>
        <v>-1.9475228570778103E-2</v>
      </c>
      <c r="I63" s="168">
        <f>IFERROR('Tablas evol IO zona'!O63/'Tablas evol IO zona'!O76-1,"-")</f>
        <v>1.0119877698535396E-2</v>
      </c>
      <c r="J63" s="168">
        <f>IFERROR('Tablas evol IO zona'!Q63/'Tablas evol IO zona'!Q76-1,"-")</f>
        <v>-2.5133105556031543E-2</v>
      </c>
      <c r="K63" s="168">
        <f>IFERROR('Tablas evol IO zona'!S63/'Tablas evol IO zona'!S76-1,"-")</f>
        <v>-6.6156871770760572E-3</v>
      </c>
    </row>
    <row r="64" spans="2:11" collapsed="1">
      <c r="B64" s="135">
        <v>2007</v>
      </c>
      <c r="C64" s="136">
        <f>IFERROR('Tablas evol IO zona'!C64/'Tablas evol IO zona'!C77-1,"-")</f>
        <v>-3.831149930054123E-2</v>
      </c>
      <c r="D64" s="136">
        <f>IFERROR('Tablas evol IO zona'!E64/'Tablas evol IO zona'!E77-1,"-")</f>
        <v>-6.64888542273121E-2</v>
      </c>
      <c r="E64" s="136">
        <f>IFERROR('Tablas evol IO zona'!G64/'Tablas evol IO zona'!G77-1,"-")</f>
        <v>-5.3994960589662244E-2</v>
      </c>
      <c r="F64" s="136">
        <f>IFERROR('Tablas evol IO zona'!I64/'Tablas evol IO zona'!I77-1,"-")</f>
        <v>-3.5094376091625801E-2</v>
      </c>
      <c r="G64" s="136">
        <f>IFERROR('Tablas evol IO zona'!K64/'Tablas evol IO zona'!K77-1,"-")</f>
        <v>-6.5538722352820988E-2</v>
      </c>
      <c r="H64" s="136">
        <f>IFERROR('Tablas evol IO zona'!M64/'Tablas evol IO zona'!M77-1,"-")</f>
        <v>-4.9469028989391761E-2</v>
      </c>
      <c r="I64" s="136">
        <f>IFERROR('Tablas evol IO zona'!O64/'Tablas evol IO zona'!O77-1,"-")</f>
        <v>-4.097905965887827E-2</v>
      </c>
      <c r="J64" s="136">
        <f>IFERROR('Tablas evol IO zona'!Q64/'Tablas evol IO zona'!Q77-1,"-")</f>
        <v>-5.7281679505599481E-2</v>
      </c>
      <c r="K64" s="136">
        <f>IFERROR('Tablas evol IO zona'!S64/'Tablas evol IO zona'!S77-1,"-")</f>
        <v>-4.782533547071699E-2</v>
      </c>
    </row>
    <row r="65" spans="2:11" ht="15" customHeight="1">
      <c r="B65" s="138" t="s">
        <v>127</v>
      </c>
      <c r="C65" s="138"/>
      <c r="D65" s="138"/>
      <c r="E65" s="138"/>
      <c r="F65" s="138"/>
      <c r="G65" s="138"/>
      <c r="H65" s="138"/>
      <c r="I65" s="138"/>
      <c r="J65" s="138"/>
      <c r="K65" s="138"/>
    </row>
  </sheetData>
  <mergeCells count="6">
    <mergeCell ref="B5:K5"/>
    <mergeCell ref="B6:B7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6" width="9.7109375" style="116" customWidth="1"/>
    <col min="17" max="17" width="11.42578125" style="116"/>
    <col min="18" max="18" width="14.28515625" style="116" customWidth="1"/>
    <col min="19" max="16384" width="11.42578125" style="11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7" t="s">
        <v>274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103</v>
      </c>
      <c r="N6" s="142" t="s">
        <v>85</v>
      </c>
      <c r="O6" s="143" t="s">
        <v>83</v>
      </c>
      <c r="P6" s="143" t="s">
        <v>85</v>
      </c>
    </row>
    <row r="7" spans="2:16">
      <c r="B7" s="66" t="s">
        <v>94</v>
      </c>
      <c r="C7" s="296">
        <v>56.647286821705428</v>
      </c>
      <c r="D7" s="126">
        <f t="shared" ref="D7:D10" si="0">C7/C20-1</f>
        <v>6.1408970934215823E-2</v>
      </c>
      <c r="E7" s="291">
        <v>65.784328395431189</v>
      </c>
      <c r="F7" s="168">
        <f t="shared" ref="F7:F10" si="1">E7/E20-1</f>
        <v>0.40087520844618618</v>
      </c>
      <c r="G7" s="296">
        <v>92.779524161735694</v>
      </c>
      <c r="H7" s="126">
        <f t="shared" ref="H7:H10" si="2">G7/G20-1</f>
        <v>0.35174961328967291</v>
      </c>
      <c r="I7" s="291">
        <v>78.383716243450223</v>
      </c>
      <c r="J7" s="168">
        <f t="shared" ref="J7:J10" si="3">I7/I20-1</f>
        <v>8.8760166885695213E-2</v>
      </c>
      <c r="K7" s="296">
        <v>81.325136612021865</v>
      </c>
      <c r="L7" s="126">
        <f t="shared" ref="L7:L10" si="4">K7/K20-1</f>
        <v>0.32189673242134154</v>
      </c>
      <c r="M7" s="291">
        <v>58.227016112416038</v>
      </c>
      <c r="N7" s="168">
        <f t="shared" ref="N7:N10" si="5">M7/M20-1</f>
        <v>0.30497062217731141</v>
      </c>
      <c r="O7" s="296">
        <v>67.184464794772822</v>
      </c>
      <c r="P7" s="126">
        <f t="shared" ref="P7:P10" si="6">O7/O20-1</f>
        <v>0.31659261662012539</v>
      </c>
    </row>
    <row r="8" spans="2:16">
      <c r="B8" s="66" t="s">
        <v>95</v>
      </c>
      <c r="C8" s="296">
        <v>63.478369592398103</v>
      </c>
      <c r="D8" s="126">
        <f t="shared" si="0"/>
        <v>0.18000735932722489</v>
      </c>
      <c r="E8" s="291">
        <v>73.668866116723706</v>
      </c>
      <c r="F8" s="168">
        <f t="shared" si="1"/>
        <v>0.13481199485467443</v>
      </c>
      <c r="G8" s="296">
        <v>87.146282687535788</v>
      </c>
      <c r="H8" s="126">
        <f t="shared" si="2"/>
        <v>0.2315867861792178</v>
      </c>
      <c r="I8" s="291">
        <v>69.100648801861894</v>
      </c>
      <c r="J8" s="168">
        <f t="shared" si="3"/>
        <v>4.8143424312758754E-3</v>
      </c>
      <c r="K8" s="296">
        <v>79.971544408350326</v>
      </c>
      <c r="L8" s="126">
        <f t="shared" si="4"/>
        <v>0.17357250045690953</v>
      </c>
      <c r="M8" s="291">
        <v>64.929274721944182</v>
      </c>
      <c r="N8" s="168">
        <f t="shared" si="5"/>
        <v>0.15108144218629205</v>
      </c>
      <c r="O8" s="296">
        <v>70.762665312509924</v>
      </c>
      <c r="P8" s="126">
        <f t="shared" si="6"/>
        <v>0.1627521780163883</v>
      </c>
    </row>
    <row r="9" spans="2:16">
      <c r="B9" s="66" t="s">
        <v>96</v>
      </c>
      <c r="C9" s="296">
        <v>62.313122923587997</v>
      </c>
      <c r="D9" s="126">
        <f t="shared" si="0"/>
        <v>0.18675427841043724</v>
      </c>
      <c r="E9" s="291">
        <v>83.07</v>
      </c>
      <c r="F9" s="168">
        <f t="shared" si="1"/>
        <v>0.26322992700729908</v>
      </c>
      <c r="G9" s="296">
        <v>92.77</v>
      </c>
      <c r="H9" s="126">
        <f t="shared" si="2"/>
        <v>0.28650672583552894</v>
      </c>
      <c r="I9" s="291">
        <v>81.77</v>
      </c>
      <c r="J9" s="168">
        <f t="shared" si="3"/>
        <v>0.22026563199522453</v>
      </c>
      <c r="K9" s="296">
        <v>87.51</v>
      </c>
      <c r="L9" s="126">
        <f t="shared" si="4"/>
        <v>0.27047038327526152</v>
      </c>
      <c r="M9" s="291">
        <v>68.55</v>
      </c>
      <c r="N9" s="168">
        <f t="shared" si="5"/>
        <v>0.16720585731312787</v>
      </c>
      <c r="O9" s="296">
        <v>75.900000000000006</v>
      </c>
      <c r="P9" s="126">
        <f t="shared" si="6"/>
        <v>0.21284755512943443</v>
      </c>
    </row>
    <row r="10" spans="2:16">
      <c r="B10" s="66" t="s">
        <v>97</v>
      </c>
      <c r="C10" s="296">
        <v>60.508877219304829</v>
      </c>
      <c r="D10" s="126">
        <f t="shared" si="0"/>
        <v>3.7985868495449715E-2</v>
      </c>
      <c r="E10" s="291">
        <v>71.849999999999994</v>
      </c>
      <c r="F10" s="168">
        <f t="shared" si="1"/>
        <v>-6.0865956563841417E-3</v>
      </c>
      <c r="G10" s="296">
        <v>86.49</v>
      </c>
      <c r="H10" s="126">
        <f t="shared" si="2"/>
        <v>0.20610793473713573</v>
      </c>
      <c r="I10" s="291">
        <v>94.15</v>
      </c>
      <c r="J10" s="168">
        <f t="shared" si="3"/>
        <v>0.38557763061074324</v>
      </c>
      <c r="K10" s="296">
        <v>81.99</v>
      </c>
      <c r="L10" s="126">
        <f t="shared" si="4"/>
        <v>0.15348902644907136</v>
      </c>
      <c r="M10" s="291">
        <v>59.36</v>
      </c>
      <c r="N10" s="168">
        <f t="shared" si="5"/>
        <v>6.8779258192293913E-2</v>
      </c>
      <c r="O10" s="296">
        <v>68.14</v>
      </c>
      <c r="P10" s="126">
        <f t="shared" si="6"/>
        <v>0.10923001790656039</v>
      </c>
    </row>
    <row r="11" spans="2:16" ht="30" customHeight="1">
      <c r="B11" s="72" t="str">
        <f>actualizaciones!$A$2</f>
        <v xml:space="preserve">acumulado abril 2011 </v>
      </c>
      <c r="C11" s="293">
        <v>57.28976234003656</v>
      </c>
      <c r="D11" s="130">
        <v>5.0213645376602223E-2</v>
      </c>
      <c r="E11" s="293">
        <v>73.422863983241058</v>
      </c>
      <c r="F11" s="130">
        <v>0.17422231617067863</v>
      </c>
      <c r="G11" s="293">
        <v>91.094835680751174</v>
      </c>
      <c r="H11" s="130">
        <v>0.28681946048711993</v>
      </c>
      <c r="I11" s="293">
        <v>80.783662236541815</v>
      </c>
      <c r="J11" s="130">
        <v>0.17154927795110408</v>
      </c>
      <c r="K11" s="293">
        <v>83.129614169490409</v>
      </c>
      <c r="L11" s="130">
        <v>0.23302776573879491</v>
      </c>
      <c r="M11" s="293">
        <v>60.82270854582908</v>
      </c>
      <c r="N11" s="130">
        <v>0.13099085940554289</v>
      </c>
      <c r="O11" s="293">
        <v>69.281943125314257</v>
      </c>
      <c r="P11" s="130">
        <v>0.17524355690084659</v>
      </c>
    </row>
    <row r="12" spans="2:16" outlineLevel="1">
      <c r="B12" s="66" t="s">
        <v>86</v>
      </c>
      <c r="C12" s="296">
        <v>47.074268567141786</v>
      </c>
      <c r="D12" s="126">
        <f>C12/C25-1</f>
        <v>-7.2678471081525031E-2</v>
      </c>
      <c r="E12" s="291">
        <v>56.02</v>
      </c>
      <c r="F12" s="168">
        <f>E12/E25-1</f>
        <v>-6.6817192889359056E-3</v>
      </c>
      <c r="G12" s="296">
        <v>79.849999999999994</v>
      </c>
      <c r="H12" s="126">
        <f t="shared" ref="H12:H63" si="7">G12/G25-1</f>
        <v>0.23377658022498515</v>
      </c>
      <c r="I12" s="291">
        <v>60.89</v>
      </c>
      <c r="J12" s="168">
        <f t="shared" ref="J12:J63" si="8">I12/I25-1</f>
        <v>-5.4090704151446012E-2</v>
      </c>
      <c r="K12" s="296">
        <v>68.87</v>
      </c>
      <c r="L12" s="126">
        <f t="shared" ref="L12:L63" si="9">K12/K25-1</f>
        <v>0.11890451231608745</v>
      </c>
      <c r="M12" s="291">
        <v>53.07</v>
      </c>
      <c r="N12" s="168">
        <f t="shared" ref="N12:N23" si="10">M12/M25-1</f>
        <v>5.9130708045057823E-2</v>
      </c>
      <c r="O12" s="296">
        <v>59.13</v>
      </c>
      <c r="P12" s="126">
        <f t="shared" ref="P12:P63" si="11">O12/O25-1</f>
        <v>8.7612937132006019E-2</v>
      </c>
    </row>
    <row r="13" spans="2:16" outlineLevel="1">
      <c r="B13" s="66" t="s">
        <v>87</v>
      </c>
      <c r="C13" s="296">
        <v>66.169250645994836</v>
      </c>
      <c r="D13" s="126">
        <f t="shared" ref="D13:F36" si="12">C13/C26-1</f>
        <v>8.5620279044966274E-2</v>
      </c>
      <c r="E13" s="291">
        <v>66.44</v>
      </c>
      <c r="F13" s="168">
        <f t="shared" si="12"/>
        <v>0.18605249755142017</v>
      </c>
      <c r="G13" s="296">
        <v>83.06</v>
      </c>
      <c r="H13" s="126">
        <f t="shared" si="7"/>
        <v>0.30924072539170555</v>
      </c>
      <c r="I13" s="291">
        <v>58.25</v>
      </c>
      <c r="J13" s="168">
        <f t="shared" si="8"/>
        <v>-0.27332610406792723</v>
      </c>
      <c r="K13" s="296">
        <v>74.14</v>
      </c>
      <c r="L13" s="126">
        <f t="shared" si="9"/>
        <v>0.1773160729372929</v>
      </c>
      <c r="M13" s="291">
        <v>59.37</v>
      </c>
      <c r="N13" s="168">
        <f t="shared" si="10"/>
        <v>0.19599446177939184</v>
      </c>
      <c r="O13" s="296">
        <v>65.03</v>
      </c>
      <c r="P13" s="126">
        <f t="shared" si="11"/>
        <v>0.19095136466173446</v>
      </c>
    </row>
    <row r="14" spans="2:16" outlineLevel="1">
      <c r="B14" s="66" t="s">
        <v>88</v>
      </c>
      <c r="C14" s="296">
        <v>46.605401350337587</v>
      </c>
      <c r="D14" s="126">
        <f t="shared" si="12"/>
        <v>-6.7946938674755875E-2</v>
      </c>
      <c r="E14" s="291">
        <v>64.3</v>
      </c>
      <c r="F14" s="168">
        <f t="shared" si="12"/>
        <v>0.11460686106346474</v>
      </c>
      <c r="G14" s="296">
        <v>86.86</v>
      </c>
      <c r="H14" s="126">
        <f t="shared" si="7"/>
        <v>0.1438769354363385</v>
      </c>
      <c r="I14" s="291">
        <v>94.48</v>
      </c>
      <c r="J14" s="168">
        <f t="shared" si="8"/>
        <v>0.37054936489389778</v>
      </c>
      <c r="K14" s="296">
        <v>79.349999999999994</v>
      </c>
      <c r="L14" s="126">
        <f t="shared" si="9"/>
        <v>0.16095121103634846</v>
      </c>
      <c r="M14" s="291">
        <v>54.38</v>
      </c>
      <c r="N14" s="168">
        <f t="shared" si="10"/>
        <v>0.14027711909249274</v>
      </c>
      <c r="O14" s="296">
        <v>63.95</v>
      </c>
      <c r="P14" s="126">
        <f t="shared" si="11"/>
        <v>0.15475616110037338</v>
      </c>
    </row>
    <row r="15" spans="2:16" outlineLevel="1">
      <c r="B15" s="66" t="s">
        <v>89</v>
      </c>
      <c r="C15" s="296">
        <v>42.784237726098191</v>
      </c>
      <c r="D15" s="126">
        <f t="shared" si="12"/>
        <v>0.11195651106314752</v>
      </c>
      <c r="E15" s="291">
        <v>56.843732854506456</v>
      </c>
      <c r="F15" s="168">
        <f t="shared" si="12"/>
        <v>8.6462783916407826E-2</v>
      </c>
      <c r="G15" s="296">
        <v>85.698278560250387</v>
      </c>
      <c r="H15" s="126">
        <f t="shared" si="7"/>
        <v>0.14157824111163442</v>
      </c>
      <c r="I15" s="291">
        <v>61.558598469593235</v>
      </c>
      <c r="J15" s="168">
        <f t="shared" si="8"/>
        <v>-9.5157124763759482E-3</v>
      </c>
      <c r="K15" s="296">
        <v>72.176864056659454</v>
      </c>
      <c r="L15" s="126">
        <f t="shared" si="9"/>
        <v>0.11075506396828949</v>
      </c>
      <c r="M15" s="291">
        <v>46.277309040515206</v>
      </c>
      <c r="N15" s="168">
        <f t="shared" si="10"/>
        <v>4.5578604620768459E-2</v>
      </c>
      <c r="O15" s="296">
        <v>56.204723122941957</v>
      </c>
      <c r="P15" s="126">
        <f t="shared" si="11"/>
        <v>8.148399312953547E-2</v>
      </c>
    </row>
    <row r="16" spans="2:16" outlineLevel="1">
      <c r="B16" s="66" t="s">
        <v>90</v>
      </c>
      <c r="C16" s="296">
        <v>48.14953738434609</v>
      </c>
      <c r="D16" s="126">
        <f t="shared" si="12"/>
        <v>0.18483776727087031</v>
      </c>
      <c r="E16" s="291">
        <v>65.974813320268566</v>
      </c>
      <c r="F16" s="168">
        <f t="shared" si="12"/>
        <v>-2.4185574319352643E-2</v>
      </c>
      <c r="G16" s="296">
        <v>92.994396486445552</v>
      </c>
      <c r="H16" s="126">
        <f t="shared" si="7"/>
        <v>0.26574651540010286</v>
      </c>
      <c r="I16" s="291">
        <v>81.011523521234722</v>
      </c>
      <c r="J16" s="168">
        <f t="shared" si="8"/>
        <v>8.4636812441220011E-2</v>
      </c>
      <c r="K16" s="296">
        <v>81.511743763208159</v>
      </c>
      <c r="L16" s="126">
        <f t="shared" si="9"/>
        <v>0.15145845123899071</v>
      </c>
      <c r="M16" s="291">
        <v>64.226307402235733</v>
      </c>
      <c r="N16" s="168">
        <f t="shared" si="10"/>
        <v>4.7908425554507028E-2</v>
      </c>
      <c r="O16" s="296">
        <v>70.851891673619704</v>
      </c>
      <c r="P16" s="126">
        <f t="shared" si="11"/>
        <v>9.2887423625169108E-2</v>
      </c>
    </row>
    <row r="17" spans="2:16" outlineLevel="1">
      <c r="B17" s="66" t="s">
        <v>91</v>
      </c>
      <c r="C17" s="296">
        <v>40.347586896724181</v>
      </c>
      <c r="D17" s="126">
        <f t="shared" si="12"/>
        <v>-6.444136331498429E-2</v>
      </c>
      <c r="E17" s="291">
        <v>56.748224913478104</v>
      </c>
      <c r="F17" s="168">
        <f t="shared" si="12"/>
        <v>1.5355607684346184E-2</v>
      </c>
      <c r="G17" s="296">
        <v>90.687566257761617</v>
      </c>
      <c r="H17" s="126">
        <f t="shared" si="7"/>
        <v>0.18840998896293559</v>
      </c>
      <c r="I17" s="291">
        <v>67.10145115819833</v>
      </c>
      <c r="J17" s="168">
        <f t="shared" si="8"/>
        <v>-0.11452294591978984</v>
      </c>
      <c r="K17" s="296">
        <v>75.373953659573658</v>
      </c>
      <c r="L17" s="126">
        <f t="shared" si="9"/>
        <v>9.858553650449875E-2</v>
      </c>
      <c r="M17" s="291">
        <v>59.433945518661396</v>
      </c>
      <c r="N17" s="168">
        <f t="shared" si="10"/>
        <v>7.2234268783355482E-2</v>
      </c>
      <c r="O17" s="296">
        <v>65.543821197739675</v>
      </c>
      <c r="P17" s="126">
        <f t="shared" si="11"/>
        <v>8.6421700608978469E-2</v>
      </c>
    </row>
    <row r="18" spans="2:16" outlineLevel="1">
      <c r="B18" s="66" t="s">
        <v>92</v>
      </c>
      <c r="C18" s="296">
        <v>40.432663010359533</v>
      </c>
      <c r="D18" s="126">
        <f t="shared" si="12"/>
        <v>0.53018174447155642</v>
      </c>
      <c r="E18" s="291">
        <v>43.657539029378022</v>
      </c>
      <c r="F18" s="168">
        <f t="shared" si="12"/>
        <v>-0.14096298041063082</v>
      </c>
      <c r="G18" s="296">
        <v>77.349608763693269</v>
      </c>
      <c r="H18" s="126">
        <f t="shared" si="7"/>
        <v>8.5329285274719391E-2</v>
      </c>
      <c r="I18" s="291">
        <v>60.088602496979462</v>
      </c>
      <c r="J18" s="168">
        <f t="shared" si="8"/>
        <v>-4.3467111168098427E-2</v>
      </c>
      <c r="K18" s="296">
        <v>63.195665340732376</v>
      </c>
      <c r="L18" s="126">
        <f t="shared" si="9"/>
        <v>1.6532917768500743E-2</v>
      </c>
      <c r="M18" s="291">
        <v>45.573288534229313</v>
      </c>
      <c r="N18" s="168">
        <f t="shared" si="10"/>
        <v>0.11555042355682388</v>
      </c>
      <c r="O18" s="296">
        <v>52.256054031572219</v>
      </c>
      <c r="P18" s="126">
        <f t="shared" si="11"/>
        <v>7.410205102281453E-2</v>
      </c>
    </row>
    <row r="19" spans="2:16" outlineLevel="1">
      <c r="B19" s="66" t="s">
        <v>93</v>
      </c>
      <c r="C19" s="296">
        <v>24.915963908710268</v>
      </c>
      <c r="D19" s="126">
        <f t="shared" si="12"/>
        <v>-0.17769400892386822</v>
      </c>
      <c r="E19" s="291">
        <v>47.093974600937379</v>
      </c>
      <c r="F19" s="168">
        <f t="shared" si="12"/>
        <v>0.12691970808656095</v>
      </c>
      <c r="G19" s="296">
        <v>68.002423140996513</v>
      </c>
      <c r="H19" s="126">
        <f t="shared" si="7"/>
        <v>6.0383956666092642E-2</v>
      </c>
      <c r="I19" s="291">
        <v>53.84095721876502</v>
      </c>
      <c r="J19" s="168">
        <f t="shared" si="8"/>
        <v>-0.10637415404539385</v>
      </c>
      <c r="K19" s="296">
        <v>58.256198386383907</v>
      </c>
      <c r="L19" s="126">
        <f t="shared" si="9"/>
        <v>5.3648008435230654E-2</v>
      </c>
      <c r="M19" s="291">
        <v>37.776696078981644</v>
      </c>
      <c r="N19" s="168">
        <f t="shared" si="10"/>
        <v>2.989902069197492E-2</v>
      </c>
      <c r="O19" s="296">
        <v>45.54294196768366</v>
      </c>
      <c r="P19" s="126">
        <f t="shared" si="11"/>
        <v>4.7204919928343525E-2</v>
      </c>
    </row>
    <row r="20" spans="2:16" outlineLevel="1">
      <c r="B20" s="66" t="s">
        <v>94</v>
      </c>
      <c r="C20" s="296">
        <v>53.369896404631319</v>
      </c>
      <c r="D20" s="126">
        <f t="shared" si="12"/>
        <v>0.23935998197661168</v>
      </c>
      <c r="E20" s="291">
        <v>46.959449349094719</v>
      </c>
      <c r="F20" s="168">
        <f t="shared" si="12"/>
        <v>-0.16871217296699037</v>
      </c>
      <c r="G20" s="296">
        <v>68.636619718309859</v>
      </c>
      <c r="H20" s="126">
        <f t="shared" si="7"/>
        <v>6.844942325214376E-3</v>
      </c>
      <c r="I20" s="291">
        <v>71.993556182037864</v>
      </c>
      <c r="J20" s="168">
        <f t="shared" si="8"/>
        <v>0.1396795343048578</v>
      </c>
      <c r="K20" s="296">
        <v>61.521550524644368</v>
      </c>
      <c r="L20" s="126">
        <f t="shared" si="9"/>
        <v>-2.3002214949271571E-2</v>
      </c>
      <c r="M20" s="291">
        <v>44.619407611847762</v>
      </c>
      <c r="N20" s="168">
        <f t="shared" si="10"/>
        <v>-8.5667876806398202E-2</v>
      </c>
      <c r="O20" s="296">
        <v>51.02904569466947</v>
      </c>
      <c r="P20" s="126">
        <f t="shared" si="11"/>
        <v>-5.466754919100647E-2</v>
      </c>
    </row>
    <row r="21" spans="2:16" outlineLevel="1">
      <c r="B21" s="66" t="s">
        <v>95</v>
      </c>
      <c r="C21" s="296">
        <v>53.794892964557413</v>
      </c>
      <c r="D21" s="126">
        <f t="shared" si="12"/>
        <v>-0.11736335101687734</v>
      </c>
      <c r="E21" s="291">
        <v>64.917243077041888</v>
      </c>
      <c r="F21" s="168">
        <f t="shared" si="12"/>
        <v>1.3457207626390577E-3</v>
      </c>
      <c r="G21" s="296">
        <v>70.759351809783425</v>
      </c>
      <c r="H21" s="126">
        <f t="shared" si="7"/>
        <v>5.0465436606048408E-2</v>
      </c>
      <c r="I21" s="291">
        <v>68.769568550011044</v>
      </c>
      <c r="J21" s="168">
        <f t="shared" si="8"/>
        <v>0.40518121270966589</v>
      </c>
      <c r="K21" s="296">
        <v>68.143676148865822</v>
      </c>
      <c r="L21" s="126">
        <f t="shared" si="9"/>
        <v>6.3415670238230692E-2</v>
      </c>
      <c r="M21" s="291">
        <v>56.407194436756427</v>
      </c>
      <c r="N21" s="168">
        <f t="shared" si="10"/>
        <v>-2.7629814915420936E-2</v>
      </c>
      <c r="O21" s="296">
        <v>60.857908202957212</v>
      </c>
      <c r="P21" s="126">
        <f t="shared" si="11"/>
        <v>1.0425173550675959E-2</v>
      </c>
    </row>
    <row r="22" spans="2:16" outlineLevel="1">
      <c r="B22" s="66" t="s">
        <v>96</v>
      </c>
      <c r="C22" s="296">
        <v>52.507182031862108</v>
      </c>
      <c r="D22" s="126">
        <f t="shared" si="12"/>
        <v>-9.6114129867496123E-2</v>
      </c>
      <c r="E22" s="291">
        <v>65.760000000000005</v>
      </c>
      <c r="F22" s="168">
        <f t="shared" si="12"/>
        <v>-2.8942705256940204E-2</v>
      </c>
      <c r="G22" s="296">
        <v>72.11</v>
      </c>
      <c r="H22" s="126">
        <f t="shared" si="7"/>
        <v>-6.1678594664931641E-2</v>
      </c>
      <c r="I22" s="291">
        <v>67.010000000000005</v>
      </c>
      <c r="J22" s="168">
        <f t="shared" si="8"/>
        <v>0.12188180143981264</v>
      </c>
      <c r="K22" s="296">
        <v>68.88</v>
      </c>
      <c r="L22" s="126">
        <f t="shared" si="9"/>
        <v>-3.2448377581120957E-2</v>
      </c>
      <c r="M22" s="291">
        <v>58.73</v>
      </c>
      <c r="N22" s="168">
        <f t="shared" si="10"/>
        <v>-3.0698135005776672E-2</v>
      </c>
      <c r="O22" s="296">
        <v>62.58</v>
      </c>
      <c r="P22" s="126">
        <f t="shared" si="11"/>
        <v>-2.931596091205213E-2</v>
      </c>
    </row>
    <row r="23" spans="2:16" outlineLevel="1">
      <c r="B23" s="66" t="s">
        <v>97</v>
      </c>
      <c r="C23" s="296">
        <v>58.294509642035734</v>
      </c>
      <c r="D23" s="126">
        <f t="shared" si="12"/>
        <v>-0.13357774609320661</v>
      </c>
      <c r="E23" s="291">
        <v>72.290000000000006</v>
      </c>
      <c r="F23" s="168">
        <f t="shared" si="12"/>
        <v>9.2323964944091896E-2</v>
      </c>
      <c r="G23" s="296">
        <v>71.709999999999994</v>
      </c>
      <c r="H23" s="126">
        <f t="shared" si="7"/>
        <v>-5.681967644350927E-2</v>
      </c>
      <c r="I23" s="291">
        <v>67.95</v>
      </c>
      <c r="J23" s="168">
        <f t="shared" si="8"/>
        <v>0.24885131409667349</v>
      </c>
      <c r="K23" s="296">
        <v>71.08</v>
      </c>
      <c r="L23" s="126">
        <f t="shared" si="9"/>
        <v>1.7172295363480305E-2</v>
      </c>
      <c r="M23" s="291">
        <v>55.54</v>
      </c>
      <c r="N23" s="168">
        <f t="shared" si="10"/>
        <v>-5.8324855883350235E-2</v>
      </c>
      <c r="O23" s="296">
        <v>61.43</v>
      </c>
      <c r="P23" s="126">
        <f t="shared" si="11"/>
        <v>-2.4456090201683378E-2</v>
      </c>
    </row>
    <row r="24" spans="2:16" ht="15" customHeight="1">
      <c r="B24" s="77">
        <v>2010</v>
      </c>
      <c r="C24" s="294">
        <v>47.782171785657205</v>
      </c>
      <c r="D24" s="134">
        <f t="shared" si="12"/>
        <v>6.2608138090936016E-3</v>
      </c>
      <c r="E24" s="294">
        <v>58.92017980605052</v>
      </c>
      <c r="F24" s="134">
        <f t="shared" si="12"/>
        <v>1.9853710250358869E-2</v>
      </c>
      <c r="G24" s="294">
        <v>79.036156666023544</v>
      </c>
      <c r="H24" s="134">
        <f t="shared" si="7"/>
        <v>0.11266160209911846</v>
      </c>
      <c r="I24" s="294">
        <v>67.803750434461179</v>
      </c>
      <c r="J24" s="134">
        <f t="shared" si="8"/>
        <v>4.9105488963514299E-2</v>
      </c>
      <c r="K24" s="294">
        <v>70.242262102164986</v>
      </c>
      <c r="L24" s="134">
        <f t="shared" si="9"/>
        <v>7.7209536043824745E-2</v>
      </c>
      <c r="M24" s="294">
        <v>52.916225747071429</v>
      </c>
      <c r="N24" s="134">
        <f>M24/M37-1</f>
        <v>3.7614185690895585E-2</v>
      </c>
      <c r="O24" s="294">
        <v>59.522066888293921</v>
      </c>
      <c r="P24" s="134">
        <f t="shared" si="11"/>
        <v>5.8326171297294671E-2</v>
      </c>
    </row>
    <row r="25" spans="2:16" hidden="1" outlineLevel="1">
      <c r="B25" s="66" t="s">
        <v>86</v>
      </c>
      <c r="C25" s="296">
        <v>50.763696408562836</v>
      </c>
      <c r="D25" s="126">
        <f t="shared" si="12"/>
        <v>-6.4108813711780455E-2</v>
      </c>
      <c r="E25" s="291">
        <v>56.396827771958698</v>
      </c>
      <c r="F25" s="168">
        <f t="shared" si="12"/>
        <v>-3.3639003222092234E-2</v>
      </c>
      <c r="G25" s="296">
        <v>64.719983569017785</v>
      </c>
      <c r="H25" s="126">
        <f t="shared" si="7"/>
        <v>-0.20256304128859304</v>
      </c>
      <c r="I25" s="291">
        <v>64.371922622218179</v>
      </c>
      <c r="J25" s="168">
        <f t="shared" si="8"/>
        <v>0.29416812670322035</v>
      </c>
      <c r="K25" s="296">
        <v>61.551275593161982</v>
      </c>
      <c r="L25" s="126">
        <f t="shared" si="9"/>
        <v>-0.10652815222583856</v>
      </c>
      <c r="M25" s="291">
        <v>50.107129929181774</v>
      </c>
      <c r="N25" s="168">
        <f t="shared" ref="N25:N36" si="13">M25/M38-1</f>
        <v>-0.10137858807062816</v>
      </c>
      <c r="O25" s="296">
        <v>54.36676779141996</v>
      </c>
      <c r="P25" s="126">
        <f t="shared" si="11"/>
        <v>-0.10285861730330104</v>
      </c>
    </row>
    <row r="26" spans="2:16" hidden="1" outlineLevel="1">
      <c r="B26" s="66" t="s">
        <v>87</v>
      </c>
      <c r="C26" s="296">
        <v>60.950639853747717</v>
      </c>
      <c r="D26" s="126">
        <f t="shared" si="12"/>
        <v>0.84991107133882027</v>
      </c>
      <c r="E26" s="291">
        <v>56.017756496583374</v>
      </c>
      <c r="F26" s="168">
        <f t="shared" si="12"/>
        <v>-0.13298627926662476</v>
      </c>
      <c r="G26" s="296">
        <v>63.441350692134691</v>
      </c>
      <c r="H26" s="126">
        <f t="shared" si="7"/>
        <v>-0.13224797302510338</v>
      </c>
      <c r="I26" s="291">
        <v>80.15975298697812</v>
      </c>
      <c r="J26" s="168">
        <f t="shared" si="8"/>
        <v>0.17934019401174228</v>
      </c>
      <c r="K26" s="296">
        <v>62.973743163998158</v>
      </c>
      <c r="L26" s="126">
        <f t="shared" si="9"/>
        <v>-7.6766703357305954E-2</v>
      </c>
      <c r="M26" s="291">
        <v>49.64069809459631</v>
      </c>
      <c r="N26" s="168">
        <f t="shared" si="13"/>
        <v>-0.19244024573619145</v>
      </c>
      <c r="O26" s="296">
        <v>54.603405251960439</v>
      </c>
      <c r="P26" s="126">
        <f t="shared" si="11"/>
        <v>-0.14628822307754163</v>
      </c>
    </row>
    <row r="27" spans="2:16" hidden="1" outlineLevel="1">
      <c r="B27" s="66" t="s">
        <v>88</v>
      </c>
      <c r="C27" s="296">
        <v>50.002948634782094</v>
      </c>
      <c r="D27" s="126">
        <f t="shared" si="12"/>
        <v>1.4549834781334949</v>
      </c>
      <c r="E27" s="291">
        <v>57.688501880071243</v>
      </c>
      <c r="F27" s="168">
        <f t="shared" si="12"/>
        <v>-9.2234431470161304E-2</v>
      </c>
      <c r="G27" s="296">
        <v>75.934742024382842</v>
      </c>
      <c r="H27" s="126">
        <f t="shared" si="7"/>
        <v>-6.4843078517452746E-2</v>
      </c>
      <c r="I27" s="291">
        <v>68.935860626453433</v>
      </c>
      <c r="J27" s="168">
        <f t="shared" si="8"/>
        <v>9.2312797123331292E-2</v>
      </c>
      <c r="K27" s="296">
        <v>68.349125480619023</v>
      </c>
      <c r="L27" s="126">
        <f t="shared" si="9"/>
        <v>-3.6929329567154778E-2</v>
      </c>
      <c r="M27" s="291">
        <v>47.69016153132948</v>
      </c>
      <c r="N27" s="168">
        <f t="shared" si="13"/>
        <v>-0.10892822250879153</v>
      </c>
      <c r="O27" s="296">
        <v>55.379656895756852</v>
      </c>
      <c r="P27" s="126">
        <f t="shared" si="11"/>
        <v>-7.6389978389645563E-2</v>
      </c>
    </row>
    <row r="28" spans="2:16" hidden="1" outlineLevel="1">
      <c r="B28" s="66" t="s">
        <v>89</v>
      </c>
      <c r="C28" s="296">
        <v>38.476538695917121</v>
      </c>
      <c r="D28" s="126">
        <f t="shared" si="12"/>
        <v>8.1264621402989956E-2</v>
      </c>
      <c r="E28" s="291">
        <v>52.32</v>
      </c>
      <c r="F28" s="168">
        <f t="shared" si="12"/>
        <v>-0.13190642110502737</v>
      </c>
      <c r="G28" s="296">
        <v>75.069999999999993</v>
      </c>
      <c r="H28" s="126">
        <f t="shared" si="7"/>
        <v>-1.3794009458749534E-2</v>
      </c>
      <c r="I28" s="291">
        <v>62.15</v>
      </c>
      <c r="J28" s="168">
        <f t="shared" si="8"/>
        <v>-0.16341364921254553</v>
      </c>
      <c r="K28" s="296">
        <v>64.98</v>
      </c>
      <c r="L28" s="126">
        <f t="shared" si="9"/>
        <v>-6.1118335500650045E-2</v>
      </c>
      <c r="M28" s="291">
        <v>44.26</v>
      </c>
      <c r="N28" s="168">
        <f t="shared" si="13"/>
        <v>-0.10077204388459982</v>
      </c>
      <c r="O28" s="296">
        <v>51.97</v>
      </c>
      <c r="P28" s="126">
        <f t="shared" si="11"/>
        <v>-8.1639865700653846E-2</v>
      </c>
    </row>
    <row r="29" spans="2:16" hidden="1" outlineLevel="1">
      <c r="B29" s="66" t="s">
        <v>90</v>
      </c>
      <c r="C29" s="296">
        <v>40.638084566845549</v>
      </c>
      <c r="D29" s="126">
        <f t="shared" si="12"/>
        <v>0.5672601814883993</v>
      </c>
      <c r="E29" s="291">
        <v>67.61</v>
      </c>
      <c r="F29" s="168">
        <f t="shared" si="12"/>
        <v>-8.8199595414700016E-2</v>
      </c>
      <c r="G29" s="296">
        <v>73.47</v>
      </c>
      <c r="H29" s="126">
        <f t="shared" si="7"/>
        <v>-0.17467984722534258</v>
      </c>
      <c r="I29" s="291">
        <v>74.69</v>
      </c>
      <c r="J29" s="168">
        <f t="shared" si="8"/>
        <v>-0.10625822663635276</v>
      </c>
      <c r="K29" s="296">
        <v>70.790000000000006</v>
      </c>
      <c r="L29" s="126">
        <f t="shared" si="9"/>
        <v>-0.12766481823783116</v>
      </c>
      <c r="M29" s="291">
        <v>61.29</v>
      </c>
      <c r="N29" s="168">
        <f t="shared" si="13"/>
        <v>-7.7513546056592442E-2</v>
      </c>
      <c r="O29" s="296">
        <v>64.83</v>
      </c>
      <c r="P29" s="126">
        <f t="shared" si="11"/>
        <v>-9.7954640322805098E-2</v>
      </c>
    </row>
    <row r="30" spans="2:16" hidden="1" outlineLevel="1">
      <c r="B30" s="66" t="s">
        <v>91</v>
      </c>
      <c r="C30" s="296">
        <v>43.12673232293448</v>
      </c>
      <c r="D30" s="126">
        <f t="shared" si="12"/>
        <v>1.3616591045272686</v>
      </c>
      <c r="E30" s="291">
        <v>55.89</v>
      </c>
      <c r="F30" s="168">
        <f t="shared" si="12"/>
        <v>-0.21092757306226173</v>
      </c>
      <c r="G30" s="296">
        <v>76.31</v>
      </c>
      <c r="H30" s="126">
        <f t="shared" si="7"/>
        <v>-0.10539273153575612</v>
      </c>
      <c r="I30" s="291">
        <v>75.78</v>
      </c>
      <c r="J30" s="168">
        <f t="shared" si="8"/>
        <v>0.15254752851711029</v>
      </c>
      <c r="K30" s="296">
        <v>68.61</v>
      </c>
      <c r="L30" s="126">
        <f t="shared" si="9"/>
        <v>-9.3659180977543E-2</v>
      </c>
      <c r="M30" s="291">
        <v>55.43</v>
      </c>
      <c r="N30" s="168">
        <f t="shared" si="13"/>
        <v>-0.13268659051791576</v>
      </c>
      <c r="O30" s="296">
        <v>60.33</v>
      </c>
      <c r="P30" s="126">
        <f t="shared" si="11"/>
        <v>-0.11617345443891014</v>
      </c>
    </row>
    <row r="31" spans="2:16" hidden="1" outlineLevel="1">
      <c r="B31" s="66" t="s">
        <v>92</v>
      </c>
      <c r="C31" s="296">
        <v>26.423438363736871</v>
      </c>
      <c r="D31" s="126">
        <f t="shared" si="12"/>
        <v>-0.15083460325997722</v>
      </c>
      <c r="E31" s="291">
        <v>50.821487355977851</v>
      </c>
      <c r="F31" s="168">
        <f t="shared" si="12"/>
        <v>-0.1867260784769107</v>
      </c>
      <c r="G31" s="296">
        <v>71.268332858183655</v>
      </c>
      <c r="H31" s="126">
        <f t="shared" si="7"/>
        <v>-4.7851264419723982E-2</v>
      </c>
      <c r="I31" s="291">
        <v>62.819170358437376</v>
      </c>
      <c r="J31" s="168">
        <f t="shared" si="8"/>
        <v>-8.6266612968183609E-2</v>
      </c>
      <c r="K31" s="296">
        <v>62.167849398777847</v>
      </c>
      <c r="L31" s="126">
        <f t="shared" si="9"/>
        <v>-9.1644514921422449E-2</v>
      </c>
      <c r="M31" s="291">
        <v>40.852737421696567</v>
      </c>
      <c r="N31" s="168">
        <f t="shared" si="13"/>
        <v>-0.24416767027388397</v>
      </c>
      <c r="O31" s="296">
        <v>48.650921001232007</v>
      </c>
      <c r="P31" s="126">
        <f t="shared" si="11"/>
        <v>-0.18027091826062336</v>
      </c>
    </row>
    <row r="32" spans="2:16" hidden="1" outlineLevel="1">
      <c r="B32" s="66" t="s">
        <v>93</v>
      </c>
      <c r="C32" s="296">
        <v>30.300112341518215</v>
      </c>
      <c r="D32" s="126">
        <f t="shared" si="12"/>
        <v>0.18248130727668532</v>
      </c>
      <c r="E32" s="291">
        <v>41.79</v>
      </c>
      <c r="F32" s="168">
        <f t="shared" si="12"/>
        <v>-0.26166077738515903</v>
      </c>
      <c r="G32" s="296">
        <v>64.13</v>
      </c>
      <c r="H32" s="126">
        <f t="shared" si="7"/>
        <v>-0.10707323865218599</v>
      </c>
      <c r="I32" s="291">
        <v>60.25</v>
      </c>
      <c r="J32" s="168">
        <f t="shared" si="8"/>
        <v>-0.16039576365663333</v>
      </c>
      <c r="K32" s="296">
        <v>55.29</v>
      </c>
      <c r="L32" s="126">
        <f t="shared" si="9"/>
        <v>-0.15095208845208852</v>
      </c>
      <c r="M32" s="291">
        <v>36.68</v>
      </c>
      <c r="N32" s="168">
        <f t="shared" si="13"/>
        <v>-0.14598370197904542</v>
      </c>
      <c r="O32" s="296">
        <v>43.49</v>
      </c>
      <c r="P32" s="126">
        <f t="shared" si="11"/>
        <v>-0.14909019761299158</v>
      </c>
    </row>
    <row r="33" spans="2:16" hidden="1" outlineLevel="1">
      <c r="B33" s="66" t="s">
        <v>94</v>
      </c>
      <c r="C33" s="296">
        <v>43.062465450525153</v>
      </c>
      <c r="D33" s="126">
        <f t="shared" si="12"/>
        <v>0.4398302376032337</v>
      </c>
      <c r="E33" s="291">
        <v>56.49</v>
      </c>
      <c r="F33" s="168">
        <f t="shared" si="12"/>
        <v>-5.582483703827501E-2</v>
      </c>
      <c r="G33" s="296">
        <v>68.17</v>
      </c>
      <c r="H33" s="126">
        <f t="shared" si="7"/>
        <v>-6.1794660060555895E-2</v>
      </c>
      <c r="I33" s="291">
        <v>63.17</v>
      </c>
      <c r="J33" s="168">
        <f t="shared" si="8"/>
        <v>-0.20470854840740282</v>
      </c>
      <c r="K33" s="296">
        <v>62.97</v>
      </c>
      <c r="L33" s="126">
        <f t="shared" si="9"/>
        <v>-6.9867060561299876E-2</v>
      </c>
      <c r="M33" s="291">
        <v>48.8</v>
      </c>
      <c r="N33" s="168">
        <f t="shared" si="13"/>
        <v>-9.0739705608347432E-2</v>
      </c>
      <c r="O33" s="296">
        <v>53.98</v>
      </c>
      <c r="P33" s="126">
        <f t="shared" si="11"/>
        <v>-8.2440931497535286E-2</v>
      </c>
    </row>
    <row r="34" spans="2:16" hidden="1" outlineLevel="1">
      <c r="B34" s="66" t="s">
        <v>95</v>
      </c>
      <c r="C34" s="296">
        <v>60.947948429893543</v>
      </c>
      <c r="D34" s="126">
        <f t="shared" si="12"/>
        <v>7.4766819711181487E-2</v>
      </c>
      <c r="E34" s="291">
        <v>64.83</v>
      </c>
      <c r="F34" s="168">
        <f t="shared" si="12"/>
        <v>-8.3933870284018663E-2</v>
      </c>
      <c r="G34" s="296">
        <v>67.36</v>
      </c>
      <c r="H34" s="126">
        <f t="shared" si="7"/>
        <v>-0.19348659003831414</v>
      </c>
      <c r="I34" s="291">
        <v>48.94</v>
      </c>
      <c r="J34" s="168">
        <f t="shared" si="8"/>
        <v>-0.38269424823410703</v>
      </c>
      <c r="K34" s="296">
        <v>64.08</v>
      </c>
      <c r="L34" s="126">
        <f t="shared" si="9"/>
        <v>-0.17677286742034948</v>
      </c>
      <c r="M34" s="291">
        <v>58.01</v>
      </c>
      <c r="N34" s="168">
        <f t="shared" si="13"/>
        <v>-0.15028563058444411</v>
      </c>
      <c r="O34" s="296">
        <v>60.23</v>
      </c>
      <c r="P34" s="126">
        <f t="shared" si="11"/>
        <v>-0.16102521242512902</v>
      </c>
    </row>
    <row r="35" spans="2:16" hidden="1" outlineLevel="1">
      <c r="B35" s="66" t="s">
        <v>96</v>
      </c>
      <c r="C35" s="296">
        <v>58.090499881544659</v>
      </c>
      <c r="D35" s="126">
        <f t="shared" si="12"/>
        <v>0.10507649503129857</v>
      </c>
      <c r="E35" s="291">
        <v>67.72</v>
      </c>
      <c r="F35" s="168">
        <f t="shared" si="12"/>
        <v>-4.2285391033799913E-2</v>
      </c>
      <c r="G35" s="296">
        <v>76.849999999999994</v>
      </c>
      <c r="H35" s="126">
        <f t="shared" si="7"/>
        <v>-0.11970217640320735</v>
      </c>
      <c r="I35" s="291">
        <v>59.73</v>
      </c>
      <c r="J35" s="168">
        <f t="shared" si="8"/>
        <v>-0.22799534703373414</v>
      </c>
      <c r="K35" s="296">
        <v>71.19</v>
      </c>
      <c r="L35" s="126">
        <f t="shared" si="9"/>
        <v>-0.10317460317460314</v>
      </c>
      <c r="M35" s="291">
        <v>60.59</v>
      </c>
      <c r="N35" s="168">
        <f t="shared" si="13"/>
        <v>-0.15518683770217512</v>
      </c>
      <c r="O35" s="296">
        <v>64.47</v>
      </c>
      <c r="P35" s="126">
        <f t="shared" si="11"/>
        <v>-0.13509525087201513</v>
      </c>
    </row>
    <row r="36" spans="2:16" hidden="1" outlineLevel="1">
      <c r="B36" s="66" t="s">
        <v>97</v>
      </c>
      <c r="C36" s="296">
        <v>67.281870218798474</v>
      </c>
      <c r="D36" s="126">
        <f t="shared" si="12"/>
        <v>0.25642887701391182</v>
      </c>
      <c r="E36" s="291">
        <v>66.180000000000007</v>
      </c>
      <c r="F36" s="168">
        <f t="shared" si="12"/>
        <v>-7.5310884448791193E-2</v>
      </c>
      <c r="G36" s="296">
        <v>76.03</v>
      </c>
      <c r="H36" s="126">
        <f t="shared" si="7"/>
        <v>-9.7780942209564459E-2</v>
      </c>
      <c r="I36" s="291">
        <v>54.41</v>
      </c>
      <c r="J36" s="168">
        <f t="shared" si="8"/>
        <v>-0.23934013700545231</v>
      </c>
      <c r="K36" s="296">
        <v>69.88</v>
      </c>
      <c r="L36" s="126">
        <f t="shared" si="9"/>
        <v>-9.7507426062249936E-2</v>
      </c>
      <c r="M36" s="291">
        <v>58.98</v>
      </c>
      <c r="N36" s="168">
        <f t="shared" si="13"/>
        <v>-0.10649901530071215</v>
      </c>
      <c r="O36" s="296">
        <v>62.97</v>
      </c>
      <c r="P36" s="126">
        <f t="shared" si="11"/>
        <v>-0.10324693819424668</v>
      </c>
    </row>
    <row r="37" spans="2:16" collapsed="1">
      <c r="B37" s="80">
        <v>2009</v>
      </c>
      <c r="C37" s="292">
        <v>47.484877806960263</v>
      </c>
      <c r="D37" s="136">
        <f t="shared" ref="D37:D63" si="14">C37/C50-1</f>
        <v>0.30610729462097086</v>
      </c>
      <c r="E37" s="292">
        <v>57.773168067002963</v>
      </c>
      <c r="F37" s="136">
        <f t="shared" ref="F37:F63" si="15">E37/E50-1</f>
        <v>-0.11552201349706304</v>
      </c>
      <c r="G37" s="292">
        <v>71.033417992421036</v>
      </c>
      <c r="H37" s="136">
        <f t="shared" si="7"/>
        <v>-0.11265929498603622</v>
      </c>
      <c r="I37" s="292">
        <v>64.630059748757304</v>
      </c>
      <c r="J37" s="136">
        <f t="shared" si="8"/>
        <v>-8.9646387556438833E-2</v>
      </c>
      <c r="K37" s="292">
        <v>65.207612587740101</v>
      </c>
      <c r="L37" s="136">
        <f t="shared" si="9"/>
        <v>-0.10072725736879351</v>
      </c>
      <c r="M37" s="292">
        <v>50.997978320657936</v>
      </c>
      <c r="N37" s="136">
        <f>M37/M50-1</f>
        <v>-0.13406860046160374</v>
      </c>
      <c r="O37" s="292">
        <v>56.241703647309272</v>
      </c>
      <c r="P37" s="136">
        <f t="shared" si="11"/>
        <v>-0.12002217254634506</v>
      </c>
    </row>
    <row r="38" spans="2:16" hidden="1" outlineLevel="1">
      <c r="B38" s="66" t="s">
        <v>86</v>
      </c>
      <c r="C38" s="296">
        <v>54.241024119367559</v>
      </c>
      <c r="D38" s="126">
        <f t="shared" si="14"/>
        <v>0.16158315177923033</v>
      </c>
      <c r="E38" s="291">
        <v>58.36</v>
      </c>
      <c r="F38" s="168">
        <f t="shared" si="15"/>
        <v>-6.7284641201853956E-2</v>
      </c>
      <c r="G38" s="296">
        <v>81.16</v>
      </c>
      <c r="H38" s="126">
        <f t="shared" si="7"/>
        <v>6.6071194010245637E-2</v>
      </c>
      <c r="I38" s="291">
        <v>49.74</v>
      </c>
      <c r="J38" s="168">
        <f t="shared" si="8"/>
        <v>-0.24188385916780974</v>
      </c>
      <c r="K38" s="296">
        <v>68.89</v>
      </c>
      <c r="L38" s="126">
        <f t="shared" si="9"/>
        <v>-4.1919629950853965E-3</v>
      </c>
      <c r="M38" s="291">
        <v>55.76</v>
      </c>
      <c r="N38" s="168">
        <f t="shared" ref="N38:N49" si="16">M38/M51-1</f>
        <v>-0.14517859880423123</v>
      </c>
      <c r="O38" s="296">
        <v>60.6</v>
      </c>
      <c r="P38" s="126">
        <f t="shared" si="11"/>
        <v>-9.1181763647270597E-2</v>
      </c>
    </row>
    <row r="39" spans="2:16" hidden="1" outlineLevel="1">
      <c r="B39" s="66" t="s">
        <v>87</v>
      </c>
      <c r="C39" s="296">
        <v>32.947875602277698</v>
      </c>
      <c r="D39" s="126">
        <f t="shared" si="14"/>
        <v>-0.2092094196804033</v>
      </c>
      <c r="E39" s="291">
        <v>64.61</v>
      </c>
      <c r="F39" s="168">
        <f t="shared" si="15"/>
        <v>-0.12783477321814252</v>
      </c>
      <c r="G39" s="296">
        <v>73.11</v>
      </c>
      <c r="H39" s="126">
        <f t="shared" si="7"/>
        <v>-6.3412759415834019E-2</v>
      </c>
      <c r="I39" s="291">
        <v>67.97</v>
      </c>
      <c r="J39" s="168">
        <f t="shared" si="8"/>
        <v>-0.13688888888888895</v>
      </c>
      <c r="K39" s="296">
        <v>68.209999999999994</v>
      </c>
      <c r="L39" s="126">
        <f t="shared" si="9"/>
        <v>-9.5717884130982478E-2</v>
      </c>
      <c r="M39" s="291">
        <v>61.47</v>
      </c>
      <c r="N39" s="168">
        <f t="shared" si="16"/>
        <v>-5.6485034535686984E-2</v>
      </c>
      <c r="O39" s="296">
        <v>63.96</v>
      </c>
      <c r="P39" s="126">
        <f t="shared" si="11"/>
        <v>-7.1967498549042386E-2</v>
      </c>
    </row>
    <row r="40" spans="2:16" hidden="1" outlineLevel="1">
      <c r="B40" s="66" t="s">
        <v>88</v>
      </c>
      <c r="C40" s="296">
        <v>20.367936925098554</v>
      </c>
      <c r="D40" s="126">
        <f t="shared" si="14"/>
        <v>-0.35993073131743702</v>
      </c>
      <c r="E40" s="291">
        <v>63.55</v>
      </c>
      <c r="F40" s="168">
        <f t="shared" si="15"/>
        <v>-9.4471359361641638E-2</v>
      </c>
      <c r="G40" s="296">
        <v>81.2</v>
      </c>
      <c r="H40" s="126">
        <f t="shared" si="7"/>
        <v>7.1664247063481623E-2</v>
      </c>
      <c r="I40" s="291">
        <v>63.11</v>
      </c>
      <c r="J40" s="168">
        <f t="shared" si="8"/>
        <v>-6.2397860644777925E-2</v>
      </c>
      <c r="K40" s="296">
        <v>70.97</v>
      </c>
      <c r="L40" s="126">
        <f t="shared" si="9"/>
        <v>-2.9502669289127592E-3</v>
      </c>
      <c r="M40" s="291">
        <v>53.52</v>
      </c>
      <c r="N40" s="168">
        <f t="shared" si="16"/>
        <v>-3.6543654365436384E-2</v>
      </c>
      <c r="O40" s="296">
        <v>59.96</v>
      </c>
      <c r="P40" s="126">
        <f t="shared" si="11"/>
        <v>-2.1540469973890364E-2</v>
      </c>
    </row>
    <row r="41" spans="2:16" hidden="1" outlineLevel="1">
      <c r="B41" s="66" t="s">
        <v>89</v>
      </c>
      <c r="C41" s="296">
        <v>35.584756898817297</v>
      </c>
      <c r="D41" s="126">
        <f t="shared" si="14"/>
        <v>0.35354881706097663</v>
      </c>
      <c r="E41" s="291">
        <v>60.27</v>
      </c>
      <c r="F41" s="168">
        <f t="shared" si="15"/>
        <v>-0.10816809707013908</v>
      </c>
      <c r="G41" s="296">
        <v>76.12</v>
      </c>
      <c r="H41" s="126">
        <f t="shared" si="7"/>
        <v>-6.3369016857388827E-2</v>
      </c>
      <c r="I41" s="291">
        <v>74.290000000000006</v>
      </c>
      <c r="J41" s="168">
        <f t="shared" si="8"/>
        <v>0.15590477672319913</v>
      </c>
      <c r="K41" s="296">
        <v>69.209999999999994</v>
      </c>
      <c r="L41" s="126">
        <f t="shared" si="9"/>
        <v>-4.5379310344827672E-2</v>
      </c>
      <c r="M41" s="291">
        <v>49.22</v>
      </c>
      <c r="N41" s="168">
        <f t="shared" si="16"/>
        <v>-2.6342451874367123E-3</v>
      </c>
      <c r="O41" s="296">
        <v>56.59</v>
      </c>
      <c r="P41" s="126">
        <f t="shared" si="11"/>
        <v>-2.1611341632088554E-2</v>
      </c>
    </row>
    <row r="42" spans="2:16" hidden="1" outlineLevel="1">
      <c r="B42" s="66" t="s">
        <v>90</v>
      </c>
      <c r="C42" s="296">
        <v>25.929379848247201</v>
      </c>
      <c r="D42" s="126">
        <f t="shared" si="14"/>
        <v>-0.29867002980967705</v>
      </c>
      <c r="E42" s="291">
        <v>74.150000000000006</v>
      </c>
      <c r="F42" s="168">
        <f t="shared" si="15"/>
        <v>-7.0918431274276328E-2</v>
      </c>
      <c r="G42" s="296">
        <v>89.02</v>
      </c>
      <c r="H42" s="126">
        <f t="shared" si="7"/>
        <v>2.7232864066466744E-2</v>
      </c>
      <c r="I42" s="291">
        <v>83.57</v>
      </c>
      <c r="J42" s="168">
        <f t="shared" si="8"/>
        <v>-0.13407937001347026</v>
      </c>
      <c r="K42" s="296">
        <v>81.150000000000006</v>
      </c>
      <c r="L42" s="126">
        <f t="shared" si="9"/>
        <v>-3.0581770397801744E-2</v>
      </c>
      <c r="M42" s="291">
        <v>66.44</v>
      </c>
      <c r="N42" s="168">
        <f t="shared" si="16"/>
        <v>2.0270270270270174E-2</v>
      </c>
      <c r="O42" s="296">
        <v>71.87</v>
      </c>
      <c r="P42" s="126">
        <f t="shared" si="11"/>
        <v>-8.3414430696515662E-4</v>
      </c>
    </row>
    <row r="43" spans="2:16" hidden="1" outlineLevel="1">
      <c r="B43" s="66" t="s">
        <v>91</v>
      </c>
      <c r="C43" s="296">
        <v>18.261201305582638</v>
      </c>
      <c r="D43" s="126">
        <f t="shared" si="14"/>
        <v>-0.438843298163345</v>
      </c>
      <c r="E43" s="291">
        <v>70.83</v>
      </c>
      <c r="F43" s="168">
        <f t="shared" si="15"/>
        <v>7.1720381298229663E-2</v>
      </c>
      <c r="G43" s="296">
        <v>85.3</v>
      </c>
      <c r="H43" s="126">
        <f t="shared" si="7"/>
        <v>-4.9476264764876321E-2</v>
      </c>
      <c r="I43" s="291">
        <v>65.75</v>
      </c>
      <c r="J43" s="168">
        <f t="shared" si="8"/>
        <v>-0.12856196156394972</v>
      </c>
      <c r="K43" s="296">
        <v>75.7</v>
      </c>
      <c r="L43" s="126">
        <f t="shared" si="9"/>
        <v>-2.8241335044929428E-2</v>
      </c>
      <c r="M43" s="291">
        <v>63.91</v>
      </c>
      <c r="N43" s="168">
        <f t="shared" si="16"/>
        <v>9.867629362214192E-2</v>
      </c>
      <c r="O43" s="296">
        <v>68.260000000000005</v>
      </c>
      <c r="P43" s="126">
        <f t="shared" si="11"/>
        <v>4.3730886850152917E-2</v>
      </c>
    </row>
    <row r="44" spans="2:16" hidden="1" outlineLevel="1">
      <c r="B44" s="66" t="s">
        <v>92</v>
      </c>
      <c r="C44" s="296">
        <v>31.116951379763499</v>
      </c>
      <c r="D44" s="126">
        <f t="shared" si="14"/>
        <v>-8.6768894092842386E-3</v>
      </c>
      <c r="E44" s="291">
        <v>62.49</v>
      </c>
      <c r="F44" s="168">
        <f t="shared" si="15"/>
        <v>9.5931252192213323E-2</v>
      </c>
      <c r="G44" s="296">
        <v>74.849999999999994</v>
      </c>
      <c r="H44" s="126">
        <f t="shared" si="7"/>
        <v>-9.4702467343976915E-2</v>
      </c>
      <c r="I44" s="291">
        <v>68.75</v>
      </c>
      <c r="J44" s="168">
        <f t="shared" si="8"/>
        <v>0.25</v>
      </c>
      <c r="K44" s="296">
        <v>68.44</v>
      </c>
      <c r="L44" s="126">
        <f t="shared" si="9"/>
        <v>-5.3771254178172079E-3</v>
      </c>
      <c r="M44" s="291">
        <v>54.05</v>
      </c>
      <c r="N44" s="168">
        <f t="shared" si="16"/>
        <v>0.21816542709037634</v>
      </c>
      <c r="O44" s="296">
        <v>59.35</v>
      </c>
      <c r="P44" s="126">
        <f t="shared" si="11"/>
        <v>0.11602106054907857</v>
      </c>
    </row>
    <row r="45" spans="2:16" hidden="1" outlineLevel="1">
      <c r="B45" s="66" t="s">
        <v>93</v>
      </c>
      <c r="C45" s="296">
        <v>25.624178712220761</v>
      </c>
      <c r="D45" s="126">
        <f t="shared" si="14"/>
        <v>-0.23282372640571725</v>
      </c>
      <c r="E45" s="291">
        <v>56.6</v>
      </c>
      <c r="F45" s="168">
        <f t="shared" si="15"/>
        <v>0.11395394607360743</v>
      </c>
      <c r="G45" s="296">
        <v>71.819999999999993</v>
      </c>
      <c r="H45" s="126">
        <f t="shared" si="7"/>
        <v>-5.325599789085167E-2</v>
      </c>
      <c r="I45" s="291">
        <v>71.760000000000005</v>
      </c>
      <c r="J45" s="168">
        <f t="shared" si="8"/>
        <v>0.31044558071585104</v>
      </c>
      <c r="K45" s="296">
        <v>65.12</v>
      </c>
      <c r="L45" s="126">
        <f t="shared" si="9"/>
        <v>2.8427037271004485E-2</v>
      </c>
      <c r="M45" s="291">
        <v>42.95</v>
      </c>
      <c r="N45" s="168">
        <f t="shared" si="16"/>
        <v>1.6327496450544432E-2</v>
      </c>
      <c r="O45" s="296">
        <v>51.11</v>
      </c>
      <c r="P45" s="126">
        <f t="shared" si="11"/>
        <v>2.5275827482447388E-2</v>
      </c>
    </row>
    <row r="46" spans="2:16" hidden="1" outlineLevel="1">
      <c r="B46" s="66" t="s">
        <v>94</v>
      </c>
      <c r="C46" s="296">
        <v>29.908015768725399</v>
      </c>
      <c r="D46" s="126">
        <f t="shared" si="14"/>
        <v>-0.33818411052313746</v>
      </c>
      <c r="E46" s="291">
        <v>59.83</v>
      </c>
      <c r="F46" s="168">
        <f t="shared" si="15"/>
        <v>-1.3520197856554006E-2</v>
      </c>
      <c r="G46" s="296">
        <v>72.66</v>
      </c>
      <c r="H46" s="126">
        <f t="shared" si="7"/>
        <v>-4.7206923682140189E-2</v>
      </c>
      <c r="I46" s="291">
        <v>79.430000000000007</v>
      </c>
      <c r="J46" s="168">
        <f t="shared" si="8"/>
        <v>0.28278423772609829</v>
      </c>
      <c r="K46" s="296">
        <v>67.7</v>
      </c>
      <c r="L46" s="126">
        <f t="shared" si="9"/>
        <v>-6.457293806868214E-3</v>
      </c>
      <c r="M46" s="291">
        <v>53.67</v>
      </c>
      <c r="N46" s="168">
        <f t="shared" si="16"/>
        <v>8.2711317329029699E-2</v>
      </c>
      <c r="O46" s="296">
        <v>58.83</v>
      </c>
      <c r="P46" s="126">
        <f t="shared" si="11"/>
        <v>4.5680767863490956E-2</v>
      </c>
    </row>
    <row r="47" spans="2:16" hidden="1" outlineLevel="1">
      <c r="B47" s="66" t="s">
        <v>95</v>
      </c>
      <c r="C47" s="296">
        <v>56.708066635581368</v>
      </c>
      <c r="D47" s="126">
        <f t="shared" si="14"/>
        <v>-0.15822991955882759</v>
      </c>
      <c r="E47" s="291">
        <v>70.77</v>
      </c>
      <c r="F47" s="168">
        <f t="shared" si="15"/>
        <v>1.6226306720275696E-2</v>
      </c>
      <c r="G47" s="296">
        <v>83.52</v>
      </c>
      <c r="H47" s="126">
        <f t="shared" si="7"/>
        <v>-6.1783868793529595E-2</v>
      </c>
      <c r="I47" s="291">
        <v>79.28</v>
      </c>
      <c r="J47" s="168">
        <f t="shared" si="8"/>
        <v>9.0365279368715967E-3</v>
      </c>
      <c r="K47" s="296">
        <v>77.84</v>
      </c>
      <c r="L47" s="126">
        <f t="shared" si="9"/>
        <v>-3.2201914708442136E-2</v>
      </c>
      <c r="M47" s="291">
        <v>68.27</v>
      </c>
      <c r="N47" s="168">
        <f t="shared" si="16"/>
        <v>0.10130666236489749</v>
      </c>
      <c r="O47" s="296">
        <v>71.790000000000006</v>
      </c>
      <c r="P47" s="126">
        <f t="shared" si="11"/>
        <v>4.6044004079848655E-2</v>
      </c>
    </row>
    <row r="48" spans="2:16" hidden="1" outlineLevel="1">
      <c r="B48" s="66" t="s">
        <v>96</v>
      </c>
      <c r="C48" s="296">
        <v>52.566949114141998</v>
      </c>
      <c r="D48" s="126">
        <f t="shared" si="14"/>
        <v>4.2922811286632889E-2</v>
      </c>
      <c r="E48" s="291">
        <v>70.709999999999994</v>
      </c>
      <c r="F48" s="168">
        <f t="shared" si="15"/>
        <v>1.638637343682614E-2</v>
      </c>
      <c r="G48" s="296">
        <v>87.3</v>
      </c>
      <c r="H48" s="126">
        <f t="shared" si="7"/>
        <v>3.8914673330953109E-2</v>
      </c>
      <c r="I48" s="291">
        <v>77.37</v>
      </c>
      <c r="J48" s="168">
        <f t="shared" si="8"/>
        <v>-8.5460992907801292E-2</v>
      </c>
      <c r="K48" s="296">
        <v>79.38</v>
      </c>
      <c r="L48" s="126">
        <f t="shared" si="9"/>
        <v>1.65194006915097E-2</v>
      </c>
      <c r="M48" s="291">
        <v>71.72</v>
      </c>
      <c r="N48" s="168">
        <f t="shared" si="16"/>
        <v>6.6785661163171195E-2</v>
      </c>
      <c r="O48" s="296">
        <v>74.540000000000006</v>
      </c>
      <c r="P48" s="126">
        <f t="shared" si="11"/>
        <v>4.779308405960081E-2</v>
      </c>
    </row>
    <row r="49" spans="2:16" hidden="1" outlineLevel="1">
      <c r="B49" s="66" t="s">
        <v>97</v>
      </c>
      <c r="C49" s="296">
        <v>53.55008265864101</v>
      </c>
      <c r="D49" s="126">
        <f t="shared" si="14"/>
        <v>0.1618062062012029</v>
      </c>
      <c r="E49" s="291">
        <v>71.569999999999993</v>
      </c>
      <c r="F49" s="168">
        <f t="shared" si="15"/>
        <v>9.4499294781380527E-3</v>
      </c>
      <c r="G49" s="296">
        <v>84.27</v>
      </c>
      <c r="H49" s="126">
        <f t="shared" si="7"/>
        <v>-4.3581886278515558E-2</v>
      </c>
      <c r="I49" s="291">
        <v>71.53</v>
      </c>
      <c r="J49" s="168">
        <f t="shared" si="8"/>
        <v>-8.0432672306198771E-3</v>
      </c>
      <c r="K49" s="296">
        <v>77.430000000000007</v>
      </c>
      <c r="L49" s="126">
        <f t="shared" si="9"/>
        <v>-1.8382352941176294E-2</v>
      </c>
      <c r="M49" s="291">
        <v>66.010000000000005</v>
      </c>
      <c r="N49" s="168">
        <f t="shared" si="16"/>
        <v>9.0713813615333816E-2</v>
      </c>
      <c r="O49" s="296">
        <v>70.22</v>
      </c>
      <c r="P49" s="126">
        <f t="shared" si="11"/>
        <v>4.6030090868464324E-2</v>
      </c>
    </row>
    <row r="50" spans="2:16" collapsed="1">
      <c r="B50" s="80">
        <v>2008</v>
      </c>
      <c r="C50" s="292">
        <v>36.356031393837561</v>
      </c>
      <c r="D50" s="136">
        <f t="shared" si="14"/>
        <v>-0.1008047746693268</v>
      </c>
      <c r="E50" s="292">
        <v>65.318943997043306</v>
      </c>
      <c r="F50" s="136">
        <f t="shared" si="15"/>
        <v>-1.8927288745509308E-2</v>
      </c>
      <c r="G50" s="292">
        <v>80.052022397984331</v>
      </c>
      <c r="H50" s="136">
        <f t="shared" si="7"/>
        <v>-2.3385908198314875E-2</v>
      </c>
      <c r="I50" s="292">
        <v>70.994456291855656</v>
      </c>
      <c r="J50" s="136">
        <f t="shared" si="8"/>
        <v>-2.8497009719007371E-3</v>
      </c>
      <c r="K50" s="292">
        <v>72.511496786778366</v>
      </c>
      <c r="L50" s="136">
        <f t="shared" si="9"/>
        <v>-1.9705650614618819E-2</v>
      </c>
      <c r="M50" s="292">
        <v>58.893785752362746</v>
      </c>
      <c r="N50" s="136">
        <f>M50/M63-1</f>
        <v>3.3234940366287713E-2</v>
      </c>
      <c r="O50" s="292">
        <v>63.912637219568246</v>
      </c>
      <c r="P50" s="136">
        <f t="shared" si="11"/>
        <v>1.1812566476002706E-2</v>
      </c>
    </row>
    <row r="51" spans="2:16" hidden="1" outlineLevel="1">
      <c r="B51" s="66" t="s">
        <v>86</v>
      </c>
      <c r="C51" s="296">
        <v>46.695773812046966</v>
      </c>
      <c r="D51" s="126">
        <f t="shared" si="14"/>
        <v>-0.14209402166701623</v>
      </c>
      <c r="E51" s="291">
        <v>62.57</v>
      </c>
      <c r="F51" s="168">
        <f t="shared" si="15"/>
        <v>7.2505999314363967E-2</v>
      </c>
      <c r="G51" s="296">
        <v>76.13</v>
      </c>
      <c r="H51" s="126">
        <f t="shared" si="7"/>
        <v>-0.12544514646754745</v>
      </c>
      <c r="I51" s="291">
        <v>65.61</v>
      </c>
      <c r="J51" s="168">
        <f t="shared" si="8"/>
        <v>-0.19496932515337428</v>
      </c>
      <c r="K51" s="296">
        <v>69.180000000000007</v>
      </c>
      <c r="L51" s="126">
        <f t="shared" si="9"/>
        <v>-8.4436209634727311E-2</v>
      </c>
      <c r="M51" s="291">
        <v>65.23</v>
      </c>
      <c r="N51" s="168">
        <f t="shared" ref="N51:N62" si="17">M51/M64-1</f>
        <v>7.3038328672479169E-2</v>
      </c>
      <c r="O51" s="296">
        <v>66.680000000000007</v>
      </c>
      <c r="P51" s="126">
        <f t="shared" si="11"/>
        <v>8.621993646952264E-3</v>
      </c>
    </row>
    <row r="52" spans="2:16" hidden="1" outlineLevel="1">
      <c r="B52" s="66" t="s">
        <v>87</v>
      </c>
      <c r="C52" s="296">
        <v>41.664476565922001</v>
      </c>
      <c r="D52" s="126">
        <f t="shared" si="14"/>
        <v>-0.14010401793890626</v>
      </c>
      <c r="E52" s="291">
        <v>74.08</v>
      </c>
      <c r="F52" s="168">
        <f t="shared" si="15"/>
        <v>0.12515188335358429</v>
      </c>
      <c r="G52" s="296">
        <v>78.06</v>
      </c>
      <c r="H52" s="126">
        <f t="shared" si="7"/>
        <v>-3.5939236754353399E-2</v>
      </c>
      <c r="I52" s="291">
        <v>78.75</v>
      </c>
      <c r="J52" s="168">
        <f t="shared" si="8"/>
        <v>2.929190015282801E-3</v>
      </c>
      <c r="K52" s="296">
        <v>75.430000000000007</v>
      </c>
      <c r="L52" s="126">
        <f t="shared" si="9"/>
        <v>1.3027128659683251E-2</v>
      </c>
      <c r="M52" s="291">
        <v>65.150000000000006</v>
      </c>
      <c r="N52" s="168">
        <f t="shared" si="17"/>
        <v>4.1566746602717863E-2</v>
      </c>
      <c r="O52" s="296">
        <v>68.92</v>
      </c>
      <c r="P52" s="126">
        <f t="shared" si="11"/>
        <v>3.1119090365050894E-2</v>
      </c>
    </row>
    <row r="53" spans="2:16" hidden="1" outlineLevel="1">
      <c r="B53" s="66" t="s">
        <v>88</v>
      </c>
      <c r="C53" s="296">
        <v>31.821457335424526</v>
      </c>
      <c r="D53" s="126">
        <f t="shared" si="14"/>
        <v>-0.22959974818672357</v>
      </c>
      <c r="E53" s="291">
        <v>70.180000000000007</v>
      </c>
      <c r="F53" s="168">
        <f t="shared" si="15"/>
        <v>-3.7179311290986283E-2</v>
      </c>
      <c r="G53" s="296">
        <v>75.77</v>
      </c>
      <c r="H53" s="126">
        <f t="shared" si="7"/>
        <v>-0.15969834756570933</v>
      </c>
      <c r="I53" s="291">
        <v>67.31</v>
      </c>
      <c r="J53" s="168">
        <f t="shared" si="8"/>
        <v>-2.731213872832372E-2</v>
      </c>
      <c r="K53" s="296">
        <v>71.180000000000007</v>
      </c>
      <c r="L53" s="126">
        <f t="shared" si="9"/>
        <v>-0.11080574640849461</v>
      </c>
      <c r="M53" s="291">
        <v>55.55</v>
      </c>
      <c r="N53" s="168">
        <f t="shared" si="17"/>
        <v>-0.10791713505700984</v>
      </c>
      <c r="O53" s="296">
        <v>61.28</v>
      </c>
      <c r="P53" s="126">
        <f t="shared" si="11"/>
        <v>-0.10761613513907098</v>
      </c>
    </row>
    <row r="54" spans="2:16" hidden="1" outlineLevel="1">
      <c r="B54" s="66" t="s">
        <v>89</v>
      </c>
      <c r="C54" s="296">
        <v>26.2899693385896</v>
      </c>
      <c r="D54" s="126">
        <f t="shared" si="14"/>
        <v>-0.2765748529571691</v>
      </c>
      <c r="E54" s="291">
        <v>67.58</v>
      </c>
      <c r="F54" s="168">
        <f t="shared" si="15"/>
        <v>-2.3551509897413614E-2</v>
      </c>
      <c r="G54" s="296">
        <v>81.27</v>
      </c>
      <c r="H54" s="126">
        <f t="shared" si="7"/>
        <v>-7.3846153846153895E-2</v>
      </c>
      <c r="I54" s="291">
        <v>64.27</v>
      </c>
      <c r="J54" s="168">
        <f t="shared" si="8"/>
        <v>-0.18697027197975968</v>
      </c>
      <c r="K54" s="296">
        <v>72.5</v>
      </c>
      <c r="L54" s="126">
        <f t="shared" si="9"/>
        <v>-7.8428880132197842E-2</v>
      </c>
      <c r="M54" s="291">
        <v>49.35</v>
      </c>
      <c r="N54" s="168">
        <f t="shared" si="17"/>
        <v>-0.10532994923857864</v>
      </c>
      <c r="O54" s="296">
        <v>57.84</v>
      </c>
      <c r="P54" s="126">
        <f t="shared" si="11"/>
        <v>-9.0994813767090954E-2</v>
      </c>
    </row>
    <row r="55" spans="2:16" hidden="1" outlineLevel="1">
      <c r="B55" s="66" t="s">
        <v>90</v>
      </c>
      <c r="C55" s="296">
        <v>36.971726505870883</v>
      </c>
      <c r="D55" s="126">
        <f t="shared" si="14"/>
        <v>-0.45079310359081981</v>
      </c>
      <c r="E55" s="291">
        <v>79.81</v>
      </c>
      <c r="F55" s="168">
        <f t="shared" si="15"/>
        <v>-5.3037494067394331E-2</v>
      </c>
      <c r="G55" s="296">
        <v>86.66</v>
      </c>
      <c r="H55" s="126">
        <f t="shared" si="7"/>
        <v>-5.12371359754763E-2</v>
      </c>
      <c r="I55" s="291">
        <v>96.51</v>
      </c>
      <c r="J55" s="168">
        <f t="shared" si="8"/>
        <v>2.1702307855177017E-2</v>
      </c>
      <c r="K55" s="296">
        <v>83.71</v>
      </c>
      <c r="L55" s="126">
        <f t="shared" si="9"/>
        <v>-5.4658385093167783E-2</v>
      </c>
      <c r="M55" s="291">
        <v>65.12</v>
      </c>
      <c r="N55" s="168">
        <f t="shared" si="17"/>
        <v>-0.13254295990408937</v>
      </c>
      <c r="O55" s="296">
        <v>71.930000000000007</v>
      </c>
      <c r="P55" s="126">
        <f t="shared" si="11"/>
        <v>-9.9974974974974873E-2</v>
      </c>
    </row>
    <row r="56" spans="2:16" hidden="1" outlineLevel="1">
      <c r="B56" s="66" t="s">
        <v>91</v>
      </c>
      <c r="C56" s="296">
        <v>32.542071128820311</v>
      </c>
      <c r="D56" s="126">
        <f t="shared" si="14"/>
        <v>-0.32964720069930364</v>
      </c>
      <c r="E56" s="291">
        <v>66.09</v>
      </c>
      <c r="F56" s="168">
        <f t="shared" si="15"/>
        <v>-0.15062331319881761</v>
      </c>
      <c r="G56" s="296">
        <v>89.74</v>
      </c>
      <c r="H56" s="126">
        <f t="shared" si="7"/>
        <v>4.7874824848201714E-2</v>
      </c>
      <c r="I56" s="291">
        <v>75.45</v>
      </c>
      <c r="J56" s="168">
        <f t="shared" si="8"/>
        <v>-0.13385374813454254</v>
      </c>
      <c r="K56" s="296">
        <v>77.900000000000006</v>
      </c>
      <c r="L56" s="126">
        <f t="shared" si="9"/>
        <v>-4.930436905052471E-2</v>
      </c>
      <c r="M56" s="291">
        <v>58.17</v>
      </c>
      <c r="N56" s="168">
        <f t="shared" si="17"/>
        <v>-0.10754832770788592</v>
      </c>
      <c r="O56" s="296">
        <v>65.400000000000006</v>
      </c>
      <c r="P56" s="126">
        <f t="shared" si="11"/>
        <v>-8.1718618365627549E-2</v>
      </c>
    </row>
    <row r="57" spans="2:16" hidden="1" outlineLevel="1">
      <c r="B57" s="66" t="s">
        <v>92</v>
      </c>
      <c r="C57" s="296">
        <v>31.389312977099198</v>
      </c>
      <c r="D57" s="126">
        <f t="shared" si="14"/>
        <v>-0.11430212521539462</v>
      </c>
      <c r="E57" s="291">
        <v>57.02</v>
      </c>
      <c r="F57" s="168">
        <f t="shared" si="15"/>
        <v>-0.11045241809672379</v>
      </c>
      <c r="G57" s="296">
        <v>82.68</v>
      </c>
      <c r="H57" s="126">
        <f t="shared" si="7"/>
        <v>-1.9565990750622486E-2</v>
      </c>
      <c r="I57" s="291">
        <v>55</v>
      </c>
      <c r="J57" s="168">
        <f t="shared" si="8"/>
        <v>-0.26055391234202741</v>
      </c>
      <c r="K57" s="296">
        <v>68.81</v>
      </c>
      <c r="L57" s="126">
        <f t="shared" si="9"/>
        <v>-7.7737568690524061E-2</v>
      </c>
      <c r="M57" s="291">
        <v>44.37</v>
      </c>
      <c r="N57" s="168">
        <f t="shared" si="17"/>
        <v>-0.1109997996393508</v>
      </c>
      <c r="O57" s="296">
        <v>53.18</v>
      </c>
      <c r="P57" s="126">
        <f t="shared" si="11"/>
        <v>-9.5732018364223848E-2</v>
      </c>
    </row>
    <row r="58" spans="2:16" hidden="1" outlineLevel="1">
      <c r="B58" s="66" t="s">
        <v>93</v>
      </c>
      <c r="C58" s="296">
        <v>33.400640236394977</v>
      </c>
      <c r="D58" s="126">
        <f t="shared" si="14"/>
        <v>-0.1360509554140128</v>
      </c>
      <c r="E58" s="291">
        <v>50.81</v>
      </c>
      <c r="F58" s="168">
        <f t="shared" si="15"/>
        <v>-7.500455124704164E-2</v>
      </c>
      <c r="G58" s="296">
        <v>75.86</v>
      </c>
      <c r="H58" s="126">
        <f t="shared" si="7"/>
        <v>-1.4677230809195918E-2</v>
      </c>
      <c r="I58" s="291">
        <v>54.76</v>
      </c>
      <c r="J58" s="168">
        <f t="shared" si="8"/>
        <v>-0.25829608560205874</v>
      </c>
      <c r="K58" s="296">
        <v>63.32</v>
      </c>
      <c r="L58" s="126">
        <f t="shared" si="9"/>
        <v>-6.6902446212791067E-2</v>
      </c>
      <c r="M58" s="291">
        <v>42.26</v>
      </c>
      <c r="N58" s="168">
        <f t="shared" si="17"/>
        <v>-4.6480144404332235E-2</v>
      </c>
      <c r="O58" s="296">
        <v>49.85</v>
      </c>
      <c r="P58" s="126">
        <f t="shared" si="11"/>
        <v>-5.5871212121212044E-2</v>
      </c>
    </row>
    <row r="59" spans="2:16" hidden="1" outlineLevel="1">
      <c r="B59" s="66" t="s">
        <v>94</v>
      </c>
      <c r="C59" s="296">
        <v>45.190839694656503</v>
      </c>
      <c r="D59" s="126">
        <f t="shared" si="14"/>
        <v>-0.13374304945858917</v>
      </c>
      <c r="E59" s="291">
        <v>60.65</v>
      </c>
      <c r="F59" s="168">
        <f t="shared" si="15"/>
        <v>-9.5855694692904003E-2</v>
      </c>
      <c r="G59" s="296">
        <v>76.260000000000005</v>
      </c>
      <c r="H59" s="126">
        <f t="shared" si="7"/>
        <v>-2.6550931835588432E-2</v>
      </c>
      <c r="I59" s="291">
        <v>61.92</v>
      </c>
      <c r="J59" s="168">
        <f t="shared" si="8"/>
        <v>-0.3151200088485786</v>
      </c>
      <c r="K59" s="296">
        <v>68.14</v>
      </c>
      <c r="L59" s="126">
        <f t="shared" si="9"/>
        <v>-9.3762468413352784E-2</v>
      </c>
      <c r="M59" s="291">
        <v>49.57</v>
      </c>
      <c r="N59" s="168">
        <f t="shared" si="17"/>
        <v>-0.14754944110060186</v>
      </c>
      <c r="O59" s="296">
        <v>56.26</v>
      </c>
      <c r="P59" s="126">
        <f t="shared" si="11"/>
        <v>-0.12490278425882728</v>
      </c>
    </row>
    <row r="60" spans="2:16" hidden="1" outlineLevel="1">
      <c r="B60" s="66" t="s">
        <v>95</v>
      </c>
      <c r="C60" s="296">
        <v>67.367643437576945</v>
      </c>
      <c r="D60" s="126">
        <f t="shared" si="14"/>
        <v>9.3532656487328891E-2</v>
      </c>
      <c r="E60" s="291">
        <v>69.64</v>
      </c>
      <c r="F60" s="168">
        <f t="shared" si="15"/>
        <v>-2.8053035589672093E-2</v>
      </c>
      <c r="G60" s="296">
        <v>89.02</v>
      </c>
      <c r="H60" s="126">
        <f t="shared" si="7"/>
        <v>8.6935286935286848E-2</v>
      </c>
      <c r="I60" s="291">
        <v>78.569999999999993</v>
      </c>
      <c r="J60" s="168">
        <f t="shared" si="8"/>
        <v>6.3913337846987162E-2</v>
      </c>
      <c r="K60" s="296">
        <v>80.430000000000007</v>
      </c>
      <c r="L60" s="126">
        <f t="shared" si="9"/>
        <v>4.8084440969507591E-2</v>
      </c>
      <c r="M60" s="291">
        <v>61.99</v>
      </c>
      <c r="N60" s="168">
        <f t="shared" si="17"/>
        <v>-4.8941393065357497E-2</v>
      </c>
      <c r="O60" s="296">
        <v>68.63</v>
      </c>
      <c r="P60" s="126">
        <f t="shared" si="11"/>
        <v>-1.0382119682768587E-2</v>
      </c>
    </row>
    <row r="61" spans="2:16" hidden="1" outlineLevel="1">
      <c r="B61" s="66" t="s">
        <v>96</v>
      </c>
      <c r="C61" s="296">
        <v>50.4034896401309</v>
      </c>
      <c r="D61" s="126">
        <f t="shared" si="14"/>
        <v>-0.15192660550458648</v>
      </c>
      <c r="E61" s="291">
        <v>69.569999999999993</v>
      </c>
      <c r="F61" s="168">
        <f t="shared" si="15"/>
        <v>-2.5630252100840467E-2</v>
      </c>
      <c r="G61" s="296">
        <v>84.03</v>
      </c>
      <c r="H61" s="126">
        <f t="shared" si="7"/>
        <v>0.10478569550354977</v>
      </c>
      <c r="I61" s="291">
        <v>84.6</v>
      </c>
      <c r="J61" s="168">
        <f t="shared" si="8"/>
        <v>9.6423017107309494E-2</v>
      </c>
      <c r="K61" s="296">
        <v>78.09</v>
      </c>
      <c r="L61" s="126">
        <f t="shared" si="9"/>
        <v>5.4272985014175879E-2</v>
      </c>
      <c r="M61" s="291">
        <v>67.23</v>
      </c>
      <c r="N61" s="168">
        <f t="shared" si="17"/>
        <v>-3.5022247739342593E-2</v>
      </c>
      <c r="O61" s="296">
        <v>71.14</v>
      </c>
      <c r="P61" s="126">
        <f t="shared" si="11"/>
        <v>-1.6839741790626306E-3</v>
      </c>
    </row>
    <row r="62" spans="2:16" hidden="1" outlineLevel="1">
      <c r="B62" s="66" t="s">
        <v>97</v>
      </c>
      <c r="C62" s="296">
        <v>46.092095542969709</v>
      </c>
      <c r="D62" s="126">
        <f t="shared" si="14"/>
        <v>-0.13028528947123885</v>
      </c>
      <c r="E62" s="291">
        <v>70.900000000000006</v>
      </c>
      <c r="F62" s="168">
        <f t="shared" si="15"/>
        <v>-1.0191260644980993E-2</v>
      </c>
      <c r="G62" s="296">
        <v>88.11</v>
      </c>
      <c r="H62" s="126">
        <f t="shared" si="7"/>
        <v>0.10013734548632791</v>
      </c>
      <c r="I62" s="291">
        <v>72.11</v>
      </c>
      <c r="J62" s="168">
        <f t="shared" si="8"/>
        <v>5.4085659991229385E-2</v>
      </c>
      <c r="K62" s="296">
        <v>78.88</v>
      </c>
      <c r="L62" s="126">
        <f t="shared" si="9"/>
        <v>5.3841015364061384E-2</v>
      </c>
      <c r="M62" s="291">
        <v>60.52</v>
      </c>
      <c r="N62" s="168">
        <f t="shared" si="17"/>
        <v>-6.4461276858865268E-2</v>
      </c>
      <c r="O62" s="296">
        <v>67.13</v>
      </c>
      <c r="P62" s="126">
        <f t="shared" si="11"/>
        <v>-1.7849305047549335E-2</v>
      </c>
    </row>
    <row r="63" spans="2:16" collapsed="1">
      <c r="B63" s="80">
        <v>2007</v>
      </c>
      <c r="C63" s="292">
        <v>40.431744263841999</v>
      </c>
      <c r="D63" s="136">
        <f t="shared" si="14"/>
        <v>-0.18676959332015064</v>
      </c>
      <c r="E63" s="292">
        <v>66.579105959965432</v>
      </c>
      <c r="F63" s="136">
        <f t="shared" si="15"/>
        <v>-3.6565228317535947E-2</v>
      </c>
      <c r="G63" s="292">
        <v>81.96894051600475</v>
      </c>
      <c r="H63" s="136">
        <f t="shared" si="7"/>
        <v>-1.7747645727196892E-2</v>
      </c>
      <c r="I63" s="292">
        <v>71.197347442058046</v>
      </c>
      <c r="J63" s="136">
        <f t="shared" si="8"/>
        <v>-9.8620392928186695E-2</v>
      </c>
      <c r="K63" s="292">
        <v>73.969106148822718</v>
      </c>
      <c r="L63" s="136">
        <f t="shared" si="9"/>
        <v>-3.831149930054123E-2</v>
      </c>
      <c r="M63" s="292">
        <v>56.999413639152159</v>
      </c>
      <c r="N63" s="136">
        <f>M63/M76-1</f>
        <v>-6.64888542273121E-2</v>
      </c>
      <c r="O63" s="292">
        <v>63.166478987473681</v>
      </c>
      <c r="P63" s="136">
        <f t="shared" si="11"/>
        <v>-5.3994960589662244E-2</v>
      </c>
    </row>
    <row r="64" spans="2:16" hidden="1" outlineLevel="1">
      <c r="B64" s="66" t="s">
        <v>86</v>
      </c>
      <c r="C64" s="296">
        <v>54.429943363703522</v>
      </c>
      <c r="D64" s="126"/>
      <c r="E64" s="291">
        <v>58.34</v>
      </c>
      <c r="F64" s="168"/>
      <c r="G64" s="296">
        <v>87.05</v>
      </c>
      <c r="H64" s="126"/>
      <c r="I64" s="291">
        <v>81.5</v>
      </c>
      <c r="J64" s="168"/>
      <c r="K64" s="296">
        <v>75.56</v>
      </c>
      <c r="L64" s="126"/>
      <c r="M64" s="291">
        <v>60.79</v>
      </c>
      <c r="N64" s="168"/>
      <c r="O64" s="296">
        <v>66.11</v>
      </c>
      <c r="P64" s="126"/>
    </row>
    <row r="65" spans="2:16" hidden="1" outlineLevel="1">
      <c r="B65" s="66" t="s">
        <v>87</v>
      </c>
      <c r="C65" s="296">
        <v>48.452926208651398</v>
      </c>
      <c r="D65" s="126"/>
      <c r="E65" s="291">
        <v>65.84</v>
      </c>
      <c r="F65" s="168"/>
      <c r="G65" s="296">
        <v>80.97</v>
      </c>
      <c r="H65" s="126"/>
      <c r="I65" s="291">
        <v>78.52</v>
      </c>
      <c r="J65" s="168"/>
      <c r="K65" s="296">
        <v>74.459999999999994</v>
      </c>
      <c r="L65" s="126"/>
      <c r="M65" s="291">
        <v>62.55</v>
      </c>
      <c r="N65" s="168"/>
      <c r="O65" s="296">
        <v>66.84</v>
      </c>
      <c r="P65" s="126"/>
    </row>
    <row r="66" spans="2:16" hidden="1" outlineLevel="1">
      <c r="B66" s="66" t="s">
        <v>88</v>
      </c>
      <c r="C66" s="296">
        <v>41.305097266683084</v>
      </c>
      <c r="D66" s="126"/>
      <c r="E66" s="291">
        <v>72.89</v>
      </c>
      <c r="F66" s="168"/>
      <c r="G66" s="296">
        <v>90.17</v>
      </c>
      <c r="H66" s="126"/>
      <c r="I66" s="291">
        <v>69.2</v>
      </c>
      <c r="J66" s="168"/>
      <c r="K66" s="296">
        <v>80.05</v>
      </c>
      <c r="L66" s="126"/>
      <c r="M66" s="291">
        <v>62.27</v>
      </c>
      <c r="N66" s="168"/>
      <c r="O66" s="296">
        <v>68.67</v>
      </c>
      <c r="P66" s="126"/>
    </row>
    <row r="67" spans="2:16" hidden="1" outlineLevel="1">
      <c r="B67" s="66" t="s">
        <v>89</v>
      </c>
      <c r="C67" s="296">
        <v>36.340966921119602</v>
      </c>
      <c r="D67" s="126"/>
      <c r="E67" s="291">
        <v>69.209999999999994</v>
      </c>
      <c r="F67" s="168"/>
      <c r="G67" s="296">
        <v>87.75</v>
      </c>
      <c r="H67" s="126"/>
      <c r="I67" s="291">
        <v>79.05</v>
      </c>
      <c r="J67" s="168"/>
      <c r="K67" s="296">
        <v>78.67</v>
      </c>
      <c r="L67" s="126"/>
      <c r="M67" s="291">
        <v>55.16</v>
      </c>
      <c r="N67" s="168"/>
      <c r="O67" s="296">
        <v>63.63</v>
      </c>
      <c r="P67" s="126"/>
    </row>
    <row r="68" spans="2:16" hidden="1" outlineLevel="1">
      <c r="B68" s="66" t="s">
        <v>90</v>
      </c>
      <c r="C68" s="296">
        <v>67.318394484117206</v>
      </c>
      <c r="D68" s="126"/>
      <c r="E68" s="291">
        <v>84.28</v>
      </c>
      <c r="F68" s="168"/>
      <c r="G68" s="296">
        <v>91.34</v>
      </c>
      <c r="H68" s="126"/>
      <c r="I68" s="291">
        <v>94.46</v>
      </c>
      <c r="J68" s="168"/>
      <c r="K68" s="296">
        <v>88.55</v>
      </c>
      <c r="L68" s="126"/>
      <c r="M68" s="291">
        <v>75.069999999999993</v>
      </c>
      <c r="N68" s="168"/>
      <c r="O68" s="296">
        <v>79.92</v>
      </c>
      <c r="P68" s="126"/>
    </row>
    <row r="69" spans="2:16" hidden="1" outlineLevel="1">
      <c r="B69" s="66" t="s">
        <v>91</v>
      </c>
      <c r="C69" s="296">
        <v>48.544693425264711</v>
      </c>
      <c r="D69" s="126"/>
      <c r="E69" s="291">
        <v>77.81</v>
      </c>
      <c r="F69" s="168"/>
      <c r="G69" s="296">
        <v>85.64</v>
      </c>
      <c r="H69" s="126"/>
      <c r="I69" s="291">
        <v>87.11</v>
      </c>
      <c r="J69" s="168"/>
      <c r="K69" s="296">
        <v>81.94</v>
      </c>
      <c r="L69" s="126"/>
      <c r="M69" s="291">
        <v>65.180000000000007</v>
      </c>
      <c r="N69" s="168"/>
      <c r="O69" s="296">
        <v>71.22</v>
      </c>
      <c r="P69" s="126"/>
    </row>
    <row r="70" spans="2:16" hidden="1" outlineLevel="1">
      <c r="B70" s="66" t="s">
        <v>92</v>
      </c>
      <c r="C70" s="296">
        <v>35.440203562340969</v>
      </c>
      <c r="D70" s="126"/>
      <c r="E70" s="291">
        <v>64.099999999999994</v>
      </c>
      <c r="F70" s="168"/>
      <c r="G70" s="296">
        <v>84.33</v>
      </c>
      <c r="H70" s="126"/>
      <c r="I70" s="291">
        <v>74.38</v>
      </c>
      <c r="J70" s="168"/>
      <c r="K70" s="296">
        <v>74.61</v>
      </c>
      <c r="L70" s="126"/>
      <c r="M70" s="291">
        <v>49.91</v>
      </c>
      <c r="N70" s="168"/>
      <c r="O70" s="296">
        <v>58.81</v>
      </c>
      <c r="P70" s="126"/>
    </row>
    <row r="71" spans="2:16" hidden="1" outlineLevel="1">
      <c r="B71" s="66" t="s">
        <v>93</v>
      </c>
      <c r="C71" s="296">
        <v>38.660428465895102</v>
      </c>
      <c r="D71" s="126"/>
      <c r="E71" s="291">
        <v>54.93</v>
      </c>
      <c r="F71" s="168"/>
      <c r="G71" s="296">
        <v>76.989999999999995</v>
      </c>
      <c r="H71" s="126"/>
      <c r="I71" s="291">
        <v>73.83</v>
      </c>
      <c r="J71" s="168"/>
      <c r="K71" s="296">
        <v>67.86</v>
      </c>
      <c r="L71" s="126"/>
      <c r="M71" s="291">
        <v>44.32</v>
      </c>
      <c r="N71" s="168"/>
      <c r="O71" s="296">
        <v>52.8</v>
      </c>
      <c r="P71" s="126"/>
    </row>
    <row r="72" spans="2:16" hidden="1" outlineLevel="1">
      <c r="B72" s="66" t="s">
        <v>94</v>
      </c>
      <c r="C72" s="296">
        <v>52.167938931297712</v>
      </c>
      <c r="D72" s="126"/>
      <c r="E72" s="291">
        <v>67.08</v>
      </c>
      <c r="F72" s="168"/>
      <c r="G72" s="296">
        <v>78.34</v>
      </c>
      <c r="H72" s="126"/>
      <c r="I72" s="291">
        <v>90.41</v>
      </c>
      <c r="J72" s="168"/>
      <c r="K72" s="296">
        <v>75.19</v>
      </c>
      <c r="L72" s="126"/>
      <c r="M72" s="291">
        <v>58.15</v>
      </c>
      <c r="N72" s="168"/>
      <c r="O72" s="296">
        <v>64.290000000000006</v>
      </c>
      <c r="P72" s="126"/>
    </row>
    <row r="73" spans="2:16" hidden="1" outlineLevel="1">
      <c r="B73" s="66" t="s">
        <v>95</v>
      </c>
      <c r="C73" s="296">
        <v>61.605515882787493</v>
      </c>
      <c r="D73" s="126"/>
      <c r="E73" s="291">
        <v>71.650000000000006</v>
      </c>
      <c r="F73" s="168"/>
      <c r="G73" s="296">
        <v>81.900000000000006</v>
      </c>
      <c r="H73" s="126"/>
      <c r="I73" s="291">
        <v>73.849999999999994</v>
      </c>
      <c r="J73" s="168"/>
      <c r="K73" s="296">
        <v>76.739999999999995</v>
      </c>
      <c r="L73" s="126"/>
      <c r="M73" s="291">
        <v>65.180000000000007</v>
      </c>
      <c r="N73" s="168"/>
      <c r="O73" s="296">
        <v>69.349999999999994</v>
      </c>
      <c r="P73" s="126"/>
    </row>
    <row r="74" spans="2:16" hidden="1" outlineLevel="1">
      <c r="B74" s="66" t="s">
        <v>96</v>
      </c>
      <c r="C74" s="296">
        <v>59.432933478735002</v>
      </c>
      <c r="D74" s="126"/>
      <c r="E74" s="291">
        <v>71.400000000000006</v>
      </c>
      <c r="F74" s="168"/>
      <c r="G74" s="296">
        <v>76.06</v>
      </c>
      <c r="H74" s="126"/>
      <c r="I74" s="291">
        <v>77.16</v>
      </c>
      <c r="J74" s="168"/>
      <c r="K74" s="296">
        <v>74.069999999999993</v>
      </c>
      <c r="L74" s="126"/>
      <c r="M74" s="291">
        <v>69.67</v>
      </c>
      <c r="N74" s="168"/>
      <c r="O74" s="296">
        <v>71.260000000000005</v>
      </c>
      <c r="P74" s="126"/>
    </row>
    <row r="75" spans="2:16" hidden="1" outlineLevel="1">
      <c r="B75" s="66" t="s">
        <v>97</v>
      </c>
      <c r="C75" s="296">
        <v>52.99679881802512</v>
      </c>
      <c r="D75" s="126"/>
      <c r="E75" s="291">
        <v>71.63</v>
      </c>
      <c r="F75" s="168"/>
      <c r="G75" s="296">
        <v>80.09</v>
      </c>
      <c r="H75" s="126"/>
      <c r="I75" s="291">
        <v>68.41</v>
      </c>
      <c r="J75" s="168"/>
      <c r="K75" s="296">
        <v>74.849999999999994</v>
      </c>
      <c r="L75" s="126"/>
      <c r="M75" s="291">
        <v>64.69</v>
      </c>
      <c r="N75" s="168"/>
      <c r="O75" s="296">
        <v>68.349999999999994</v>
      </c>
      <c r="P75" s="126"/>
    </row>
    <row r="76" spans="2:16" collapsed="1">
      <c r="B76" s="80">
        <v>2006</v>
      </c>
      <c r="C76" s="292">
        <v>49.717452682212695</v>
      </c>
      <c r="D76" s="136"/>
      <c r="E76" s="292">
        <v>69.105981968760688</v>
      </c>
      <c r="F76" s="136"/>
      <c r="G76" s="292">
        <v>83.449981218613942</v>
      </c>
      <c r="H76" s="136"/>
      <c r="I76" s="292">
        <v>78.987084779238543</v>
      </c>
      <c r="J76" s="136"/>
      <c r="K76" s="292">
        <v>76.915868386721101</v>
      </c>
      <c r="L76" s="136"/>
      <c r="M76" s="292">
        <v>61.059167742418843</v>
      </c>
      <c r="N76" s="136"/>
      <c r="O76" s="292">
        <v>66.771820821215186</v>
      </c>
      <c r="P76" s="136"/>
    </row>
    <row r="77" spans="2:16" ht="15" customHeight="1">
      <c r="B77" s="138" t="s">
        <v>79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</row>
    <row r="79" spans="2:16" ht="30" customHeight="1"/>
    <row r="81" ht="30" customHeight="1"/>
  </sheetData>
  <mergeCells count="2">
    <mergeCell ref="B5:P5"/>
    <mergeCell ref="B77:P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7" width="10.7109375" style="116" customWidth="1"/>
    <col min="8" max="8" width="12.7109375" style="116" customWidth="1"/>
    <col min="9" max="9" width="10.7109375" style="116" customWidth="1"/>
    <col min="10" max="10" width="11.42578125" style="116"/>
    <col min="11" max="11" width="14.28515625" style="116" customWidth="1"/>
    <col min="12" max="16384" width="11.42578125" style="116"/>
  </cols>
  <sheetData>
    <row r="5" spans="2:9" ht="36" customHeight="1">
      <c r="B5" s="117" t="s">
        <v>275</v>
      </c>
      <c r="C5" s="117"/>
      <c r="D5" s="117"/>
      <c r="E5" s="117"/>
      <c r="F5" s="117"/>
      <c r="G5" s="117"/>
      <c r="H5" s="117"/>
      <c r="I5" s="117"/>
    </row>
    <row r="6" spans="2:9">
      <c r="B6" s="167"/>
      <c r="C6" s="142" t="s">
        <v>276</v>
      </c>
      <c r="D6" s="142" t="s">
        <v>173</v>
      </c>
      <c r="E6" s="142" t="s">
        <v>174</v>
      </c>
      <c r="F6" s="142" t="s">
        <v>175</v>
      </c>
      <c r="G6" s="176" t="s">
        <v>81</v>
      </c>
      <c r="H6" s="142" t="s">
        <v>264</v>
      </c>
      <c r="I6" s="176" t="s">
        <v>83</v>
      </c>
    </row>
    <row r="7" spans="2:9">
      <c r="B7" s="66" t="s">
        <v>94</v>
      </c>
      <c r="C7" s="168">
        <f>IFERROR('tablas evol IO CAT '!C7/'tablas evol IO CAT '!C20-1,"-")</f>
        <v>6.1408970934215823E-2</v>
      </c>
      <c r="D7" s="168">
        <f>IFERROR('tablas evol IO CAT '!E7/'tablas evol IO CAT '!E20-1,"-")</f>
        <v>0.40087520844618618</v>
      </c>
      <c r="E7" s="168">
        <f>IFERROR('tablas evol IO CAT '!G7/'tablas evol IO CAT '!G20-1,"-")</f>
        <v>0.35174961328967291</v>
      </c>
      <c r="F7" s="168">
        <f>IFERROR('tablas evol IO CAT '!I7/'tablas evol IO CAT '!I20-1,"-")</f>
        <v>8.8760166885695213E-2</v>
      </c>
      <c r="G7" s="136">
        <f>IFERROR('tablas evol IO CAT '!K7/'tablas evol IO CAT '!K20-1,"-")</f>
        <v>0.32189673242134154</v>
      </c>
      <c r="H7" s="168">
        <f>IFERROR('tablas evol IO CAT '!M7/'tablas evol IO CAT '!M20-1,"-")</f>
        <v>0.30497062217731141</v>
      </c>
      <c r="I7" s="136">
        <f>IFERROR('tablas evol IO CAT '!O7/'tablas evol IO CAT '!O20-1,"-")</f>
        <v>0.31659261662012539</v>
      </c>
    </row>
    <row r="8" spans="2:9">
      <c r="B8" s="66" t="s">
        <v>95</v>
      </c>
      <c r="C8" s="168">
        <f>IFERROR('tablas evol IO CAT '!C8/'tablas evol IO CAT '!C21-1,"-")</f>
        <v>0.18000735932722489</v>
      </c>
      <c r="D8" s="168">
        <f>IFERROR('tablas evol IO CAT '!E8/'tablas evol IO CAT '!E21-1,"-")</f>
        <v>0.13481199485467443</v>
      </c>
      <c r="E8" s="168">
        <f>IFERROR('tablas evol IO CAT '!G8/'tablas evol IO CAT '!G21-1,"-")</f>
        <v>0.2315867861792178</v>
      </c>
      <c r="F8" s="168">
        <f>IFERROR('tablas evol IO CAT '!I8/'tablas evol IO CAT '!I21-1,"-")</f>
        <v>4.8143424312758754E-3</v>
      </c>
      <c r="G8" s="136">
        <f>IFERROR('tablas evol IO CAT '!K8/'tablas evol IO CAT '!K21-1,"-")</f>
        <v>0.17357250045690953</v>
      </c>
      <c r="H8" s="168">
        <f>IFERROR('tablas evol IO CAT '!M8/'tablas evol IO CAT '!M21-1,"-")</f>
        <v>0.15108144218629205</v>
      </c>
      <c r="I8" s="136">
        <f>IFERROR('tablas evol IO CAT '!O8/'tablas evol IO CAT '!O21-1,"-")</f>
        <v>0.1627521780163883</v>
      </c>
    </row>
    <row r="9" spans="2:9">
      <c r="B9" s="66" t="s">
        <v>96</v>
      </c>
      <c r="C9" s="168">
        <f>IFERROR('tablas evol IO CAT '!C9/'tablas evol IO CAT '!C22-1,"-")</f>
        <v>0.18675427841043724</v>
      </c>
      <c r="D9" s="168">
        <f>IFERROR('tablas evol IO CAT '!E9/'tablas evol IO CAT '!E22-1,"-")</f>
        <v>0.26322992700729908</v>
      </c>
      <c r="E9" s="168">
        <f>IFERROR('tablas evol IO CAT '!G9/'tablas evol IO CAT '!G22-1,"-")</f>
        <v>0.28650672583552894</v>
      </c>
      <c r="F9" s="168">
        <f>IFERROR('tablas evol IO CAT '!I9/'tablas evol IO CAT '!I22-1,"-")</f>
        <v>0.22026563199522453</v>
      </c>
      <c r="G9" s="136">
        <f>IFERROR('tablas evol IO CAT '!K9/'tablas evol IO CAT '!K22-1,"-")</f>
        <v>0.27047038327526152</v>
      </c>
      <c r="H9" s="168">
        <f>IFERROR('tablas evol IO CAT '!M9/'tablas evol IO CAT '!M22-1,"-")</f>
        <v>0.16720585731312787</v>
      </c>
      <c r="I9" s="136">
        <f>IFERROR('tablas evol IO CAT '!O9/'tablas evol IO CAT '!O22-1,"-")</f>
        <v>0.21284755512943443</v>
      </c>
    </row>
    <row r="10" spans="2:9">
      <c r="B10" s="66" t="s">
        <v>97</v>
      </c>
      <c r="C10" s="168">
        <f>IFERROR('tablas evol IO CAT '!C10/'tablas evol IO CAT '!C23-1,"-")</f>
        <v>3.7985868495449715E-2</v>
      </c>
      <c r="D10" s="168">
        <f>IFERROR('tablas evol IO CAT '!E10/'tablas evol IO CAT '!E23-1,"-")</f>
        <v>-6.0865956563841417E-3</v>
      </c>
      <c r="E10" s="168">
        <f>IFERROR('tablas evol IO CAT '!G10/'tablas evol IO CAT '!G23-1,"-")</f>
        <v>0.20610793473713573</v>
      </c>
      <c r="F10" s="168">
        <f>IFERROR('tablas evol IO CAT '!I10/'tablas evol IO CAT '!I23-1,"-")</f>
        <v>0.38557763061074324</v>
      </c>
      <c r="G10" s="136">
        <f>IFERROR('tablas evol IO CAT '!K10/'tablas evol IO CAT '!K23-1,"-")</f>
        <v>0.15348902644907136</v>
      </c>
      <c r="H10" s="168">
        <f>IFERROR('tablas evol IO CAT '!M10/'tablas evol IO CAT '!M23-1,"-")</f>
        <v>6.8779258192293913E-2</v>
      </c>
      <c r="I10" s="136">
        <f>IFERROR('tablas evol IO CAT '!O10/'tablas evol IO CAT '!O23-1,"-")</f>
        <v>0.10923001790656039</v>
      </c>
    </row>
    <row r="11" spans="2:9" ht="25.5">
      <c r="B11" s="72" t="str">
        <f>actualizaciones!$A$2</f>
        <v xml:space="preserve">acumulado abril 2011 </v>
      </c>
      <c r="C11" s="130">
        <v>5.0213645376602223E-2</v>
      </c>
      <c r="D11" s="130">
        <v>0.17422231617067863</v>
      </c>
      <c r="E11" s="130">
        <v>0.28681946048711993</v>
      </c>
      <c r="F11" s="130">
        <v>0.17154927795110408</v>
      </c>
      <c r="G11" s="130">
        <v>0.23302776573879491</v>
      </c>
      <c r="H11" s="130">
        <v>0.13099085940554289</v>
      </c>
      <c r="I11" s="130">
        <v>0.17524355690084659</v>
      </c>
    </row>
    <row r="12" spans="2:9" outlineLevel="1">
      <c r="B12" s="66" t="s">
        <v>86</v>
      </c>
      <c r="C12" s="168">
        <f>IFERROR('tablas evol IO CAT '!C12/'tablas evol IO CAT '!C25-1,"-")</f>
        <v>-7.2678471081525031E-2</v>
      </c>
      <c r="D12" s="168">
        <f>IFERROR('tablas evol IO CAT '!E12/'tablas evol IO CAT '!E25-1,"-")</f>
        <v>-6.6817192889359056E-3</v>
      </c>
      <c r="E12" s="168">
        <f>IFERROR('tablas evol IO CAT '!G12/'tablas evol IO CAT '!G25-1,"-")</f>
        <v>0.23377658022498515</v>
      </c>
      <c r="F12" s="168">
        <f>IFERROR('tablas evol IO CAT '!I12/'tablas evol IO CAT '!I25-1,"-")</f>
        <v>-5.4090704151446012E-2</v>
      </c>
      <c r="G12" s="136">
        <f>IFERROR('tablas evol IO CAT '!K12/'tablas evol IO CAT '!K25-1,"-")</f>
        <v>0.11890451231608745</v>
      </c>
      <c r="H12" s="168">
        <f>IFERROR('tablas evol IO CAT '!M12/'tablas evol IO CAT '!M25-1,"-")</f>
        <v>5.9130708045057823E-2</v>
      </c>
      <c r="I12" s="136">
        <f>IFERROR('tablas evol IO CAT '!O12/'tablas evol IO CAT '!O25-1,"-")</f>
        <v>8.7612937132006019E-2</v>
      </c>
    </row>
    <row r="13" spans="2:9" outlineLevel="1">
      <c r="B13" s="66" t="s">
        <v>87</v>
      </c>
      <c r="C13" s="168">
        <f>IFERROR('tablas evol IO CAT '!C13/'tablas evol IO CAT '!C26-1,"-")</f>
        <v>8.5620279044966274E-2</v>
      </c>
      <c r="D13" s="168">
        <f>IFERROR('tablas evol IO CAT '!E13/'tablas evol IO CAT '!E26-1,"-")</f>
        <v>0.18605249755142017</v>
      </c>
      <c r="E13" s="168">
        <f>IFERROR('tablas evol IO CAT '!G13/'tablas evol IO CAT '!G26-1,"-")</f>
        <v>0.30924072539170555</v>
      </c>
      <c r="F13" s="168">
        <f>IFERROR('tablas evol IO CAT '!I13/'tablas evol IO CAT '!I26-1,"-")</f>
        <v>-0.27332610406792723</v>
      </c>
      <c r="G13" s="136">
        <f>IFERROR('tablas evol IO CAT '!K13/'tablas evol IO CAT '!K26-1,"-")</f>
        <v>0.1773160729372929</v>
      </c>
      <c r="H13" s="168">
        <f>IFERROR('tablas evol IO CAT '!M13/'tablas evol IO CAT '!M26-1,"-")</f>
        <v>0.19599446177939184</v>
      </c>
      <c r="I13" s="136">
        <f>IFERROR('tablas evol IO CAT '!O13/'tablas evol IO CAT '!O26-1,"-")</f>
        <v>0.19095136466173446</v>
      </c>
    </row>
    <row r="14" spans="2:9" outlineLevel="1">
      <c r="B14" s="66" t="s">
        <v>88</v>
      </c>
      <c r="C14" s="168">
        <f>IFERROR('tablas evol IO CAT '!C14/'tablas evol IO CAT '!C27-1,"-")</f>
        <v>-6.7946938674755875E-2</v>
      </c>
      <c r="D14" s="168">
        <f>IFERROR('tablas evol IO CAT '!E14/'tablas evol IO CAT '!E27-1,"-")</f>
        <v>0.11460686106346474</v>
      </c>
      <c r="E14" s="168">
        <f>IFERROR('tablas evol IO CAT '!G14/'tablas evol IO CAT '!G27-1,"-")</f>
        <v>0.1438769354363385</v>
      </c>
      <c r="F14" s="168">
        <f>IFERROR('tablas evol IO CAT '!I14/'tablas evol IO CAT '!I27-1,"-")</f>
        <v>0.37054936489389778</v>
      </c>
      <c r="G14" s="136">
        <f>IFERROR('tablas evol IO CAT '!K14/'tablas evol IO CAT '!K27-1,"-")</f>
        <v>0.16095121103634846</v>
      </c>
      <c r="H14" s="168">
        <f>IFERROR('tablas evol IO CAT '!M14/'tablas evol IO CAT '!M27-1,"-")</f>
        <v>0.14027711909249274</v>
      </c>
      <c r="I14" s="136">
        <f>IFERROR('tablas evol IO CAT '!O14/'tablas evol IO CAT '!O27-1,"-")</f>
        <v>0.15475616110037338</v>
      </c>
    </row>
    <row r="15" spans="2:9" outlineLevel="1">
      <c r="B15" s="66" t="s">
        <v>89</v>
      </c>
      <c r="C15" s="168">
        <f>IFERROR('tablas evol IO CAT '!C15/'tablas evol IO CAT '!C28-1,"-")</f>
        <v>0.11195651106314752</v>
      </c>
      <c r="D15" s="168">
        <f>IFERROR('tablas evol IO CAT '!E15/'tablas evol IO CAT '!E28-1,"-")</f>
        <v>8.6462783916407826E-2</v>
      </c>
      <c r="E15" s="168">
        <f>IFERROR('tablas evol IO CAT '!G15/'tablas evol IO CAT '!G28-1,"-")</f>
        <v>0.14157824111163442</v>
      </c>
      <c r="F15" s="168">
        <f>IFERROR('tablas evol IO CAT '!I15/'tablas evol IO CAT '!I28-1,"-")</f>
        <v>-9.5157124763759482E-3</v>
      </c>
      <c r="G15" s="136">
        <f>IFERROR('tablas evol IO CAT '!K15/'tablas evol IO CAT '!K28-1,"-")</f>
        <v>0.11075506396828949</v>
      </c>
      <c r="H15" s="168">
        <f>IFERROR('tablas evol IO CAT '!M15/'tablas evol IO CAT '!M28-1,"-")</f>
        <v>4.5578604620768459E-2</v>
      </c>
      <c r="I15" s="136">
        <f>IFERROR('tablas evol IO CAT '!O15/'tablas evol IO CAT '!O28-1,"-")</f>
        <v>8.148399312953547E-2</v>
      </c>
    </row>
    <row r="16" spans="2:9" outlineLevel="1">
      <c r="B16" s="66" t="s">
        <v>90</v>
      </c>
      <c r="C16" s="168">
        <f>IFERROR('tablas evol IO CAT '!C16/'tablas evol IO CAT '!C29-1,"-")</f>
        <v>0.18483776727087031</v>
      </c>
      <c r="D16" s="168">
        <f>IFERROR('tablas evol IO CAT '!E16/'tablas evol IO CAT '!E29-1,"-")</f>
        <v>-2.4185574319352643E-2</v>
      </c>
      <c r="E16" s="168">
        <f>IFERROR('tablas evol IO CAT '!G16/'tablas evol IO CAT '!G29-1,"-")</f>
        <v>0.26574651540010286</v>
      </c>
      <c r="F16" s="168">
        <f>IFERROR('tablas evol IO CAT '!I16/'tablas evol IO CAT '!I29-1,"-")</f>
        <v>8.4636812441220011E-2</v>
      </c>
      <c r="G16" s="136">
        <f>IFERROR('tablas evol IO CAT '!K16/'tablas evol IO CAT '!K29-1,"-")</f>
        <v>0.15145845123899071</v>
      </c>
      <c r="H16" s="168">
        <f>IFERROR('tablas evol IO CAT '!M16/'tablas evol IO CAT '!M29-1,"-")</f>
        <v>4.7908425554507028E-2</v>
      </c>
      <c r="I16" s="136">
        <f>IFERROR('tablas evol IO CAT '!O16/'tablas evol IO CAT '!O29-1,"-")</f>
        <v>9.2887423625169108E-2</v>
      </c>
    </row>
    <row r="17" spans="2:9" outlineLevel="1">
      <c r="B17" s="66" t="s">
        <v>91</v>
      </c>
      <c r="C17" s="168">
        <f>IFERROR('tablas evol IO CAT '!C17/'tablas evol IO CAT '!C30-1,"-")</f>
        <v>-6.444136331498429E-2</v>
      </c>
      <c r="D17" s="168">
        <f>IFERROR('tablas evol IO CAT '!E17/'tablas evol IO CAT '!E30-1,"-")</f>
        <v>1.5355607684346184E-2</v>
      </c>
      <c r="E17" s="168">
        <f>IFERROR('tablas evol IO CAT '!G17/'tablas evol IO CAT '!G30-1,"-")</f>
        <v>0.18840998896293559</v>
      </c>
      <c r="F17" s="168">
        <f>IFERROR('tablas evol IO CAT '!I17/'tablas evol IO CAT '!I30-1,"-")</f>
        <v>-0.11452294591978984</v>
      </c>
      <c r="G17" s="136">
        <f>IFERROR('tablas evol IO CAT '!K17/'tablas evol IO CAT '!K30-1,"-")</f>
        <v>9.858553650449875E-2</v>
      </c>
      <c r="H17" s="168">
        <f>IFERROR('tablas evol IO CAT '!M17/'tablas evol IO CAT '!M30-1,"-")</f>
        <v>7.2234268783355482E-2</v>
      </c>
      <c r="I17" s="136">
        <f>IFERROR('tablas evol IO CAT '!O17/'tablas evol IO CAT '!O30-1,"-")</f>
        <v>8.6421700608978469E-2</v>
      </c>
    </row>
    <row r="18" spans="2:9" outlineLevel="1">
      <c r="B18" s="66" t="s">
        <v>92</v>
      </c>
      <c r="C18" s="168">
        <f>IFERROR('tablas evol IO CAT '!C18/'tablas evol IO CAT '!C31-1,"-")</f>
        <v>0.53018174447155642</v>
      </c>
      <c r="D18" s="168">
        <f>IFERROR('tablas evol IO CAT '!E18/'tablas evol IO CAT '!E31-1,"-")</f>
        <v>-0.14096298041063082</v>
      </c>
      <c r="E18" s="168">
        <f>IFERROR('tablas evol IO CAT '!G18/'tablas evol IO CAT '!G31-1,"-")</f>
        <v>8.5329285274719391E-2</v>
      </c>
      <c r="F18" s="168">
        <f>IFERROR('tablas evol IO CAT '!I18/'tablas evol IO CAT '!I31-1,"-")</f>
        <v>-4.3467111168098427E-2</v>
      </c>
      <c r="G18" s="136">
        <f>IFERROR('tablas evol IO CAT '!K18/'tablas evol IO CAT '!K31-1,"-")</f>
        <v>1.6532917768500743E-2</v>
      </c>
      <c r="H18" s="168">
        <f>IFERROR('tablas evol IO CAT '!M18/'tablas evol IO CAT '!M31-1,"-")</f>
        <v>0.11555042355682388</v>
      </c>
      <c r="I18" s="136">
        <f>IFERROR('tablas evol IO CAT '!O18/'tablas evol IO CAT '!O31-1,"-")</f>
        <v>7.410205102281453E-2</v>
      </c>
    </row>
    <row r="19" spans="2:9" outlineLevel="1">
      <c r="B19" s="66" t="s">
        <v>93</v>
      </c>
      <c r="C19" s="168">
        <f>IFERROR('tablas evol IO CAT '!C19/'tablas evol IO CAT '!C32-1,"-")</f>
        <v>-0.17769400892386822</v>
      </c>
      <c r="D19" s="168">
        <f>IFERROR('tablas evol IO CAT '!E19/'tablas evol IO CAT '!E32-1,"-")</f>
        <v>0.12691970808656095</v>
      </c>
      <c r="E19" s="168">
        <f>IFERROR('tablas evol IO CAT '!G19/'tablas evol IO CAT '!G32-1,"-")</f>
        <v>6.0383956666092642E-2</v>
      </c>
      <c r="F19" s="168">
        <f>IFERROR('tablas evol IO CAT '!I19/'tablas evol IO CAT '!I32-1,"-")</f>
        <v>-0.10637415404539385</v>
      </c>
      <c r="G19" s="136">
        <f>IFERROR('tablas evol IO CAT '!K19/'tablas evol IO CAT '!K32-1,"-")</f>
        <v>5.3648008435230654E-2</v>
      </c>
      <c r="H19" s="168">
        <f>IFERROR('tablas evol IO CAT '!M19/'tablas evol IO CAT '!M32-1,"-")</f>
        <v>2.989902069197492E-2</v>
      </c>
      <c r="I19" s="136">
        <f>IFERROR('tablas evol IO CAT '!O19/'tablas evol IO CAT '!O32-1,"-")</f>
        <v>4.7204919928343525E-2</v>
      </c>
    </row>
    <row r="20" spans="2:9" outlineLevel="1">
      <c r="B20" s="66" t="s">
        <v>94</v>
      </c>
      <c r="C20" s="168">
        <f>IFERROR('tablas evol IO CAT '!C20/'tablas evol IO CAT '!C33-1,"-")</f>
        <v>0.23935998197661168</v>
      </c>
      <c r="D20" s="168">
        <f>IFERROR('tablas evol IO CAT '!E20/'tablas evol IO CAT '!E33-1,"-")</f>
        <v>-0.16871217296699037</v>
      </c>
      <c r="E20" s="168">
        <f>IFERROR('tablas evol IO CAT '!G20/'tablas evol IO CAT '!G33-1,"-")</f>
        <v>6.844942325214376E-3</v>
      </c>
      <c r="F20" s="168">
        <f>IFERROR('tablas evol IO CAT '!I20/'tablas evol IO CAT '!I33-1,"-")</f>
        <v>0.1396795343048578</v>
      </c>
      <c r="G20" s="136">
        <f>IFERROR('tablas evol IO CAT '!K20/'tablas evol IO CAT '!K33-1,"-")</f>
        <v>-2.3002214949271571E-2</v>
      </c>
      <c r="H20" s="168">
        <f>IFERROR('tablas evol IO CAT '!M20/'tablas evol IO CAT '!M33-1,"-")</f>
        <v>-8.5667876806398202E-2</v>
      </c>
      <c r="I20" s="136">
        <f>IFERROR('tablas evol IO CAT '!O20/'tablas evol IO CAT '!O33-1,"-")</f>
        <v>-5.466754919100647E-2</v>
      </c>
    </row>
    <row r="21" spans="2:9" outlineLevel="1">
      <c r="B21" s="66" t="s">
        <v>95</v>
      </c>
      <c r="C21" s="168">
        <f>IFERROR('tablas evol IO CAT '!C21/'tablas evol IO CAT '!C34-1,"-")</f>
        <v>-0.11736335101687734</v>
      </c>
      <c r="D21" s="168">
        <f>IFERROR('tablas evol IO CAT '!E21/'tablas evol IO CAT '!E34-1,"-")</f>
        <v>1.3457207626390577E-3</v>
      </c>
      <c r="E21" s="168">
        <f>IFERROR('tablas evol IO CAT '!G21/'tablas evol IO CAT '!G34-1,"-")</f>
        <v>5.0465436606048408E-2</v>
      </c>
      <c r="F21" s="168">
        <f>IFERROR('tablas evol IO CAT '!I21/'tablas evol IO CAT '!I34-1,"-")</f>
        <v>0.40518121270966589</v>
      </c>
      <c r="G21" s="136">
        <f>IFERROR('tablas evol IO CAT '!K21/'tablas evol IO CAT '!K34-1,"-")</f>
        <v>6.3415670238230692E-2</v>
      </c>
      <c r="H21" s="168">
        <f>IFERROR('tablas evol IO CAT '!M21/'tablas evol IO CAT '!M34-1,"-")</f>
        <v>-2.7629814915420936E-2</v>
      </c>
      <c r="I21" s="136">
        <f>IFERROR('tablas evol IO CAT '!O21/'tablas evol IO CAT '!O34-1,"-")</f>
        <v>1.0425173550675959E-2</v>
      </c>
    </row>
    <row r="22" spans="2:9" outlineLevel="1">
      <c r="B22" s="66" t="s">
        <v>96</v>
      </c>
      <c r="C22" s="168">
        <f>IFERROR('tablas evol IO CAT '!C22/'tablas evol IO CAT '!C35-1,"-")</f>
        <v>-9.6114129867496123E-2</v>
      </c>
      <c r="D22" s="168">
        <f>IFERROR('tablas evol IO CAT '!E22/'tablas evol IO CAT '!E35-1,"-")</f>
        <v>-2.8942705256940204E-2</v>
      </c>
      <c r="E22" s="168">
        <f>IFERROR('tablas evol IO CAT '!G22/'tablas evol IO CAT '!G35-1,"-")</f>
        <v>-6.1678594664931641E-2</v>
      </c>
      <c r="F22" s="168">
        <f>IFERROR('tablas evol IO CAT '!I22/'tablas evol IO CAT '!I35-1,"-")</f>
        <v>0.12188180143981264</v>
      </c>
      <c r="G22" s="136">
        <f>IFERROR('tablas evol IO CAT '!K22/'tablas evol IO CAT '!K35-1,"-")</f>
        <v>-3.2448377581120957E-2</v>
      </c>
      <c r="H22" s="168">
        <f>IFERROR('tablas evol IO CAT '!M22/'tablas evol IO CAT '!M35-1,"-")</f>
        <v>-3.0698135005776672E-2</v>
      </c>
      <c r="I22" s="136">
        <f>IFERROR('tablas evol IO CAT '!O22/'tablas evol IO CAT '!O35-1,"-")</f>
        <v>-2.931596091205213E-2</v>
      </c>
    </row>
    <row r="23" spans="2:9" outlineLevel="1">
      <c r="B23" s="66" t="s">
        <v>97</v>
      </c>
      <c r="C23" s="168">
        <f>IFERROR('tablas evol IO CAT '!C23/'tablas evol IO CAT '!C36-1,"-")</f>
        <v>-0.13357774609320661</v>
      </c>
      <c r="D23" s="168">
        <f>IFERROR('tablas evol IO CAT '!E23/'tablas evol IO CAT '!E36-1,"-")</f>
        <v>9.2323964944091896E-2</v>
      </c>
      <c r="E23" s="168">
        <f>IFERROR('tablas evol IO CAT '!G23/'tablas evol IO CAT '!G36-1,"-")</f>
        <v>-5.681967644350927E-2</v>
      </c>
      <c r="F23" s="168">
        <f>IFERROR('tablas evol IO CAT '!I23/'tablas evol IO CAT '!I36-1,"-")</f>
        <v>0.24885131409667349</v>
      </c>
      <c r="G23" s="136">
        <f>IFERROR('tablas evol IO CAT '!K23/'tablas evol IO CAT '!K36-1,"-")</f>
        <v>1.7172295363480305E-2</v>
      </c>
      <c r="H23" s="168">
        <f>IFERROR('tablas evol IO CAT '!M23/'tablas evol IO CAT '!M36-1,"-")</f>
        <v>-5.8324855883350235E-2</v>
      </c>
      <c r="I23" s="136">
        <f>IFERROR('tablas evol IO CAT '!O23/'tablas evol IO CAT '!O36-1,"-")</f>
        <v>-2.4456090201683378E-2</v>
      </c>
    </row>
    <row r="24" spans="2:9">
      <c r="B24" s="77">
        <v>2010</v>
      </c>
      <c r="C24" s="134">
        <f>IFERROR('tablas evol IO CAT '!C24/'tablas evol IO CAT '!C37-1,"-")</f>
        <v>6.2608138090936016E-3</v>
      </c>
      <c r="D24" s="134">
        <f>IFERROR('tablas evol IO CAT '!E24/'tablas evol IO CAT '!E37-1,"-")</f>
        <v>1.9853710250358869E-2</v>
      </c>
      <c r="E24" s="134">
        <f>IFERROR('tablas evol IO CAT '!G24/'tablas evol IO CAT '!G37-1,"-")</f>
        <v>0.11266160209911846</v>
      </c>
      <c r="F24" s="134">
        <f>IFERROR('tablas evol IO CAT '!I24/'tablas evol IO CAT '!I37-1,"-")</f>
        <v>4.9105488963514299E-2</v>
      </c>
      <c r="G24" s="134">
        <f>IFERROR('tablas evol IO CAT '!K24/'tablas evol IO CAT '!K37-1,"-")</f>
        <v>7.7209536043824745E-2</v>
      </c>
      <c r="H24" s="134">
        <f>IFERROR('tablas evol IO CAT '!M24/'tablas evol IO CAT '!M37-1,"-")</f>
        <v>3.7614185690895585E-2</v>
      </c>
      <c r="I24" s="134">
        <f>IFERROR('tablas evol IO CAT '!O24/'tablas evol IO CAT '!O37-1,"-")</f>
        <v>5.8326171297294671E-2</v>
      </c>
    </row>
    <row r="25" spans="2:9" ht="15" hidden="1" customHeight="1" outlineLevel="1">
      <c r="B25" s="66" t="s">
        <v>86</v>
      </c>
      <c r="C25" s="168">
        <f>IFERROR('tablas evol IO CAT '!C25/'tablas evol IO CAT '!C38-1,"-")</f>
        <v>-6.4108813711780455E-2</v>
      </c>
      <c r="D25" s="168">
        <f>IFERROR('tablas evol IO CAT '!E25/'tablas evol IO CAT '!E38-1,"-")</f>
        <v>-3.3639003222092234E-2</v>
      </c>
      <c r="E25" s="168">
        <f>IFERROR('tablas evol IO CAT '!G25/'tablas evol IO CAT '!G38-1,"-")</f>
        <v>-0.20256304128859304</v>
      </c>
      <c r="F25" s="168">
        <f>IFERROR('tablas evol IO CAT '!I25/'tablas evol IO CAT '!I38-1,"-")</f>
        <v>0.29416812670322035</v>
      </c>
      <c r="G25" s="136">
        <f>IFERROR('tablas evol IO CAT '!K25/'tablas evol IO CAT '!K38-1,"-")</f>
        <v>-0.10652815222583856</v>
      </c>
      <c r="H25" s="168">
        <f>IFERROR('tablas evol IO CAT '!M25/'tablas evol IO CAT '!M38-1,"-")</f>
        <v>-0.10137858807062816</v>
      </c>
      <c r="I25" s="136">
        <f>IFERROR('tablas evol IO CAT '!O25/'tablas evol IO CAT '!O38-1,"-")</f>
        <v>-0.10285861730330104</v>
      </c>
    </row>
    <row r="26" spans="2:9" ht="15" hidden="1" customHeight="1" outlineLevel="1">
      <c r="B26" s="66" t="s">
        <v>87</v>
      </c>
      <c r="C26" s="168">
        <f>IFERROR('tablas evol IO CAT '!C26/'tablas evol IO CAT '!C39-1,"-")</f>
        <v>0.84991107133882027</v>
      </c>
      <c r="D26" s="168">
        <f>IFERROR('tablas evol IO CAT '!E26/'tablas evol IO CAT '!E39-1,"-")</f>
        <v>-0.13298627926662476</v>
      </c>
      <c r="E26" s="168">
        <f>IFERROR('tablas evol IO CAT '!G26/'tablas evol IO CAT '!G39-1,"-")</f>
        <v>-0.13224797302510338</v>
      </c>
      <c r="F26" s="168">
        <f>IFERROR('tablas evol IO CAT '!I26/'tablas evol IO CAT '!I39-1,"-")</f>
        <v>0.17934019401174228</v>
      </c>
      <c r="G26" s="136">
        <f>IFERROR('tablas evol IO CAT '!K26/'tablas evol IO CAT '!K39-1,"-")</f>
        <v>-7.6766703357305954E-2</v>
      </c>
      <c r="H26" s="168">
        <f>IFERROR('tablas evol IO CAT '!M26/'tablas evol IO CAT '!M39-1,"-")</f>
        <v>-0.19244024573619145</v>
      </c>
      <c r="I26" s="136">
        <f>IFERROR('tablas evol IO CAT '!O26/'tablas evol IO CAT '!O39-1,"-")</f>
        <v>-0.14628822307754163</v>
      </c>
    </row>
    <row r="27" spans="2:9" ht="15" hidden="1" customHeight="1" outlineLevel="1">
      <c r="B27" s="66" t="s">
        <v>88</v>
      </c>
      <c r="C27" s="168">
        <f>IFERROR('tablas evol IO CAT '!C27/'tablas evol IO CAT '!C40-1,"-")</f>
        <v>1.4549834781334949</v>
      </c>
      <c r="D27" s="168">
        <f>IFERROR('tablas evol IO CAT '!E27/'tablas evol IO CAT '!E40-1,"-")</f>
        <v>-9.2234431470161304E-2</v>
      </c>
      <c r="E27" s="168">
        <f>IFERROR('tablas evol IO CAT '!G27/'tablas evol IO CAT '!G40-1,"-")</f>
        <v>-6.4843078517452746E-2</v>
      </c>
      <c r="F27" s="168">
        <f>IFERROR('tablas evol IO CAT '!I27/'tablas evol IO CAT '!I40-1,"-")</f>
        <v>9.2312797123331292E-2</v>
      </c>
      <c r="G27" s="136">
        <f>IFERROR('tablas evol IO CAT '!K27/'tablas evol IO CAT '!K40-1,"-")</f>
        <v>-3.6929329567154778E-2</v>
      </c>
      <c r="H27" s="168">
        <f>IFERROR('tablas evol IO CAT '!M27/'tablas evol IO CAT '!M40-1,"-")</f>
        <v>-0.10892822250879153</v>
      </c>
      <c r="I27" s="136">
        <f>IFERROR('tablas evol IO CAT '!O27/'tablas evol IO CAT '!O40-1,"-")</f>
        <v>-7.6389978389645563E-2</v>
      </c>
    </row>
    <row r="28" spans="2:9" ht="15" hidden="1" customHeight="1" outlineLevel="1">
      <c r="B28" s="66" t="s">
        <v>89</v>
      </c>
      <c r="C28" s="168">
        <f>IFERROR('tablas evol IO CAT '!C28/'tablas evol IO CAT '!C41-1,"-")</f>
        <v>8.1264621402989956E-2</v>
      </c>
      <c r="D28" s="168">
        <f>IFERROR('tablas evol IO CAT '!E28/'tablas evol IO CAT '!E41-1,"-")</f>
        <v>-0.13190642110502737</v>
      </c>
      <c r="E28" s="168">
        <f>IFERROR('tablas evol IO CAT '!G28/'tablas evol IO CAT '!G41-1,"-")</f>
        <v>-1.3794009458749534E-2</v>
      </c>
      <c r="F28" s="168">
        <f>IFERROR('tablas evol IO CAT '!I28/'tablas evol IO CAT '!I41-1,"-")</f>
        <v>-0.16341364921254553</v>
      </c>
      <c r="G28" s="136">
        <f>IFERROR('tablas evol IO CAT '!K28/'tablas evol IO CAT '!K41-1,"-")</f>
        <v>-6.1118335500650045E-2</v>
      </c>
      <c r="H28" s="168">
        <f>IFERROR('tablas evol IO CAT '!M28/'tablas evol IO CAT '!M41-1,"-")</f>
        <v>-0.10077204388459982</v>
      </c>
      <c r="I28" s="136">
        <f>IFERROR('tablas evol IO CAT '!O28/'tablas evol IO CAT '!O41-1,"-")</f>
        <v>-8.1639865700653846E-2</v>
      </c>
    </row>
    <row r="29" spans="2:9" ht="15" hidden="1" customHeight="1" outlineLevel="1">
      <c r="B29" s="66" t="s">
        <v>90</v>
      </c>
      <c r="C29" s="168">
        <f>IFERROR('tablas evol IO CAT '!C29/'tablas evol IO CAT '!C42-1,"-")</f>
        <v>0.5672601814883993</v>
      </c>
      <c r="D29" s="168">
        <f>IFERROR('tablas evol IO CAT '!E29/'tablas evol IO CAT '!E42-1,"-")</f>
        <v>-8.8199595414700016E-2</v>
      </c>
      <c r="E29" s="168">
        <f>IFERROR('tablas evol IO CAT '!G29/'tablas evol IO CAT '!G42-1,"-")</f>
        <v>-0.17467984722534258</v>
      </c>
      <c r="F29" s="168">
        <f>IFERROR('tablas evol IO CAT '!I29/'tablas evol IO CAT '!I42-1,"-")</f>
        <v>-0.10625822663635276</v>
      </c>
      <c r="G29" s="136">
        <f>IFERROR('tablas evol IO CAT '!K29/'tablas evol IO CAT '!K42-1,"-")</f>
        <v>-0.12766481823783116</v>
      </c>
      <c r="H29" s="168">
        <f>IFERROR('tablas evol IO CAT '!M29/'tablas evol IO CAT '!M42-1,"-")</f>
        <v>-7.7513546056592442E-2</v>
      </c>
      <c r="I29" s="136">
        <f>IFERROR('tablas evol IO CAT '!O29/'tablas evol IO CAT '!O42-1,"-")</f>
        <v>-9.7954640322805098E-2</v>
      </c>
    </row>
    <row r="30" spans="2:9" ht="15" hidden="1" customHeight="1" outlineLevel="1">
      <c r="B30" s="66" t="s">
        <v>91</v>
      </c>
      <c r="C30" s="168">
        <f>IFERROR('tablas evol IO CAT '!C30/'tablas evol IO CAT '!C43-1,"-")</f>
        <v>1.3616591045272686</v>
      </c>
      <c r="D30" s="168">
        <f>IFERROR('tablas evol IO CAT '!E30/'tablas evol IO CAT '!E43-1,"-")</f>
        <v>-0.21092757306226173</v>
      </c>
      <c r="E30" s="168">
        <f>IFERROR('tablas evol IO CAT '!G30/'tablas evol IO CAT '!G43-1,"-")</f>
        <v>-0.10539273153575612</v>
      </c>
      <c r="F30" s="168">
        <f>IFERROR('tablas evol IO CAT '!I30/'tablas evol IO CAT '!I43-1,"-")</f>
        <v>0.15254752851711029</v>
      </c>
      <c r="G30" s="136">
        <f>IFERROR('tablas evol IO CAT '!K30/'tablas evol IO CAT '!K43-1,"-")</f>
        <v>-9.3659180977543E-2</v>
      </c>
      <c r="H30" s="168">
        <f>IFERROR('tablas evol IO CAT '!M30/'tablas evol IO CAT '!M43-1,"-")</f>
        <v>-0.13268659051791576</v>
      </c>
      <c r="I30" s="136">
        <f>IFERROR('tablas evol IO CAT '!O30/'tablas evol IO CAT '!O43-1,"-")</f>
        <v>-0.11617345443891014</v>
      </c>
    </row>
    <row r="31" spans="2:9" ht="15" hidden="1" customHeight="1" outlineLevel="1">
      <c r="B31" s="66" t="s">
        <v>92</v>
      </c>
      <c r="C31" s="168">
        <f>IFERROR('tablas evol IO CAT '!C31/'tablas evol IO CAT '!C44-1,"-")</f>
        <v>-0.15083460325997722</v>
      </c>
      <c r="D31" s="168">
        <f>IFERROR('tablas evol IO CAT '!E31/'tablas evol IO CAT '!E44-1,"-")</f>
        <v>-0.1867260784769107</v>
      </c>
      <c r="E31" s="168">
        <f>IFERROR('tablas evol IO CAT '!G31/'tablas evol IO CAT '!G44-1,"-")</f>
        <v>-4.7851264419723982E-2</v>
      </c>
      <c r="F31" s="168">
        <f>IFERROR('tablas evol IO CAT '!I31/'tablas evol IO CAT '!I44-1,"-")</f>
        <v>-8.6266612968183609E-2</v>
      </c>
      <c r="G31" s="136">
        <f>IFERROR('tablas evol IO CAT '!K31/'tablas evol IO CAT '!K44-1,"-")</f>
        <v>-9.1644514921422449E-2</v>
      </c>
      <c r="H31" s="168">
        <f>IFERROR('tablas evol IO CAT '!M31/'tablas evol IO CAT '!M44-1,"-")</f>
        <v>-0.24416767027388397</v>
      </c>
      <c r="I31" s="136">
        <f>IFERROR('tablas evol IO CAT '!O31/'tablas evol IO CAT '!O44-1,"-")</f>
        <v>-0.18027091826062336</v>
      </c>
    </row>
    <row r="32" spans="2:9" ht="15" hidden="1" customHeight="1" outlineLevel="1">
      <c r="B32" s="66" t="s">
        <v>93</v>
      </c>
      <c r="C32" s="168">
        <f>IFERROR('tablas evol IO CAT '!C32/'tablas evol IO CAT '!C45-1,"-")</f>
        <v>0.18248130727668532</v>
      </c>
      <c r="D32" s="168">
        <f>IFERROR('tablas evol IO CAT '!E32/'tablas evol IO CAT '!E45-1,"-")</f>
        <v>-0.26166077738515903</v>
      </c>
      <c r="E32" s="168">
        <f>IFERROR('tablas evol IO CAT '!G32/'tablas evol IO CAT '!G45-1,"-")</f>
        <v>-0.10707323865218599</v>
      </c>
      <c r="F32" s="168">
        <f>IFERROR('tablas evol IO CAT '!I32/'tablas evol IO CAT '!I45-1,"-")</f>
        <v>-0.16039576365663333</v>
      </c>
      <c r="G32" s="136">
        <f>IFERROR('tablas evol IO CAT '!K32/'tablas evol IO CAT '!K45-1,"-")</f>
        <v>-0.15095208845208852</v>
      </c>
      <c r="H32" s="168">
        <f>IFERROR('tablas evol IO CAT '!M32/'tablas evol IO CAT '!M45-1,"-")</f>
        <v>-0.14598370197904542</v>
      </c>
      <c r="I32" s="136">
        <f>IFERROR('tablas evol IO CAT '!O32/'tablas evol IO CAT '!O45-1,"-")</f>
        <v>-0.14909019761299158</v>
      </c>
    </row>
    <row r="33" spans="2:9" ht="15" hidden="1" customHeight="1" outlineLevel="1">
      <c r="B33" s="66" t="s">
        <v>94</v>
      </c>
      <c r="C33" s="168">
        <f>IFERROR('tablas evol IO CAT '!C33/'tablas evol IO CAT '!C46-1,"-")</f>
        <v>0.4398302376032337</v>
      </c>
      <c r="D33" s="168">
        <f>IFERROR('tablas evol IO CAT '!E33/'tablas evol IO CAT '!E46-1,"-")</f>
        <v>-5.582483703827501E-2</v>
      </c>
      <c r="E33" s="168">
        <f>IFERROR('tablas evol IO CAT '!G33/'tablas evol IO CAT '!G46-1,"-")</f>
        <v>-6.1794660060555895E-2</v>
      </c>
      <c r="F33" s="168">
        <f>IFERROR('tablas evol IO CAT '!I33/'tablas evol IO CAT '!I46-1,"-")</f>
        <v>-0.20470854840740282</v>
      </c>
      <c r="G33" s="136">
        <f>IFERROR('tablas evol IO CAT '!K33/'tablas evol IO CAT '!K46-1,"-")</f>
        <v>-6.9867060561299876E-2</v>
      </c>
      <c r="H33" s="168">
        <f>IFERROR('tablas evol IO CAT '!M33/'tablas evol IO CAT '!M46-1,"-")</f>
        <v>-9.0739705608347432E-2</v>
      </c>
      <c r="I33" s="136">
        <f>IFERROR('tablas evol IO CAT '!O33/'tablas evol IO CAT '!O46-1,"-")</f>
        <v>-8.2440931497535286E-2</v>
      </c>
    </row>
    <row r="34" spans="2:9" ht="15" hidden="1" customHeight="1" outlineLevel="1">
      <c r="B34" s="66" t="s">
        <v>95</v>
      </c>
      <c r="C34" s="168">
        <f>IFERROR('tablas evol IO CAT '!C34/'tablas evol IO CAT '!C47-1,"-")</f>
        <v>7.4766819711181487E-2</v>
      </c>
      <c r="D34" s="168">
        <f>IFERROR('tablas evol IO CAT '!E34/'tablas evol IO CAT '!E47-1,"-")</f>
        <v>-8.3933870284018663E-2</v>
      </c>
      <c r="E34" s="168">
        <f>IFERROR('tablas evol IO CAT '!G34/'tablas evol IO CAT '!G47-1,"-")</f>
        <v>-0.19348659003831414</v>
      </c>
      <c r="F34" s="168">
        <f>IFERROR('tablas evol IO CAT '!I34/'tablas evol IO CAT '!I47-1,"-")</f>
        <v>-0.38269424823410703</v>
      </c>
      <c r="G34" s="136">
        <f>IFERROR('tablas evol IO CAT '!K34/'tablas evol IO CAT '!K47-1,"-")</f>
        <v>-0.17677286742034948</v>
      </c>
      <c r="H34" s="168">
        <f>IFERROR('tablas evol IO CAT '!M34/'tablas evol IO CAT '!M47-1,"-")</f>
        <v>-0.15028563058444411</v>
      </c>
      <c r="I34" s="136">
        <f>IFERROR('tablas evol IO CAT '!O34/'tablas evol IO CAT '!O47-1,"-")</f>
        <v>-0.16102521242512902</v>
      </c>
    </row>
    <row r="35" spans="2:9" ht="15" hidden="1" customHeight="1" outlineLevel="1">
      <c r="B35" s="66" t="s">
        <v>96</v>
      </c>
      <c r="C35" s="168">
        <f>IFERROR('tablas evol IO CAT '!C35/'tablas evol IO CAT '!C48-1,"-")</f>
        <v>0.10507649503129857</v>
      </c>
      <c r="D35" s="168">
        <f>IFERROR('tablas evol IO CAT '!E35/'tablas evol IO CAT '!E48-1,"-")</f>
        <v>-4.2285391033799913E-2</v>
      </c>
      <c r="E35" s="168">
        <f>IFERROR('tablas evol IO CAT '!G35/'tablas evol IO CAT '!G48-1,"-")</f>
        <v>-0.11970217640320735</v>
      </c>
      <c r="F35" s="168">
        <f>IFERROR('tablas evol IO CAT '!I35/'tablas evol IO CAT '!I48-1,"-")</f>
        <v>-0.22799534703373414</v>
      </c>
      <c r="G35" s="136">
        <f>IFERROR('tablas evol IO CAT '!K35/'tablas evol IO CAT '!K48-1,"-")</f>
        <v>-0.10317460317460314</v>
      </c>
      <c r="H35" s="168">
        <f>IFERROR('tablas evol IO CAT '!M35/'tablas evol IO CAT '!M48-1,"-")</f>
        <v>-0.15518683770217512</v>
      </c>
      <c r="I35" s="136">
        <f>IFERROR('tablas evol IO CAT '!O35/'tablas evol IO CAT '!O48-1,"-")</f>
        <v>-0.13509525087201513</v>
      </c>
    </row>
    <row r="36" spans="2:9" ht="15" hidden="1" customHeight="1" outlineLevel="1">
      <c r="B36" s="66" t="s">
        <v>97</v>
      </c>
      <c r="C36" s="168">
        <f>IFERROR('tablas evol IO CAT '!C36/'tablas evol IO CAT '!C49-1,"-")</f>
        <v>0.25642887701391182</v>
      </c>
      <c r="D36" s="168">
        <f>IFERROR('tablas evol IO CAT '!E36/'tablas evol IO CAT '!E49-1,"-")</f>
        <v>-7.5310884448791193E-2</v>
      </c>
      <c r="E36" s="168">
        <f>IFERROR('tablas evol IO CAT '!G36/'tablas evol IO CAT '!G49-1,"-")</f>
        <v>-9.7780942209564459E-2</v>
      </c>
      <c r="F36" s="168">
        <f>IFERROR('tablas evol IO CAT '!I36/'tablas evol IO CAT '!I49-1,"-")</f>
        <v>-0.23934013700545231</v>
      </c>
      <c r="G36" s="136">
        <f>IFERROR('tablas evol IO CAT '!K36/'tablas evol IO CAT '!K49-1,"-")</f>
        <v>-9.7507426062249936E-2</v>
      </c>
      <c r="H36" s="168">
        <f>IFERROR('tablas evol IO CAT '!M36/'tablas evol IO CAT '!M49-1,"-")</f>
        <v>-0.10649901530071215</v>
      </c>
      <c r="I36" s="136">
        <f>IFERROR('tablas evol IO CAT '!O36/'tablas evol IO CAT '!O49-1,"-")</f>
        <v>-0.10324693819424668</v>
      </c>
    </row>
    <row r="37" spans="2:9" collapsed="1">
      <c r="B37" s="80">
        <v>2009</v>
      </c>
      <c r="C37" s="136">
        <f>IFERROR('tablas evol IO CAT '!C37/'tablas evol IO CAT '!C50-1,"-")</f>
        <v>0.30610729462097086</v>
      </c>
      <c r="D37" s="136">
        <f>IFERROR('tablas evol IO CAT '!E37/'tablas evol IO CAT '!E50-1,"-")</f>
        <v>-0.11552201349706304</v>
      </c>
      <c r="E37" s="136">
        <f>IFERROR('tablas evol IO CAT '!G37/'tablas evol IO CAT '!G50-1,"-")</f>
        <v>-0.11265929498603622</v>
      </c>
      <c r="F37" s="136">
        <f>IFERROR('tablas evol IO CAT '!I37/'tablas evol IO CAT '!I50-1,"-")</f>
        <v>-8.9646387556438833E-2</v>
      </c>
      <c r="G37" s="136">
        <f>IFERROR('tablas evol IO CAT '!K37/'tablas evol IO CAT '!K50-1,"-")</f>
        <v>-0.10072725736879351</v>
      </c>
      <c r="H37" s="136">
        <f>IFERROR('tablas evol IO CAT '!M37/'tablas evol IO CAT '!M50-1,"-")</f>
        <v>-0.13406860046160374</v>
      </c>
      <c r="I37" s="136">
        <f>IFERROR('tablas evol IO CAT '!O37/'tablas evol IO CAT '!O50-1,"-")</f>
        <v>-0.12002217254634506</v>
      </c>
    </row>
    <row r="38" spans="2:9" ht="15" hidden="1" customHeight="1" outlineLevel="1">
      <c r="B38" s="66" t="s">
        <v>86</v>
      </c>
      <c r="C38" s="168">
        <f>IFERROR('tablas evol IO CAT '!C38/'tablas evol IO CAT '!C51-1,"-")</f>
        <v>0.16158315177923033</v>
      </c>
      <c r="D38" s="168">
        <f>IFERROR('tablas evol IO CAT '!E38/'tablas evol IO CAT '!E51-1,"-")</f>
        <v>-6.7284641201853956E-2</v>
      </c>
      <c r="E38" s="168">
        <f>IFERROR('tablas evol IO CAT '!G38/'tablas evol IO CAT '!G51-1,"-")</f>
        <v>6.6071194010245637E-2</v>
      </c>
      <c r="F38" s="168">
        <f>IFERROR('tablas evol IO CAT '!I38/'tablas evol IO CAT '!I51-1,"-")</f>
        <v>-0.24188385916780974</v>
      </c>
      <c r="G38" s="136">
        <f>IFERROR('tablas evol IO CAT '!K38/'tablas evol IO CAT '!K51-1,"-")</f>
        <v>-4.1919629950853965E-3</v>
      </c>
      <c r="H38" s="168">
        <f>IFERROR('tablas evol IO CAT '!M38/'tablas evol IO CAT '!M51-1,"-")</f>
        <v>-0.14517859880423123</v>
      </c>
      <c r="I38" s="136">
        <f>IFERROR('tablas evol IO CAT '!O38/'tablas evol IO CAT '!O51-1,"-")</f>
        <v>-9.1181763647270597E-2</v>
      </c>
    </row>
    <row r="39" spans="2:9" ht="15" hidden="1" customHeight="1" outlineLevel="1">
      <c r="B39" s="66" t="s">
        <v>87</v>
      </c>
      <c r="C39" s="168">
        <f>IFERROR('tablas evol IO CAT '!C39/'tablas evol IO CAT '!C52-1,"-")</f>
        <v>-0.2092094196804033</v>
      </c>
      <c r="D39" s="168">
        <f>IFERROR('tablas evol IO CAT '!E39/'tablas evol IO CAT '!E52-1,"-")</f>
        <v>-0.12783477321814252</v>
      </c>
      <c r="E39" s="168">
        <f>IFERROR('tablas evol IO CAT '!G39/'tablas evol IO CAT '!G52-1,"-")</f>
        <v>-6.3412759415834019E-2</v>
      </c>
      <c r="F39" s="168">
        <f>IFERROR('tablas evol IO CAT '!I39/'tablas evol IO CAT '!I52-1,"-")</f>
        <v>-0.13688888888888895</v>
      </c>
      <c r="G39" s="136">
        <f>IFERROR('tablas evol IO CAT '!K39/'tablas evol IO CAT '!K52-1,"-")</f>
        <v>-9.5717884130982478E-2</v>
      </c>
      <c r="H39" s="168">
        <f>IFERROR('tablas evol IO CAT '!M39/'tablas evol IO CAT '!M52-1,"-")</f>
        <v>-5.6485034535686984E-2</v>
      </c>
      <c r="I39" s="136">
        <f>IFERROR('tablas evol IO CAT '!O39/'tablas evol IO CAT '!O52-1,"-")</f>
        <v>-7.1967498549042386E-2</v>
      </c>
    </row>
    <row r="40" spans="2:9" ht="15" hidden="1" customHeight="1" outlineLevel="1">
      <c r="B40" s="66" t="s">
        <v>88</v>
      </c>
      <c r="C40" s="168">
        <f>IFERROR('tablas evol IO CAT '!C40/'tablas evol IO CAT '!C53-1,"-")</f>
        <v>-0.35993073131743702</v>
      </c>
      <c r="D40" s="168">
        <f>IFERROR('tablas evol IO CAT '!E40/'tablas evol IO CAT '!E53-1,"-")</f>
        <v>-9.4471359361641638E-2</v>
      </c>
      <c r="E40" s="168">
        <f>IFERROR('tablas evol IO CAT '!G40/'tablas evol IO CAT '!G53-1,"-")</f>
        <v>7.1664247063481623E-2</v>
      </c>
      <c r="F40" s="168">
        <f>IFERROR('tablas evol IO CAT '!I40/'tablas evol IO CAT '!I53-1,"-")</f>
        <v>-6.2397860644777925E-2</v>
      </c>
      <c r="G40" s="136">
        <f>IFERROR('tablas evol IO CAT '!K40/'tablas evol IO CAT '!K53-1,"-")</f>
        <v>-2.9502669289127592E-3</v>
      </c>
      <c r="H40" s="168">
        <f>IFERROR('tablas evol IO CAT '!M40/'tablas evol IO CAT '!M53-1,"-")</f>
        <v>-3.6543654365436384E-2</v>
      </c>
      <c r="I40" s="136">
        <f>IFERROR('tablas evol IO CAT '!O40/'tablas evol IO CAT '!O53-1,"-")</f>
        <v>-2.1540469973890364E-2</v>
      </c>
    </row>
    <row r="41" spans="2:9" ht="15" hidden="1" customHeight="1" outlineLevel="1">
      <c r="B41" s="66" t="s">
        <v>89</v>
      </c>
      <c r="C41" s="168">
        <f>IFERROR('tablas evol IO CAT '!C41/'tablas evol IO CAT '!C54-1,"-")</f>
        <v>0.35354881706097663</v>
      </c>
      <c r="D41" s="168">
        <f>IFERROR('tablas evol IO CAT '!E41/'tablas evol IO CAT '!E54-1,"-")</f>
        <v>-0.10816809707013908</v>
      </c>
      <c r="E41" s="168">
        <f>IFERROR('tablas evol IO CAT '!G41/'tablas evol IO CAT '!G54-1,"-")</f>
        <v>-6.3369016857388827E-2</v>
      </c>
      <c r="F41" s="168">
        <f>IFERROR('tablas evol IO CAT '!I41/'tablas evol IO CAT '!I54-1,"-")</f>
        <v>0.15590477672319913</v>
      </c>
      <c r="G41" s="136">
        <f>IFERROR('tablas evol IO CAT '!K41/'tablas evol IO CAT '!K54-1,"-")</f>
        <v>-4.5379310344827672E-2</v>
      </c>
      <c r="H41" s="168">
        <f>IFERROR('tablas evol IO CAT '!M41/'tablas evol IO CAT '!M54-1,"-")</f>
        <v>-2.6342451874367123E-3</v>
      </c>
      <c r="I41" s="136">
        <f>IFERROR('tablas evol IO CAT '!O41/'tablas evol IO CAT '!O54-1,"-")</f>
        <v>-2.1611341632088554E-2</v>
      </c>
    </row>
    <row r="42" spans="2:9" ht="15" hidden="1" customHeight="1" outlineLevel="1">
      <c r="B42" s="66" t="s">
        <v>90</v>
      </c>
      <c r="C42" s="168">
        <f>IFERROR('tablas evol IO CAT '!C42/'tablas evol IO CAT '!C55-1,"-")</f>
        <v>-0.29867002980967705</v>
      </c>
      <c r="D42" s="168">
        <f>IFERROR('tablas evol IO CAT '!E42/'tablas evol IO CAT '!E55-1,"-")</f>
        <v>-7.0918431274276328E-2</v>
      </c>
      <c r="E42" s="168">
        <f>IFERROR('tablas evol IO CAT '!G42/'tablas evol IO CAT '!G55-1,"-")</f>
        <v>2.7232864066466744E-2</v>
      </c>
      <c r="F42" s="168">
        <f>IFERROR('tablas evol IO CAT '!I42/'tablas evol IO CAT '!I55-1,"-")</f>
        <v>-0.13407937001347026</v>
      </c>
      <c r="G42" s="136">
        <f>IFERROR('tablas evol IO CAT '!K42/'tablas evol IO CAT '!K55-1,"-")</f>
        <v>-3.0581770397801744E-2</v>
      </c>
      <c r="H42" s="168">
        <f>IFERROR('tablas evol IO CAT '!M42/'tablas evol IO CAT '!M55-1,"-")</f>
        <v>2.0270270270270174E-2</v>
      </c>
      <c r="I42" s="136">
        <f>IFERROR('tablas evol IO CAT '!O42/'tablas evol IO CAT '!O55-1,"-")</f>
        <v>-8.3414430696515662E-4</v>
      </c>
    </row>
    <row r="43" spans="2:9" ht="15" hidden="1" customHeight="1" outlineLevel="1">
      <c r="B43" s="66" t="s">
        <v>91</v>
      </c>
      <c r="C43" s="168">
        <f>IFERROR('tablas evol IO CAT '!C43/'tablas evol IO CAT '!C56-1,"-")</f>
        <v>-0.438843298163345</v>
      </c>
      <c r="D43" s="168">
        <f>IFERROR('tablas evol IO CAT '!E43/'tablas evol IO CAT '!E56-1,"-")</f>
        <v>7.1720381298229663E-2</v>
      </c>
      <c r="E43" s="168">
        <f>IFERROR('tablas evol IO CAT '!G43/'tablas evol IO CAT '!G56-1,"-")</f>
        <v>-4.9476264764876321E-2</v>
      </c>
      <c r="F43" s="168">
        <f>IFERROR('tablas evol IO CAT '!I43/'tablas evol IO CAT '!I56-1,"-")</f>
        <v>-0.12856196156394972</v>
      </c>
      <c r="G43" s="136">
        <f>IFERROR('tablas evol IO CAT '!K43/'tablas evol IO CAT '!K56-1,"-")</f>
        <v>-2.8241335044929428E-2</v>
      </c>
      <c r="H43" s="168">
        <f>IFERROR('tablas evol IO CAT '!M43/'tablas evol IO CAT '!M56-1,"-")</f>
        <v>9.867629362214192E-2</v>
      </c>
      <c r="I43" s="136">
        <f>IFERROR('tablas evol IO CAT '!O43/'tablas evol IO CAT '!O56-1,"-")</f>
        <v>4.3730886850152917E-2</v>
      </c>
    </row>
    <row r="44" spans="2:9" ht="15" hidden="1" customHeight="1" outlineLevel="1">
      <c r="B44" s="66" t="s">
        <v>92</v>
      </c>
      <c r="C44" s="168">
        <f>IFERROR('tablas evol IO CAT '!C44/'tablas evol IO CAT '!C57-1,"-")</f>
        <v>-8.6768894092842386E-3</v>
      </c>
      <c r="D44" s="168">
        <f>IFERROR('tablas evol IO CAT '!E44/'tablas evol IO CAT '!E57-1,"-")</f>
        <v>9.5931252192213323E-2</v>
      </c>
      <c r="E44" s="168">
        <f>IFERROR('tablas evol IO CAT '!G44/'tablas evol IO CAT '!G57-1,"-")</f>
        <v>-9.4702467343976915E-2</v>
      </c>
      <c r="F44" s="168">
        <f>IFERROR('tablas evol IO CAT '!I44/'tablas evol IO CAT '!I57-1,"-")</f>
        <v>0.25</v>
      </c>
      <c r="G44" s="136">
        <f>IFERROR('tablas evol IO CAT '!K44/'tablas evol IO CAT '!K57-1,"-")</f>
        <v>-5.3771254178172079E-3</v>
      </c>
      <c r="H44" s="168">
        <f>IFERROR('tablas evol IO CAT '!M44/'tablas evol IO CAT '!M57-1,"-")</f>
        <v>0.21816542709037634</v>
      </c>
      <c r="I44" s="136">
        <f>IFERROR('tablas evol IO CAT '!O44/'tablas evol IO CAT '!O57-1,"-")</f>
        <v>0.11602106054907857</v>
      </c>
    </row>
    <row r="45" spans="2:9" ht="15" hidden="1" customHeight="1" outlineLevel="1">
      <c r="B45" s="66" t="s">
        <v>93</v>
      </c>
      <c r="C45" s="168">
        <f>IFERROR('tablas evol IO CAT '!C45/'tablas evol IO CAT '!C58-1,"-")</f>
        <v>-0.23282372640571725</v>
      </c>
      <c r="D45" s="168">
        <f>IFERROR('tablas evol IO CAT '!E45/'tablas evol IO CAT '!E58-1,"-")</f>
        <v>0.11395394607360743</v>
      </c>
      <c r="E45" s="168">
        <f>IFERROR('tablas evol IO CAT '!G45/'tablas evol IO CAT '!G58-1,"-")</f>
        <v>-5.325599789085167E-2</v>
      </c>
      <c r="F45" s="168">
        <f>IFERROR('tablas evol IO CAT '!I45/'tablas evol IO CAT '!I58-1,"-")</f>
        <v>0.31044558071585104</v>
      </c>
      <c r="G45" s="136">
        <f>IFERROR('tablas evol IO CAT '!K45/'tablas evol IO CAT '!K58-1,"-")</f>
        <v>2.8427037271004485E-2</v>
      </c>
      <c r="H45" s="168">
        <f>IFERROR('tablas evol IO CAT '!M45/'tablas evol IO CAT '!M58-1,"-")</f>
        <v>1.6327496450544432E-2</v>
      </c>
      <c r="I45" s="136">
        <f>IFERROR('tablas evol IO CAT '!O45/'tablas evol IO CAT '!O58-1,"-")</f>
        <v>2.5275827482447388E-2</v>
      </c>
    </row>
    <row r="46" spans="2:9" ht="15" hidden="1" customHeight="1" outlineLevel="1">
      <c r="B46" s="66" t="s">
        <v>94</v>
      </c>
      <c r="C46" s="168">
        <f>IFERROR('tablas evol IO CAT '!C46/'tablas evol IO CAT '!C59-1,"-")</f>
        <v>-0.33818411052313746</v>
      </c>
      <c r="D46" s="168">
        <f>IFERROR('tablas evol IO CAT '!E46/'tablas evol IO CAT '!E59-1,"-")</f>
        <v>-1.3520197856554006E-2</v>
      </c>
      <c r="E46" s="168">
        <f>IFERROR('tablas evol IO CAT '!G46/'tablas evol IO CAT '!G59-1,"-")</f>
        <v>-4.7206923682140189E-2</v>
      </c>
      <c r="F46" s="168">
        <f>IFERROR('tablas evol IO CAT '!I46/'tablas evol IO CAT '!I59-1,"-")</f>
        <v>0.28278423772609829</v>
      </c>
      <c r="G46" s="136">
        <f>IFERROR('tablas evol IO CAT '!K46/'tablas evol IO CAT '!K59-1,"-")</f>
        <v>-6.457293806868214E-3</v>
      </c>
      <c r="H46" s="168">
        <f>IFERROR('tablas evol IO CAT '!M46/'tablas evol IO CAT '!M59-1,"-")</f>
        <v>8.2711317329029699E-2</v>
      </c>
      <c r="I46" s="136">
        <f>IFERROR('tablas evol IO CAT '!O46/'tablas evol IO CAT '!O59-1,"-")</f>
        <v>4.5680767863490956E-2</v>
      </c>
    </row>
    <row r="47" spans="2:9" ht="15" hidden="1" customHeight="1" outlineLevel="1">
      <c r="B47" s="66" t="s">
        <v>95</v>
      </c>
      <c r="C47" s="168">
        <f>IFERROR('tablas evol IO CAT '!C47/'tablas evol IO CAT '!C60-1,"-")</f>
        <v>-0.15822991955882759</v>
      </c>
      <c r="D47" s="168">
        <f>IFERROR('tablas evol IO CAT '!E47/'tablas evol IO CAT '!E60-1,"-")</f>
        <v>1.6226306720275696E-2</v>
      </c>
      <c r="E47" s="168">
        <f>IFERROR('tablas evol IO CAT '!G47/'tablas evol IO CAT '!G60-1,"-")</f>
        <v>-6.1783868793529595E-2</v>
      </c>
      <c r="F47" s="168">
        <f>IFERROR('tablas evol IO CAT '!I47/'tablas evol IO CAT '!I60-1,"-")</f>
        <v>9.0365279368715967E-3</v>
      </c>
      <c r="G47" s="136">
        <f>IFERROR('tablas evol IO CAT '!K47/'tablas evol IO CAT '!K60-1,"-")</f>
        <v>-3.2201914708442136E-2</v>
      </c>
      <c r="H47" s="168">
        <f>IFERROR('tablas evol IO CAT '!M47/'tablas evol IO CAT '!M60-1,"-")</f>
        <v>0.10130666236489749</v>
      </c>
      <c r="I47" s="136">
        <f>IFERROR('tablas evol IO CAT '!O47/'tablas evol IO CAT '!O60-1,"-")</f>
        <v>4.6044004079848655E-2</v>
      </c>
    </row>
    <row r="48" spans="2:9" ht="15" hidden="1" customHeight="1" outlineLevel="1">
      <c r="B48" s="66" t="s">
        <v>96</v>
      </c>
      <c r="C48" s="168">
        <f>IFERROR('tablas evol IO CAT '!C48/'tablas evol IO CAT '!C61-1,"-")</f>
        <v>4.2922811286632889E-2</v>
      </c>
      <c r="D48" s="168">
        <f>IFERROR('tablas evol IO CAT '!E48/'tablas evol IO CAT '!E61-1,"-")</f>
        <v>1.638637343682614E-2</v>
      </c>
      <c r="E48" s="168">
        <f>IFERROR('tablas evol IO CAT '!G48/'tablas evol IO CAT '!G61-1,"-")</f>
        <v>3.8914673330953109E-2</v>
      </c>
      <c r="F48" s="168">
        <f>IFERROR('tablas evol IO CAT '!I48/'tablas evol IO CAT '!I61-1,"-")</f>
        <v>-8.5460992907801292E-2</v>
      </c>
      <c r="G48" s="136">
        <f>IFERROR('tablas evol IO CAT '!K48/'tablas evol IO CAT '!K61-1,"-")</f>
        <v>1.65194006915097E-2</v>
      </c>
      <c r="H48" s="168">
        <f>IFERROR('tablas evol IO CAT '!M48/'tablas evol IO CAT '!M61-1,"-")</f>
        <v>6.6785661163171195E-2</v>
      </c>
      <c r="I48" s="136">
        <f>IFERROR('tablas evol IO CAT '!O48/'tablas evol IO CAT '!O61-1,"-")</f>
        <v>4.779308405960081E-2</v>
      </c>
    </row>
    <row r="49" spans="2:9" ht="15" hidden="1" customHeight="1" outlineLevel="1">
      <c r="B49" s="66" t="s">
        <v>97</v>
      </c>
      <c r="C49" s="168">
        <f>IFERROR('tablas evol IO CAT '!C49/'tablas evol IO CAT '!C62-1,"-")</f>
        <v>0.1618062062012029</v>
      </c>
      <c r="D49" s="168">
        <f>IFERROR('tablas evol IO CAT '!E49/'tablas evol IO CAT '!E62-1,"-")</f>
        <v>9.4499294781380527E-3</v>
      </c>
      <c r="E49" s="168">
        <f>IFERROR('tablas evol IO CAT '!G49/'tablas evol IO CAT '!G62-1,"-")</f>
        <v>-4.3581886278515558E-2</v>
      </c>
      <c r="F49" s="168">
        <f>IFERROR('tablas evol IO CAT '!I49/'tablas evol IO CAT '!I62-1,"-")</f>
        <v>-8.0432672306198771E-3</v>
      </c>
      <c r="G49" s="136">
        <f>IFERROR('tablas evol IO CAT '!K49/'tablas evol IO CAT '!K62-1,"-")</f>
        <v>-1.8382352941176294E-2</v>
      </c>
      <c r="H49" s="168">
        <f>IFERROR('tablas evol IO CAT '!M49/'tablas evol IO CAT '!M62-1,"-")</f>
        <v>9.0713813615333816E-2</v>
      </c>
      <c r="I49" s="136">
        <f>IFERROR('tablas evol IO CAT '!O49/'tablas evol IO CAT '!O62-1,"-")</f>
        <v>4.6030090868464324E-2</v>
      </c>
    </row>
    <row r="50" spans="2:9" collapsed="1">
      <c r="B50" s="80">
        <v>2008</v>
      </c>
      <c r="C50" s="136">
        <f>IFERROR('tablas evol IO CAT '!C50/'tablas evol IO CAT '!C63-1,"-")</f>
        <v>-0.1008047746693268</v>
      </c>
      <c r="D50" s="136">
        <f>IFERROR('tablas evol IO CAT '!E50/'tablas evol IO CAT '!E63-1,"-")</f>
        <v>-1.8927288745509308E-2</v>
      </c>
      <c r="E50" s="136">
        <f>IFERROR('tablas evol IO CAT '!G50/'tablas evol IO CAT '!G63-1,"-")</f>
        <v>-2.3385908198314875E-2</v>
      </c>
      <c r="F50" s="136">
        <f>IFERROR('tablas evol IO CAT '!I50/'tablas evol IO CAT '!I63-1,"-")</f>
        <v>-2.8497009719007371E-3</v>
      </c>
      <c r="G50" s="136">
        <f>IFERROR('tablas evol IO CAT '!K50/'tablas evol IO CAT '!K63-1,"-")</f>
        <v>-1.9705650614618819E-2</v>
      </c>
      <c r="H50" s="136">
        <f>IFERROR('tablas evol IO CAT '!M50/'tablas evol IO CAT '!M63-1,"-")</f>
        <v>3.3234940366287713E-2</v>
      </c>
      <c r="I50" s="136">
        <f>IFERROR('tablas evol IO CAT '!O50/'tablas evol IO CAT '!O63-1,"-")</f>
        <v>1.1812566476002706E-2</v>
      </c>
    </row>
    <row r="51" spans="2:9" ht="15" hidden="1" customHeight="1" outlineLevel="1">
      <c r="B51" s="66" t="s">
        <v>86</v>
      </c>
      <c r="C51" s="168">
        <f>IFERROR('tablas evol IO CAT '!C51/'tablas evol IO CAT '!C64-1,"-")</f>
        <v>-0.14209402166701623</v>
      </c>
      <c r="D51" s="168">
        <f>IFERROR('tablas evol IO CAT '!E51/'tablas evol IO CAT '!E64-1,"-")</f>
        <v>7.2505999314363967E-2</v>
      </c>
      <c r="E51" s="168">
        <f>IFERROR('tablas evol IO CAT '!G51/'tablas evol IO CAT '!G64-1,"-")</f>
        <v>-0.12544514646754745</v>
      </c>
      <c r="F51" s="168">
        <f>IFERROR('tablas evol IO CAT '!I51/'tablas evol IO CAT '!I64-1,"-")</f>
        <v>-0.19496932515337428</v>
      </c>
      <c r="G51" s="136">
        <f>IFERROR('tablas evol IO CAT '!K51/'tablas evol IO CAT '!K64-1,"-")</f>
        <v>-8.4436209634727311E-2</v>
      </c>
      <c r="H51" s="168">
        <f>IFERROR('tablas evol IO CAT '!M51/'tablas evol IO CAT '!M64-1,"-")</f>
        <v>7.3038328672479169E-2</v>
      </c>
      <c r="I51" s="136">
        <f>IFERROR('tablas evol IO CAT '!O51/'tablas evol IO CAT '!O64-1,"-")</f>
        <v>8.621993646952264E-3</v>
      </c>
    </row>
    <row r="52" spans="2:9" ht="15" hidden="1" customHeight="1" outlineLevel="1">
      <c r="B52" s="66" t="s">
        <v>87</v>
      </c>
      <c r="C52" s="168">
        <f>IFERROR('tablas evol IO CAT '!C52/'tablas evol IO CAT '!C65-1,"-")</f>
        <v>-0.14010401793890626</v>
      </c>
      <c r="D52" s="168">
        <f>IFERROR('tablas evol IO CAT '!E52/'tablas evol IO CAT '!E65-1,"-")</f>
        <v>0.12515188335358429</v>
      </c>
      <c r="E52" s="168">
        <f>IFERROR('tablas evol IO CAT '!G52/'tablas evol IO CAT '!G65-1,"-")</f>
        <v>-3.5939236754353399E-2</v>
      </c>
      <c r="F52" s="168">
        <f>IFERROR('tablas evol IO CAT '!I52/'tablas evol IO CAT '!I65-1,"-")</f>
        <v>2.929190015282801E-3</v>
      </c>
      <c r="G52" s="136">
        <f>IFERROR('tablas evol IO CAT '!K52/'tablas evol IO CAT '!K65-1,"-")</f>
        <v>1.3027128659683251E-2</v>
      </c>
      <c r="H52" s="168">
        <f>IFERROR('tablas evol IO CAT '!M52/'tablas evol IO CAT '!M65-1,"-")</f>
        <v>4.1566746602717863E-2</v>
      </c>
      <c r="I52" s="136">
        <f>IFERROR('tablas evol IO CAT '!O52/'tablas evol IO CAT '!O65-1,"-")</f>
        <v>3.1119090365050894E-2</v>
      </c>
    </row>
    <row r="53" spans="2:9" ht="15" hidden="1" customHeight="1" outlineLevel="1">
      <c r="B53" s="66" t="s">
        <v>88</v>
      </c>
      <c r="C53" s="168">
        <f>IFERROR('tablas evol IO CAT '!C53/'tablas evol IO CAT '!C66-1,"-")</f>
        <v>-0.22959974818672357</v>
      </c>
      <c r="D53" s="168">
        <f>IFERROR('tablas evol IO CAT '!E53/'tablas evol IO CAT '!E66-1,"-")</f>
        <v>-3.7179311290986283E-2</v>
      </c>
      <c r="E53" s="168">
        <f>IFERROR('tablas evol IO CAT '!G53/'tablas evol IO CAT '!G66-1,"-")</f>
        <v>-0.15969834756570933</v>
      </c>
      <c r="F53" s="168">
        <f>IFERROR('tablas evol IO CAT '!I53/'tablas evol IO CAT '!I66-1,"-")</f>
        <v>-2.731213872832372E-2</v>
      </c>
      <c r="G53" s="136">
        <f>IFERROR('tablas evol IO CAT '!K53/'tablas evol IO CAT '!K66-1,"-")</f>
        <v>-0.11080574640849461</v>
      </c>
      <c r="H53" s="168">
        <f>IFERROR('tablas evol IO CAT '!M53/'tablas evol IO CAT '!M66-1,"-")</f>
        <v>-0.10791713505700984</v>
      </c>
      <c r="I53" s="136">
        <f>IFERROR('tablas evol IO CAT '!O53/'tablas evol IO CAT '!O66-1,"-")</f>
        <v>-0.10761613513907098</v>
      </c>
    </row>
    <row r="54" spans="2:9" ht="15" hidden="1" customHeight="1" outlineLevel="1">
      <c r="B54" s="66" t="s">
        <v>89</v>
      </c>
      <c r="C54" s="168">
        <f>IFERROR('tablas evol IO CAT '!C54/'tablas evol IO CAT '!C67-1,"-")</f>
        <v>-0.2765748529571691</v>
      </c>
      <c r="D54" s="168">
        <f>IFERROR('tablas evol IO CAT '!E54/'tablas evol IO CAT '!E67-1,"-")</f>
        <v>-2.3551509897413614E-2</v>
      </c>
      <c r="E54" s="168">
        <f>IFERROR('tablas evol IO CAT '!G54/'tablas evol IO CAT '!G67-1,"-")</f>
        <v>-7.3846153846153895E-2</v>
      </c>
      <c r="F54" s="168">
        <f>IFERROR('tablas evol IO CAT '!I54/'tablas evol IO CAT '!I67-1,"-")</f>
        <v>-0.18697027197975968</v>
      </c>
      <c r="G54" s="136">
        <f>IFERROR('tablas evol IO CAT '!K54/'tablas evol IO CAT '!K67-1,"-")</f>
        <v>-7.8428880132197842E-2</v>
      </c>
      <c r="H54" s="168">
        <f>IFERROR('tablas evol IO CAT '!M54/'tablas evol IO CAT '!M67-1,"-")</f>
        <v>-0.10532994923857864</v>
      </c>
      <c r="I54" s="136">
        <f>IFERROR('tablas evol IO CAT '!O54/'tablas evol IO CAT '!O67-1,"-")</f>
        <v>-9.0994813767090954E-2</v>
      </c>
    </row>
    <row r="55" spans="2:9" ht="15" hidden="1" customHeight="1" outlineLevel="1">
      <c r="B55" s="66" t="s">
        <v>90</v>
      </c>
      <c r="C55" s="168">
        <f>IFERROR('tablas evol IO CAT '!C55/'tablas evol IO CAT '!C68-1,"-")</f>
        <v>-0.45079310359081981</v>
      </c>
      <c r="D55" s="168">
        <f>IFERROR('tablas evol IO CAT '!E55/'tablas evol IO CAT '!E68-1,"-")</f>
        <v>-5.3037494067394331E-2</v>
      </c>
      <c r="E55" s="168">
        <f>IFERROR('tablas evol IO CAT '!G55/'tablas evol IO CAT '!G68-1,"-")</f>
        <v>-5.12371359754763E-2</v>
      </c>
      <c r="F55" s="168">
        <f>IFERROR('tablas evol IO CAT '!I55/'tablas evol IO CAT '!I68-1,"-")</f>
        <v>2.1702307855177017E-2</v>
      </c>
      <c r="G55" s="136">
        <f>IFERROR('tablas evol IO CAT '!K55/'tablas evol IO CAT '!K68-1,"-")</f>
        <v>-5.4658385093167783E-2</v>
      </c>
      <c r="H55" s="168">
        <f>IFERROR('tablas evol IO CAT '!M55/'tablas evol IO CAT '!M68-1,"-")</f>
        <v>-0.13254295990408937</v>
      </c>
      <c r="I55" s="136">
        <f>IFERROR('tablas evol IO CAT '!O55/'tablas evol IO CAT '!O68-1,"-")</f>
        <v>-9.9974974974974873E-2</v>
      </c>
    </row>
    <row r="56" spans="2:9" ht="15" hidden="1" customHeight="1" outlineLevel="1">
      <c r="B56" s="66" t="s">
        <v>91</v>
      </c>
      <c r="C56" s="168">
        <f>IFERROR('tablas evol IO CAT '!C56/'tablas evol IO CAT '!C69-1,"-")</f>
        <v>-0.32964720069930364</v>
      </c>
      <c r="D56" s="168">
        <f>IFERROR('tablas evol IO CAT '!E56/'tablas evol IO CAT '!E69-1,"-")</f>
        <v>-0.15062331319881761</v>
      </c>
      <c r="E56" s="168">
        <f>IFERROR('tablas evol IO CAT '!G56/'tablas evol IO CAT '!G69-1,"-")</f>
        <v>4.7874824848201714E-2</v>
      </c>
      <c r="F56" s="168">
        <f>IFERROR('tablas evol IO CAT '!I56/'tablas evol IO CAT '!I69-1,"-")</f>
        <v>-0.13385374813454254</v>
      </c>
      <c r="G56" s="136">
        <f>IFERROR('tablas evol IO CAT '!K56/'tablas evol IO CAT '!K69-1,"-")</f>
        <v>-4.930436905052471E-2</v>
      </c>
      <c r="H56" s="168">
        <f>IFERROR('tablas evol IO CAT '!M56/'tablas evol IO CAT '!M69-1,"-")</f>
        <v>-0.10754832770788592</v>
      </c>
      <c r="I56" s="136">
        <f>IFERROR('tablas evol IO CAT '!O56/'tablas evol IO CAT '!O69-1,"-")</f>
        <v>-8.1718618365627549E-2</v>
      </c>
    </row>
    <row r="57" spans="2:9" ht="15" hidden="1" customHeight="1" outlineLevel="1">
      <c r="B57" s="66" t="s">
        <v>92</v>
      </c>
      <c r="C57" s="168">
        <f>IFERROR('tablas evol IO CAT '!C57/'tablas evol IO CAT '!C70-1,"-")</f>
        <v>-0.11430212521539462</v>
      </c>
      <c r="D57" s="168">
        <f>IFERROR('tablas evol IO CAT '!E57/'tablas evol IO CAT '!E70-1,"-")</f>
        <v>-0.11045241809672379</v>
      </c>
      <c r="E57" s="168">
        <f>IFERROR('tablas evol IO CAT '!G57/'tablas evol IO CAT '!G70-1,"-")</f>
        <v>-1.9565990750622486E-2</v>
      </c>
      <c r="F57" s="168">
        <f>IFERROR('tablas evol IO CAT '!I57/'tablas evol IO CAT '!I70-1,"-")</f>
        <v>-0.26055391234202741</v>
      </c>
      <c r="G57" s="136">
        <f>IFERROR('tablas evol IO CAT '!K57/'tablas evol IO CAT '!K70-1,"-")</f>
        <v>-7.7737568690524061E-2</v>
      </c>
      <c r="H57" s="168">
        <f>IFERROR('tablas evol IO CAT '!M57/'tablas evol IO CAT '!M70-1,"-")</f>
        <v>-0.1109997996393508</v>
      </c>
      <c r="I57" s="136">
        <f>IFERROR('tablas evol IO CAT '!O57/'tablas evol IO CAT '!O70-1,"-")</f>
        <v>-9.5732018364223848E-2</v>
      </c>
    </row>
    <row r="58" spans="2:9" ht="15" hidden="1" customHeight="1" outlineLevel="1">
      <c r="B58" s="66" t="s">
        <v>93</v>
      </c>
      <c r="C58" s="168">
        <f>IFERROR('tablas evol IO CAT '!C58/'tablas evol IO CAT '!C71-1,"-")</f>
        <v>-0.1360509554140128</v>
      </c>
      <c r="D58" s="168">
        <f>IFERROR('tablas evol IO CAT '!E58/'tablas evol IO CAT '!E71-1,"-")</f>
        <v>-7.500455124704164E-2</v>
      </c>
      <c r="E58" s="168">
        <f>IFERROR('tablas evol IO CAT '!G58/'tablas evol IO CAT '!G71-1,"-")</f>
        <v>-1.4677230809195918E-2</v>
      </c>
      <c r="F58" s="168">
        <f>IFERROR('tablas evol IO CAT '!I58/'tablas evol IO CAT '!I71-1,"-")</f>
        <v>-0.25829608560205874</v>
      </c>
      <c r="G58" s="136">
        <f>IFERROR('tablas evol IO CAT '!K58/'tablas evol IO CAT '!K71-1,"-")</f>
        <v>-6.6902446212791067E-2</v>
      </c>
      <c r="H58" s="168">
        <f>IFERROR('tablas evol IO CAT '!M58/'tablas evol IO CAT '!M71-1,"-")</f>
        <v>-4.6480144404332235E-2</v>
      </c>
      <c r="I58" s="136">
        <f>IFERROR('tablas evol IO CAT '!O58/'tablas evol IO CAT '!O71-1,"-")</f>
        <v>-5.5871212121212044E-2</v>
      </c>
    </row>
    <row r="59" spans="2:9" ht="15" hidden="1" customHeight="1" outlineLevel="1">
      <c r="B59" s="66" t="s">
        <v>94</v>
      </c>
      <c r="C59" s="168">
        <f>IFERROR('tablas evol IO CAT '!C59/'tablas evol IO CAT '!C72-1,"-")</f>
        <v>-0.13374304945858917</v>
      </c>
      <c r="D59" s="168">
        <f>IFERROR('tablas evol IO CAT '!E59/'tablas evol IO CAT '!E72-1,"-")</f>
        <v>-9.5855694692904003E-2</v>
      </c>
      <c r="E59" s="168">
        <f>IFERROR('tablas evol IO CAT '!G59/'tablas evol IO CAT '!G72-1,"-")</f>
        <v>-2.6550931835588432E-2</v>
      </c>
      <c r="F59" s="168">
        <f>IFERROR('tablas evol IO CAT '!I59/'tablas evol IO CAT '!I72-1,"-")</f>
        <v>-0.3151200088485786</v>
      </c>
      <c r="G59" s="136">
        <f>IFERROR('tablas evol IO CAT '!K59/'tablas evol IO CAT '!K72-1,"-")</f>
        <v>-9.3762468413352784E-2</v>
      </c>
      <c r="H59" s="168">
        <f>IFERROR('tablas evol IO CAT '!M59/'tablas evol IO CAT '!M72-1,"-")</f>
        <v>-0.14754944110060186</v>
      </c>
      <c r="I59" s="136">
        <f>IFERROR('tablas evol IO CAT '!O59/'tablas evol IO CAT '!O72-1,"-")</f>
        <v>-0.12490278425882728</v>
      </c>
    </row>
    <row r="60" spans="2:9" ht="15" hidden="1" customHeight="1" outlineLevel="1">
      <c r="B60" s="66" t="s">
        <v>95</v>
      </c>
      <c r="C60" s="168">
        <f>IFERROR('tablas evol IO CAT '!C60/'tablas evol IO CAT '!C73-1,"-")</f>
        <v>9.3532656487328891E-2</v>
      </c>
      <c r="D60" s="168">
        <f>IFERROR('tablas evol IO CAT '!E60/'tablas evol IO CAT '!E73-1,"-")</f>
        <v>-2.8053035589672093E-2</v>
      </c>
      <c r="E60" s="168">
        <f>IFERROR('tablas evol IO CAT '!G60/'tablas evol IO CAT '!G73-1,"-")</f>
        <v>8.6935286935286848E-2</v>
      </c>
      <c r="F60" s="168">
        <f>IFERROR('tablas evol IO CAT '!I60/'tablas evol IO CAT '!I73-1,"-")</f>
        <v>6.3913337846987162E-2</v>
      </c>
      <c r="G60" s="136">
        <f>IFERROR('tablas evol IO CAT '!K60/'tablas evol IO CAT '!K73-1,"-")</f>
        <v>4.8084440969507591E-2</v>
      </c>
      <c r="H60" s="168">
        <f>IFERROR('tablas evol IO CAT '!M60/'tablas evol IO CAT '!M73-1,"-")</f>
        <v>-4.8941393065357497E-2</v>
      </c>
      <c r="I60" s="136">
        <f>IFERROR('tablas evol IO CAT '!O60/'tablas evol IO CAT '!O73-1,"-")</f>
        <v>-1.0382119682768587E-2</v>
      </c>
    </row>
    <row r="61" spans="2:9" ht="15" hidden="1" customHeight="1" outlineLevel="1">
      <c r="B61" s="66" t="s">
        <v>96</v>
      </c>
      <c r="C61" s="168">
        <f>IFERROR('tablas evol IO CAT '!C61/'tablas evol IO CAT '!C74-1,"-")</f>
        <v>-0.15192660550458648</v>
      </c>
      <c r="D61" s="168">
        <f>IFERROR('tablas evol IO CAT '!E61/'tablas evol IO CAT '!E74-1,"-")</f>
        <v>-2.5630252100840467E-2</v>
      </c>
      <c r="E61" s="168">
        <f>IFERROR('tablas evol IO CAT '!G61/'tablas evol IO CAT '!G74-1,"-")</f>
        <v>0.10478569550354977</v>
      </c>
      <c r="F61" s="168">
        <f>IFERROR('tablas evol IO CAT '!I61/'tablas evol IO CAT '!I74-1,"-")</f>
        <v>9.6423017107309494E-2</v>
      </c>
      <c r="G61" s="136">
        <f>IFERROR('tablas evol IO CAT '!K61/'tablas evol IO CAT '!K74-1,"-")</f>
        <v>5.4272985014175879E-2</v>
      </c>
      <c r="H61" s="168">
        <f>IFERROR('tablas evol IO CAT '!M61/'tablas evol IO CAT '!M74-1,"-")</f>
        <v>-3.5022247739342593E-2</v>
      </c>
      <c r="I61" s="136">
        <f>IFERROR('tablas evol IO CAT '!O61/'tablas evol IO CAT '!O74-1,"-")</f>
        <v>-1.6839741790626306E-3</v>
      </c>
    </row>
    <row r="62" spans="2:9" ht="15" hidden="1" customHeight="1" outlineLevel="1">
      <c r="B62" s="66" t="s">
        <v>97</v>
      </c>
      <c r="C62" s="168">
        <f>IFERROR('tablas evol IO CAT '!C62/'tablas evol IO CAT '!C75-1,"-")</f>
        <v>-0.13028528947123885</v>
      </c>
      <c r="D62" s="168">
        <f>IFERROR('tablas evol IO CAT '!E62/'tablas evol IO CAT '!E75-1,"-")</f>
        <v>-1.0191260644980993E-2</v>
      </c>
      <c r="E62" s="168">
        <f>IFERROR('tablas evol IO CAT '!G62/'tablas evol IO CAT '!G75-1,"-")</f>
        <v>0.10013734548632791</v>
      </c>
      <c r="F62" s="168">
        <f>IFERROR('tablas evol IO CAT '!I62/'tablas evol IO CAT '!I75-1,"-")</f>
        <v>5.4085659991229385E-2</v>
      </c>
      <c r="G62" s="136">
        <f>IFERROR('tablas evol IO CAT '!K62/'tablas evol IO CAT '!K75-1,"-")</f>
        <v>5.3841015364061384E-2</v>
      </c>
      <c r="H62" s="168">
        <f>IFERROR('tablas evol IO CAT '!M62/'tablas evol IO CAT '!M75-1,"-")</f>
        <v>-6.4461276858865268E-2</v>
      </c>
      <c r="I62" s="136">
        <f>IFERROR('tablas evol IO CAT '!O62/'tablas evol IO CAT '!O75-1,"-")</f>
        <v>-1.7849305047549335E-2</v>
      </c>
    </row>
    <row r="63" spans="2:9" collapsed="1">
      <c r="B63" s="80">
        <v>2007</v>
      </c>
      <c r="C63" s="136">
        <f>IFERROR('tablas evol IO CAT '!C63/'tablas evol IO CAT '!C76-1,"-")</f>
        <v>-0.18676959332015064</v>
      </c>
      <c r="D63" s="136">
        <f>IFERROR('tablas evol IO CAT '!E63/'tablas evol IO CAT '!E76-1,"-")</f>
        <v>-3.6565228317535947E-2</v>
      </c>
      <c r="E63" s="136">
        <f>IFERROR('tablas evol IO CAT '!G63/'tablas evol IO CAT '!G76-1,"-")</f>
        <v>-1.7747645727196892E-2</v>
      </c>
      <c r="F63" s="136">
        <f>IFERROR('tablas evol IO CAT '!I63/'tablas evol IO CAT '!I76-1,"-")</f>
        <v>-9.8620392928186695E-2</v>
      </c>
      <c r="G63" s="136">
        <f>IFERROR('tablas evol IO CAT '!K63/'tablas evol IO CAT '!K76-1,"-")</f>
        <v>-3.831149930054123E-2</v>
      </c>
      <c r="H63" s="136">
        <f>IFERROR('tablas evol IO CAT '!M63/'tablas evol IO CAT '!M76-1,"-")</f>
        <v>-6.64888542273121E-2</v>
      </c>
      <c r="I63" s="136">
        <f>IFERROR('tablas evol IO CAT '!O63/'tablas evol IO CAT '!O76-1,"-")</f>
        <v>-5.3994960589662244E-2</v>
      </c>
    </row>
    <row r="64" spans="2:9" ht="15" customHeight="1">
      <c r="B64" s="278" t="s">
        <v>79</v>
      </c>
      <c r="C64" s="278"/>
      <c r="D64" s="278"/>
      <c r="E64" s="278"/>
      <c r="F64" s="278"/>
      <c r="G64" s="278"/>
      <c r="H64" s="278"/>
      <c r="I64" s="278"/>
    </row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Height="39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277</v>
      </c>
      <c r="C5" s="162"/>
      <c r="D5" s="162"/>
      <c r="E5" s="162"/>
    </row>
    <row r="6" spans="2:6" ht="30" customHeight="1">
      <c r="B6" s="45" t="s">
        <v>73</v>
      </c>
      <c r="C6" s="46" t="str">
        <f>actualizaciones!A3</f>
        <v>acumulado abril 2010</v>
      </c>
      <c r="D6" s="46" t="str">
        <f>actualizaciones!A2</f>
        <v xml:space="preserve">acumulado abril 2011 </v>
      </c>
      <c r="E6" s="297" t="s">
        <v>278</v>
      </c>
    </row>
    <row r="7" spans="2:6" ht="15" customHeight="1">
      <c r="B7" s="49" t="s">
        <v>279</v>
      </c>
      <c r="C7" s="298">
        <v>58.951136314257162</v>
      </c>
      <c r="D7" s="298">
        <v>69.281943125314257</v>
      </c>
      <c r="E7" s="130">
        <f>D7/C7-1</f>
        <v>0.17524355690084659</v>
      </c>
      <c r="F7" s="299"/>
    </row>
    <row r="8" spans="2:6" ht="15" customHeight="1">
      <c r="B8" s="52" t="s">
        <v>280</v>
      </c>
      <c r="C8" s="300">
        <v>67.419093453813289</v>
      </c>
      <c r="D8" s="300">
        <v>83.129614169490409</v>
      </c>
      <c r="E8" s="202">
        <f>D8/C8-1</f>
        <v>0.23302776573879491</v>
      </c>
      <c r="F8" s="299"/>
    </row>
    <row r="9" spans="2:6" ht="15" customHeight="1">
      <c r="B9" s="52" t="s">
        <v>281</v>
      </c>
      <c r="C9" s="300">
        <v>53.778249435011297</v>
      </c>
      <c r="D9" s="300">
        <v>60.82270854582908</v>
      </c>
      <c r="E9" s="202">
        <f>D9/C9-1</f>
        <v>0.13099085940554289</v>
      </c>
      <c r="F9" s="299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18.7109375" style="199" customWidth="1"/>
    <col min="3" max="5" width="11.7109375" style="199" customWidth="1"/>
    <col min="6" max="6" width="10.7109375" style="199" customWidth="1"/>
    <col min="7" max="12" width="11.42578125" style="199"/>
    <col min="13" max="13" width="13.7109375" style="199" customWidth="1"/>
    <col min="14" max="256" width="11.42578125" style="199"/>
    <col min="257" max="257" width="13.28515625" style="199" customWidth="1"/>
    <col min="258" max="258" width="30.85546875" style="199" customWidth="1"/>
    <col min="259" max="261" width="12.7109375" style="199" customWidth="1"/>
    <col min="262" max="262" width="10.7109375" style="199" customWidth="1"/>
    <col min="263" max="268" width="11.42578125" style="199"/>
    <col min="269" max="269" width="13.7109375" style="199" customWidth="1"/>
    <col min="270" max="512" width="11.42578125" style="199"/>
    <col min="513" max="513" width="13.28515625" style="199" customWidth="1"/>
    <col min="514" max="514" width="30.85546875" style="199" customWidth="1"/>
    <col min="515" max="517" width="12.7109375" style="199" customWidth="1"/>
    <col min="518" max="518" width="10.7109375" style="199" customWidth="1"/>
    <col min="519" max="524" width="11.42578125" style="199"/>
    <col min="525" max="525" width="13.7109375" style="199" customWidth="1"/>
    <col min="526" max="768" width="11.42578125" style="199"/>
    <col min="769" max="769" width="13.28515625" style="199" customWidth="1"/>
    <col min="770" max="770" width="30.85546875" style="199" customWidth="1"/>
    <col min="771" max="773" width="12.7109375" style="199" customWidth="1"/>
    <col min="774" max="774" width="10.7109375" style="199" customWidth="1"/>
    <col min="775" max="780" width="11.42578125" style="199"/>
    <col min="781" max="781" width="13.7109375" style="199" customWidth="1"/>
    <col min="782" max="1024" width="11.42578125" style="199"/>
    <col min="1025" max="1025" width="13.28515625" style="199" customWidth="1"/>
    <col min="1026" max="1026" width="30.85546875" style="199" customWidth="1"/>
    <col min="1027" max="1029" width="12.7109375" style="199" customWidth="1"/>
    <col min="1030" max="1030" width="10.7109375" style="199" customWidth="1"/>
    <col min="1031" max="1036" width="11.42578125" style="199"/>
    <col min="1037" max="1037" width="13.7109375" style="199" customWidth="1"/>
    <col min="1038" max="1280" width="11.42578125" style="199"/>
    <col min="1281" max="1281" width="13.28515625" style="199" customWidth="1"/>
    <col min="1282" max="1282" width="30.85546875" style="199" customWidth="1"/>
    <col min="1283" max="1285" width="12.7109375" style="199" customWidth="1"/>
    <col min="1286" max="1286" width="10.7109375" style="199" customWidth="1"/>
    <col min="1287" max="1292" width="11.42578125" style="199"/>
    <col min="1293" max="1293" width="13.7109375" style="199" customWidth="1"/>
    <col min="1294" max="1536" width="11.42578125" style="199"/>
    <col min="1537" max="1537" width="13.28515625" style="199" customWidth="1"/>
    <col min="1538" max="1538" width="30.85546875" style="199" customWidth="1"/>
    <col min="1539" max="1541" width="12.7109375" style="199" customWidth="1"/>
    <col min="1542" max="1542" width="10.7109375" style="199" customWidth="1"/>
    <col min="1543" max="1548" width="11.42578125" style="199"/>
    <col min="1549" max="1549" width="13.7109375" style="199" customWidth="1"/>
    <col min="1550" max="1792" width="11.42578125" style="199"/>
    <col min="1793" max="1793" width="13.28515625" style="199" customWidth="1"/>
    <col min="1794" max="1794" width="30.85546875" style="199" customWidth="1"/>
    <col min="1795" max="1797" width="12.7109375" style="199" customWidth="1"/>
    <col min="1798" max="1798" width="10.7109375" style="199" customWidth="1"/>
    <col min="1799" max="1804" width="11.42578125" style="199"/>
    <col min="1805" max="1805" width="13.7109375" style="199" customWidth="1"/>
    <col min="1806" max="2048" width="11.42578125" style="199"/>
    <col min="2049" max="2049" width="13.28515625" style="199" customWidth="1"/>
    <col min="2050" max="2050" width="30.85546875" style="199" customWidth="1"/>
    <col min="2051" max="2053" width="12.7109375" style="199" customWidth="1"/>
    <col min="2054" max="2054" width="10.7109375" style="199" customWidth="1"/>
    <col min="2055" max="2060" width="11.42578125" style="199"/>
    <col min="2061" max="2061" width="13.7109375" style="199" customWidth="1"/>
    <col min="2062" max="2304" width="11.42578125" style="199"/>
    <col min="2305" max="2305" width="13.28515625" style="199" customWidth="1"/>
    <col min="2306" max="2306" width="30.85546875" style="199" customWidth="1"/>
    <col min="2307" max="2309" width="12.7109375" style="199" customWidth="1"/>
    <col min="2310" max="2310" width="10.7109375" style="199" customWidth="1"/>
    <col min="2311" max="2316" width="11.42578125" style="199"/>
    <col min="2317" max="2317" width="13.7109375" style="199" customWidth="1"/>
    <col min="2318" max="2560" width="11.42578125" style="199"/>
    <col min="2561" max="2561" width="13.28515625" style="199" customWidth="1"/>
    <col min="2562" max="2562" width="30.85546875" style="199" customWidth="1"/>
    <col min="2563" max="2565" width="12.7109375" style="199" customWidth="1"/>
    <col min="2566" max="2566" width="10.7109375" style="199" customWidth="1"/>
    <col min="2567" max="2572" width="11.42578125" style="199"/>
    <col min="2573" max="2573" width="13.7109375" style="199" customWidth="1"/>
    <col min="2574" max="2816" width="11.42578125" style="199"/>
    <col min="2817" max="2817" width="13.28515625" style="199" customWidth="1"/>
    <col min="2818" max="2818" width="30.85546875" style="199" customWidth="1"/>
    <col min="2819" max="2821" width="12.7109375" style="199" customWidth="1"/>
    <col min="2822" max="2822" width="10.7109375" style="199" customWidth="1"/>
    <col min="2823" max="2828" width="11.42578125" style="199"/>
    <col min="2829" max="2829" width="13.7109375" style="199" customWidth="1"/>
    <col min="2830" max="3072" width="11.42578125" style="199"/>
    <col min="3073" max="3073" width="13.28515625" style="199" customWidth="1"/>
    <col min="3074" max="3074" width="30.85546875" style="199" customWidth="1"/>
    <col min="3075" max="3077" width="12.7109375" style="199" customWidth="1"/>
    <col min="3078" max="3078" width="10.7109375" style="199" customWidth="1"/>
    <col min="3079" max="3084" width="11.42578125" style="199"/>
    <col min="3085" max="3085" width="13.7109375" style="199" customWidth="1"/>
    <col min="3086" max="3328" width="11.42578125" style="199"/>
    <col min="3329" max="3329" width="13.28515625" style="199" customWidth="1"/>
    <col min="3330" max="3330" width="30.85546875" style="199" customWidth="1"/>
    <col min="3331" max="3333" width="12.7109375" style="199" customWidth="1"/>
    <col min="3334" max="3334" width="10.7109375" style="199" customWidth="1"/>
    <col min="3335" max="3340" width="11.42578125" style="199"/>
    <col min="3341" max="3341" width="13.7109375" style="199" customWidth="1"/>
    <col min="3342" max="3584" width="11.42578125" style="199"/>
    <col min="3585" max="3585" width="13.28515625" style="199" customWidth="1"/>
    <col min="3586" max="3586" width="30.85546875" style="199" customWidth="1"/>
    <col min="3587" max="3589" width="12.7109375" style="199" customWidth="1"/>
    <col min="3590" max="3590" width="10.7109375" style="199" customWidth="1"/>
    <col min="3591" max="3596" width="11.42578125" style="199"/>
    <col min="3597" max="3597" width="13.7109375" style="199" customWidth="1"/>
    <col min="3598" max="3840" width="11.42578125" style="199"/>
    <col min="3841" max="3841" width="13.28515625" style="199" customWidth="1"/>
    <col min="3842" max="3842" width="30.85546875" style="199" customWidth="1"/>
    <col min="3843" max="3845" width="12.7109375" style="199" customWidth="1"/>
    <col min="3846" max="3846" width="10.7109375" style="199" customWidth="1"/>
    <col min="3847" max="3852" width="11.42578125" style="199"/>
    <col min="3853" max="3853" width="13.7109375" style="199" customWidth="1"/>
    <col min="3854" max="4096" width="11.42578125" style="199"/>
    <col min="4097" max="4097" width="13.28515625" style="199" customWidth="1"/>
    <col min="4098" max="4098" width="30.85546875" style="199" customWidth="1"/>
    <col min="4099" max="4101" width="12.7109375" style="199" customWidth="1"/>
    <col min="4102" max="4102" width="10.7109375" style="199" customWidth="1"/>
    <col min="4103" max="4108" width="11.42578125" style="199"/>
    <col min="4109" max="4109" width="13.7109375" style="199" customWidth="1"/>
    <col min="4110" max="4352" width="11.42578125" style="199"/>
    <col min="4353" max="4353" width="13.28515625" style="199" customWidth="1"/>
    <col min="4354" max="4354" width="30.85546875" style="199" customWidth="1"/>
    <col min="4355" max="4357" width="12.7109375" style="199" customWidth="1"/>
    <col min="4358" max="4358" width="10.7109375" style="199" customWidth="1"/>
    <col min="4359" max="4364" width="11.42578125" style="199"/>
    <col min="4365" max="4365" width="13.7109375" style="199" customWidth="1"/>
    <col min="4366" max="4608" width="11.42578125" style="199"/>
    <col min="4609" max="4609" width="13.28515625" style="199" customWidth="1"/>
    <col min="4610" max="4610" width="30.85546875" style="199" customWidth="1"/>
    <col min="4611" max="4613" width="12.7109375" style="199" customWidth="1"/>
    <col min="4614" max="4614" width="10.7109375" style="199" customWidth="1"/>
    <col min="4615" max="4620" width="11.42578125" style="199"/>
    <col min="4621" max="4621" width="13.7109375" style="199" customWidth="1"/>
    <col min="4622" max="4864" width="11.42578125" style="199"/>
    <col min="4865" max="4865" width="13.28515625" style="199" customWidth="1"/>
    <col min="4866" max="4866" width="30.85546875" style="199" customWidth="1"/>
    <col min="4867" max="4869" width="12.7109375" style="199" customWidth="1"/>
    <col min="4870" max="4870" width="10.7109375" style="199" customWidth="1"/>
    <col min="4871" max="4876" width="11.42578125" style="199"/>
    <col min="4877" max="4877" width="13.7109375" style="199" customWidth="1"/>
    <col min="4878" max="5120" width="11.42578125" style="199"/>
    <col min="5121" max="5121" width="13.28515625" style="199" customWidth="1"/>
    <col min="5122" max="5122" width="30.85546875" style="199" customWidth="1"/>
    <col min="5123" max="5125" width="12.7109375" style="199" customWidth="1"/>
    <col min="5126" max="5126" width="10.7109375" style="199" customWidth="1"/>
    <col min="5127" max="5132" width="11.42578125" style="199"/>
    <col min="5133" max="5133" width="13.7109375" style="199" customWidth="1"/>
    <col min="5134" max="5376" width="11.42578125" style="199"/>
    <col min="5377" max="5377" width="13.28515625" style="199" customWidth="1"/>
    <col min="5378" max="5378" width="30.85546875" style="199" customWidth="1"/>
    <col min="5379" max="5381" width="12.7109375" style="199" customWidth="1"/>
    <col min="5382" max="5382" width="10.7109375" style="199" customWidth="1"/>
    <col min="5383" max="5388" width="11.42578125" style="199"/>
    <col min="5389" max="5389" width="13.7109375" style="199" customWidth="1"/>
    <col min="5390" max="5632" width="11.42578125" style="199"/>
    <col min="5633" max="5633" width="13.28515625" style="199" customWidth="1"/>
    <col min="5634" max="5634" width="30.85546875" style="199" customWidth="1"/>
    <col min="5635" max="5637" width="12.7109375" style="199" customWidth="1"/>
    <col min="5638" max="5638" width="10.7109375" style="199" customWidth="1"/>
    <col min="5639" max="5644" width="11.42578125" style="199"/>
    <col min="5645" max="5645" width="13.7109375" style="199" customWidth="1"/>
    <col min="5646" max="5888" width="11.42578125" style="199"/>
    <col min="5889" max="5889" width="13.28515625" style="199" customWidth="1"/>
    <col min="5890" max="5890" width="30.85546875" style="199" customWidth="1"/>
    <col min="5891" max="5893" width="12.7109375" style="199" customWidth="1"/>
    <col min="5894" max="5894" width="10.7109375" style="199" customWidth="1"/>
    <col min="5895" max="5900" width="11.42578125" style="199"/>
    <col min="5901" max="5901" width="13.7109375" style="199" customWidth="1"/>
    <col min="5902" max="6144" width="11.42578125" style="199"/>
    <col min="6145" max="6145" width="13.28515625" style="199" customWidth="1"/>
    <col min="6146" max="6146" width="30.85546875" style="199" customWidth="1"/>
    <col min="6147" max="6149" width="12.7109375" style="199" customWidth="1"/>
    <col min="6150" max="6150" width="10.7109375" style="199" customWidth="1"/>
    <col min="6151" max="6156" width="11.42578125" style="199"/>
    <col min="6157" max="6157" width="13.7109375" style="199" customWidth="1"/>
    <col min="6158" max="6400" width="11.42578125" style="199"/>
    <col min="6401" max="6401" width="13.28515625" style="199" customWidth="1"/>
    <col min="6402" max="6402" width="30.85546875" style="199" customWidth="1"/>
    <col min="6403" max="6405" width="12.7109375" style="199" customWidth="1"/>
    <col min="6406" max="6406" width="10.7109375" style="199" customWidth="1"/>
    <col min="6407" max="6412" width="11.42578125" style="199"/>
    <col min="6413" max="6413" width="13.7109375" style="199" customWidth="1"/>
    <col min="6414" max="6656" width="11.42578125" style="199"/>
    <col min="6657" max="6657" width="13.28515625" style="199" customWidth="1"/>
    <col min="6658" max="6658" width="30.85546875" style="199" customWidth="1"/>
    <col min="6659" max="6661" width="12.7109375" style="199" customWidth="1"/>
    <col min="6662" max="6662" width="10.7109375" style="199" customWidth="1"/>
    <col min="6663" max="6668" width="11.42578125" style="199"/>
    <col min="6669" max="6669" width="13.7109375" style="199" customWidth="1"/>
    <col min="6670" max="6912" width="11.42578125" style="199"/>
    <col min="6913" max="6913" width="13.28515625" style="199" customWidth="1"/>
    <col min="6914" max="6914" width="30.85546875" style="199" customWidth="1"/>
    <col min="6915" max="6917" width="12.7109375" style="199" customWidth="1"/>
    <col min="6918" max="6918" width="10.7109375" style="199" customWidth="1"/>
    <col min="6919" max="6924" width="11.42578125" style="199"/>
    <col min="6925" max="6925" width="13.7109375" style="199" customWidth="1"/>
    <col min="6926" max="7168" width="11.42578125" style="199"/>
    <col min="7169" max="7169" width="13.28515625" style="199" customWidth="1"/>
    <col min="7170" max="7170" width="30.85546875" style="199" customWidth="1"/>
    <col min="7171" max="7173" width="12.7109375" style="199" customWidth="1"/>
    <col min="7174" max="7174" width="10.7109375" style="199" customWidth="1"/>
    <col min="7175" max="7180" width="11.42578125" style="199"/>
    <col min="7181" max="7181" width="13.7109375" style="199" customWidth="1"/>
    <col min="7182" max="7424" width="11.42578125" style="199"/>
    <col min="7425" max="7425" width="13.28515625" style="199" customWidth="1"/>
    <col min="7426" max="7426" width="30.85546875" style="199" customWidth="1"/>
    <col min="7427" max="7429" width="12.7109375" style="199" customWidth="1"/>
    <col min="7430" max="7430" width="10.7109375" style="199" customWidth="1"/>
    <col min="7431" max="7436" width="11.42578125" style="199"/>
    <col min="7437" max="7437" width="13.7109375" style="199" customWidth="1"/>
    <col min="7438" max="7680" width="11.42578125" style="199"/>
    <col min="7681" max="7681" width="13.28515625" style="199" customWidth="1"/>
    <col min="7682" max="7682" width="30.85546875" style="199" customWidth="1"/>
    <col min="7683" max="7685" width="12.7109375" style="199" customWidth="1"/>
    <col min="7686" max="7686" width="10.7109375" style="199" customWidth="1"/>
    <col min="7687" max="7692" width="11.42578125" style="199"/>
    <col min="7693" max="7693" width="13.7109375" style="199" customWidth="1"/>
    <col min="7694" max="7936" width="11.42578125" style="199"/>
    <col min="7937" max="7937" width="13.28515625" style="199" customWidth="1"/>
    <col min="7938" max="7938" width="30.85546875" style="199" customWidth="1"/>
    <col min="7939" max="7941" width="12.7109375" style="199" customWidth="1"/>
    <col min="7942" max="7942" width="10.7109375" style="199" customWidth="1"/>
    <col min="7943" max="7948" width="11.42578125" style="199"/>
    <col min="7949" max="7949" width="13.7109375" style="199" customWidth="1"/>
    <col min="7950" max="8192" width="11.42578125" style="199"/>
    <col min="8193" max="8193" width="13.28515625" style="199" customWidth="1"/>
    <col min="8194" max="8194" width="30.85546875" style="199" customWidth="1"/>
    <col min="8195" max="8197" width="12.7109375" style="199" customWidth="1"/>
    <col min="8198" max="8198" width="10.7109375" style="199" customWidth="1"/>
    <col min="8199" max="8204" width="11.42578125" style="199"/>
    <col min="8205" max="8205" width="13.7109375" style="199" customWidth="1"/>
    <col min="8206" max="8448" width="11.42578125" style="199"/>
    <col min="8449" max="8449" width="13.28515625" style="199" customWidth="1"/>
    <col min="8450" max="8450" width="30.85546875" style="199" customWidth="1"/>
    <col min="8451" max="8453" width="12.7109375" style="199" customWidth="1"/>
    <col min="8454" max="8454" width="10.7109375" style="199" customWidth="1"/>
    <col min="8455" max="8460" width="11.42578125" style="199"/>
    <col min="8461" max="8461" width="13.7109375" style="199" customWidth="1"/>
    <col min="8462" max="8704" width="11.42578125" style="199"/>
    <col min="8705" max="8705" width="13.28515625" style="199" customWidth="1"/>
    <col min="8706" max="8706" width="30.85546875" style="199" customWidth="1"/>
    <col min="8707" max="8709" width="12.7109375" style="199" customWidth="1"/>
    <col min="8710" max="8710" width="10.7109375" style="199" customWidth="1"/>
    <col min="8711" max="8716" width="11.42578125" style="199"/>
    <col min="8717" max="8717" width="13.7109375" style="199" customWidth="1"/>
    <col min="8718" max="8960" width="11.42578125" style="199"/>
    <col min="8961" max="8961" width="13.28515625" style="199" customWidth="1"/>
    <col min="8962" max="8962" width="30.85546875" style="199" customWidth="1"/>
    <col min="8963" max="8965" width="12.7109375" style="199" customWidth="1"/>
    <col min="8966" max="8966" width="10.7109375" style="199" customWidth="1"/>
    <col min="8967" max="8972" width="11.42578125" style="199"/>
    <col min="8973" max="8973" width="13.7109375" style="199" customWidth="1"/>
    <col min="8974" max="9216" width="11.42578125" style="199"/>
    <col min="9217" max="9217" width="13.28515625" style="199" customWidth="1"/>
    <col min="9218" max="9218" width="30.85546875" style="199" customWidth="1"/>
    <col min="9219" max="9221" width="12.7109375" style="199" customWidth="1"/>
    <col min="9222" max="9222" width="10.7109375" style="199" customWidth="1"/>
    <col min="9223" max="9228" width="11.42578125" style="199"/>
    <col min="9229" max="9229" width="13.7109375" style="199" customWidth="1"/>
    <col min="9230" max="9472" width="11.42578125" style="199"/>
    <col min="9473" max="9473" width="13.28515625" style="199" customWidth="1"/>
    <col min="9474" max="9474" width="30.85546875" style="199" customWidth="1"/>
    <col min="9475" max="9477" width="12.7109375" style="199" customWidth="1"/>
    <col min="9478" max="9478" width="10.7109375" style="199" customWidth="1"/>
    <col min="9479" max="9484" width="11.42578125" style="199"/>
    <col min="9485" max="9485" width="13.7109375" style="199" customWidth="1"/>
    <col min="9486" max="9728" width="11.42578125" style="199"/>
    <col min="9729" max="9729" width="13.28515625" style="199" customWidth="1"/>
    <col min="9730" max="9730" width="30.85546875" style="199" customWidth="1"/>
    <col min="9731" max="9733" width="12.7109375" style="199" customWidth="1"/>
    <col min="9734" max="9734" width="10.7109375" style="199" customWidth="1"/>
    <col min="9735" max="9740" width="11.42578125" style="199"/>
    <col min="9741" max="9741" width="13.7109375" style="199" customWidth="1"/>
    <col min="9742" max="9984" width="11.42578125" style="199"/>
    <col min="9985" max="9985" width="13.28515625" style="199" customWidth="1"/>
    <col min="9986" max="9986" width="30.85546875" style="199" customWidth="1"/>
    <col min="9987" max="9989" width="12.7109375" style="199" customWidth="1"/>
    <col min="9990" max="9990" width="10.7109375" style="199" customWidth="1"/>
    <col min="9991" max="9996" width="11.42578125" style="199"/>
    <col min="9997" max="9997" width="13.7109375" style="199" customWidth="1"/>
    <col min="9998" max="10240" width="11.42578125" style="199"/>
    <col min="10241" max="10241" width="13.28515625" style="199" customWidth="1"/>
    <col min="10242" max="10242" width="30.85546875" style="199" customWidth="1"/>
    <col min="10243" max="10245" width="12.7109375" style="199" customWidth="1"/>
    <col min="10246" max="10246" width="10.7109375" style="199" customWidth="1"/>
    <col min="10247" max="10252" width="11.42578125" style="199"/>
    <col min="10253" max="10253" width="13.7109375" style="199" customWidth="1"/>
    <col min="10254" max="10496" width="11.42578125" style="199"/>
    <col min="10497" max="10497" width="13.28515625" style="199" customWidth="1"/>
    <col min="10498" max="10498" width="30.85546875" style="199" customWidth="1"/>
    <col min="10499" max="10501" width="12.7109375" style="199" customWidth="1"/>
    <col min="10502" max="10502" width="10.7109375" style="199" customWidth="1"/>
    <col min="10503" max="10508" width="11.42578125" style="199"/>
    <col min="10509" max="10509" width="13.7109375" style="199" customWidth="1"/>
    <col min="10510" max="10752" width="11.42578125" style="199"/>
    <col min="10753" max="10753" width="13.28515625" style="199" customWidth="1"/>
    <col min="10754" max="10754" width="30.85546875" style="199" customWidth="1"/>
    <col min="10755" max="10757" width="12.7109375" style="199" customWidth="1"/>
    <col min="10758" max="10758" width="10.7109375" style="199" customWidth="1"/>
    <col min="10759" max="10764" width="11.42578125" style="199"/>
    <col min="10765" max="10765" width="13.7109375" style="199" customWidth="1"/>
    <col min="10766" max="11008" width="11.42578125" style="199"/>
    <col min="11009" max="11009" width="13.28515625" style="199" customWidth="1"/>
    <col min="11010" max="11010" width="30.85546875" style="199" customWidth="1"/>
    <col min="11011" max="11013" width="12.7109375" style="199" customWidth="1"/>
    <col min="11014" max="11014" width="10.7109375" style="199" customWidth="1"/>
    <col min="11015" max="11020" width="11.42578125" style="199"/>
    <col min="11021" max="11021" width="13.7109375" style="199" customWidth="1"/>
    <col min="11022" max="11264" width="11.42578125" style="199"/>
    <col min="11265" max="11265" width="13.28515625" style="199" customWidth="1"/>
    <col min="11266" max="11266" width="30.85546875" style="199" customWidth="1"/>
    <col min="11267" max="11269" width="12.7109375" style="199" customWidth="1"/>
    <col min="11270" max="11270" width="10.7109375" style="199" customWidth="1"/>
    <col min="11271" max="11276" width="11.42578125" style="199"/>
    <col min="11277" max="11277" width="13.7109375" style="199" customWidth="1"/>
    <col min="11278" max="11520" width="11.42578125" style="199"/>
    <col min="11521" max="11521" width="13.28515625" style="199" customWidth="1"/>
    <col min="11522" max="11522" width="30.85546875" style="199" customWidth="1"/>
    <col min="11523" max="11525" width="12.7109375" style="199" customWidth="1"/>
    <col min="11526" max="11526" width="10.7109375" style="199" customWidth="1"/>
    <col min="11527" max="11532" width="11.42578125" style="199"/>
    <col min="11533" max="11533" width="13.7109375" style="199" customWidth="1"/>
    <col min="11534" max="11776" width="11.42578125" style="199"/>
    <col min="11777" max="11777" width="13.28515625" style="199" customWidth="1"/>
    <col min="11778" max="11778" width="30.85546875" style="199" customWidth="1"/>
    <col min="11779" max="11781" width="12.7109375" style="199" customWidth="1"/>
    <col min="11782" max="11782" width="10.7109375" style="199" customWidth="1"/>
    <col min="11783" max="11788" width="11.42578125" style="199"/>
    <col min="11789" max="11789" width="13.7109375" style="199" customWidth="1"/>
    <col min="11790" max="12032" width="11.42578125" style="199"/>
    <col min="12033" max="12033" width="13.28515625" style="199" customWidth="1"/>
    <col min="12034" max="12034" width="30.85546875" style="199" customWidth="1"/>
    <col min="12035" max="12037" width="12.7109375" style="199" customWidth="1"/>
    <col min="12038" max="12038" width="10.7109375" style="199" customWidth="1"/>
    <col min="12039" max="12044" width="11.42578125" style="199"/>
    <col min="12045" max="12045" width="13.7109375" style="199" customWidth="1"/>
    <col min="12046" max="12288" width="11.42578125" style="199"/>
    <col min="12289" max="12289" width="13.28515625" style="199" customWidth="1"/>
    <col min="12290" max="12290" width="30.85546875" style="199" customWidth="1"/>
    <col min="12291" max="12293" width="12.7109375" style="199" customWidth="1"/>
    <col min="12294" max="12294" width="10.7109375" style="199" customWidth="1"/>
    <col min="12295" max="12300" width="11.42578125" style="199"/>
    <col min="12301" max="12301" width="13.7109375" style="199" customWidth="1"/>
    <col min="12302" max="12544" width="11.42578125" style="199"/>
    <col min="12545" max="12545" width="13.28515625" style="199" customWidth="1"/>
    <col min="12546" max="12546" width="30.85546875" style="199" customWidth="1"/>
    <col min="12547" max="12549" width="12.7109375" style="199" customWidth="1"/>
    <col min="12550" max="12550" width="10.7109375" style="199" customWidth="1"/>
    <col min="12551" max="12556" width="11.42578125" style="199"/>
    <col min="12557" max="12557" width="13.7109375" style="199" customWidth="1"/>
    <col min="12558" max="12800" width="11.42578125" style="199"/>
    <col min="12801" max="12801" width="13.28515625" style="199" customWidth="1"/>
    <col min="12802" max="12802" width="30.85546875" style="199" customWidth="1"/>
    <col min="12803" max="12805" width="12.7109375" style="199" customWidth="1"/>
    <col min="12806" max="12806" width="10.7109375" style="199" customWidth="1"/>
    <col min="12807" max="12812" width="11.42578125" style="199"/>
    <col min="12813" max="12813" width="13.7109375" style="199" customWidth="1"/>
    <col min="12814" max="13056" width="11.42578125" style="199"/>
    <col min="13057" max="13057" width="13.28515625" style="199" customWidth="1"/>
    <col min="13058" max="13058" width="30.85546875" style="199" customWidth="1"/>
    <col min="13059" max="13061" width="12.7109375" style="199" customWidth="1"/>
    <col min="13062" max="13062" width="10.7109375" style="199" customWidth="1"/>
    <col min="13063" max="13068" width="11.42578125" style="199"/>
    <col min="13069" max="13069" width="13.7109375" style="199" customWidth="1"/>
    <col min="13070" max="13312" width="11.42578125" style="199"/>
    <col min="13313" max="13313" width="13.28515625" style="199" customWidth="1"/>
    <col min="13314" max="13314" width="30.85546875" style="199" customWidth="1"/>
    <col min="13315" max="13317" width="12.7109375" style="199" customWidth="1"/>
    <col min="13318" max="13318" width="10.7109375" style="199" customWidth="1"/>
    <col min="13319" max="13324" width="11.42578125" style="199"/>
    <col min="13325" max="13325" width="13.7109375" style="199" customWidth="1"/>
    <col min="13326" max="13568" width="11.42578125" style="199"/>
    <col min="13569" max="13569" width="13.28515625" style="199" customWidth="1"/>
    <col min="13570" max="13570" width="30.85546875" style="199" customWidth="1"/>
    <col min="13571" max="13573" width="12.7109375" style="199" customWidth="1"/>
    <col min="13574" max="13574" width="10.7109375" style="199" customWidth="1"/>
    <col min="13575" max="13580" width="11.42578125" style="199"/>
    <col min="13581" max="13581" width="13.7109375" style="199" customWidth="1"/>
    <col min="13582" max="13824" width="11.42578125" style="199"/>
    <col min="13825" max="13825" width="13.28515625" style="199" customWidth="1"/>
    <col min="13826" max="13826" width="30.85546875" style="199" customWidth="1"/>
    <col min="13827" max="13829" width="12.7109375" style="199" customWidth="1"/>
    <col min="13830" max="13830" width="10.7109375" style="199" customWidth="1"/>
    <col min="13831" max="13836" width="11.42578125" style="199"/>
    <col min="13837" max="13837" width="13.7109375" style="199" customWidth="1"/>
    <col min="13838" max="14080" width="11.42578125" style="199"/>
    <col min="14081" max="14081" width="13.28515625" style="199" customWidth="1"/>
    <col min="14082" max="14082" width="30.85546875" style="199" customWidth="1"/>
    <col min="14083" max="14085" width="12.7109375" style="199" customWidth="1"/>
    <col min="14086" max="14086" width="10.7109375" style="199" customWidth="1"/>
    <col min="14087" max="14092" width="11.42578125" style="199"/>
    <col min="14093" max="14093" width="13.7109375" style="199" customWidth="1"/>
    <col min="14094" max="14336" width="11.42578125" style="199"/>
    <col min="14337" max="14337" width="13.28515625" style="199" customWidth="1"/>
    <col min="14338" max="14338" width="30.85546875" style="199" customWidth="1"/>
    <col min="14339" max="14341" width="12.7109375" style="199" customWidth="1"/>
    <col min="14342" max="14342" width="10.7109375" style="199" customWidth="1"/>
    <col min="14343" max="14348" width="11.42578125" style="199"/>
    <col min="14349" max="14349" width="13.7109375" style="199" customWidth="1"/>
    <col min="14350" max="14592" width="11.42578125" style="199"/>
    <col min="14593" max="14593" width="13.28515625" style="199" customWidth="1"/>
    <col min="14594" max="14594" width="30.85546875" style="199" customWidth="1"/>
    <col min="14595" max="14597" width="12.7109375" style="199" customWidth="1"/>
    <col min="14598" max="14598" width="10.7109375" style="199" customWidth="1"/>
    <col min="14599" max="14604" width="11.42578125" style="199"/>
    <col min="14605" max="14605" width="13.7109375" style="199" customWidth="1"/>
    <col min="14606" max="14848" width="11.42578125" style="199"/>
    <col min="14849" max="14849" width="13.28515625" style="199" customWidth="1"/>
    <col min="14850" max="14850" width="30.85546875" style="199" customWidth="1"/>
    <col min="14851" max="14853" width="12.7109375" style="199" customWidth="1"/>
    <col min="14854" max="14854" width="10.7109375" style="199" customWidth="1"/>
    <col min="14855" max="14860" width="11.42578125" style="199"/>
    <col min="14861" max="14861" width="13.7109375" style="199" customWidth="1"/>
    <col min="14862" max="15104" width="11.42578125" style="199"/>
    <col min="15105" max="15105" width="13.28515625" style="199" customWidth="1"/>
    <col min="15106" max="15106" width="30.85546875" style="199" customWidth="1"/>
    <col min="15107" max="15109" width="12.7109375" style="199" customWidth="1"/>
    <col min="15110" max="15110" width="10.7109375" style="199" customWidth="1"/>
    <col min="15111" max="15116" width="11.42578125" style="199"/>
    <col min="15117" max="15117" width="13.7109375" style="199" customWidth="1"/>
    <col min="15118" max="15360" width="11.42578125" style="199"/>
    <col min="15361" max="15361" width="13.28515625" style="199" customWidth="1"/>
    <col min="15362" max="15362" width="30.85546875" style="199" customWidth="1"/>
    <col min="15363" max="15365" width="12.7109375" style="199" customWidth="1"/>
    <col min="15366" max="15366" width="10.7109375" style="199" customWidth="1"/>
    <col min="15367" max="15372" width="11.42578125" style="199"/>
    <col min="15373" max="15373" width="13.7109375" style="199" customWidth="1"/>
    <col min="15374" max="15616" width="11.42578125" style="199"/>
    <col min="15617" max="15617" width="13.28515625" style="199" customWidth="1"/>
    <col min="15618" max="15618" width="30.85546875" style="199" customWidth="1"/>
    <col min="15619" max="15621" width="12.7109375" style="199" customWidth="1"/>
    <col min="15622" max="15622" width="10.7109375" style="199" customWidth="1"/>
    <col min="15623" max="15628" width="11.42578125" style="199"/>
    <col min="15629" max="15629" width="13.7109375" style="199" customWidth="1"/>
    <col min="15630" max="15872" width="11.42578125" style="199"/>
    <col min="15873" max="15873" width="13.28515625" style="199" customWidth="1"/>
    <col min="15874" max="15874" width="30.85546875" style="199" customWidth="1"/>
    <col min="15875" max="15877" width="12.7109375" style="199" customWidth="1"/>
    <col min="15878" max="15878" width="10.7109375" style="199" customWidth="1"/>
    <col min="15879" max="15884" width="11.42578125" style="199"/>
    <col min="15885" max="15885" width="13.7109375" style="199" customWidth="1"/>
    <col min="15886" max="16128" width="11.42578125" style="199"/>
    <col min="16129" max="16129" width="13.28515625" style="199" customWidth="1"/>
    <col min="16130" max="16130" width="30.85546875" style="199" customWidth="1"/>
    <col min="16131" max="16133" width="12.7109375" style="199" customWidth="1"/>
    <col min="16134" max="16134" width="10.7109375" style="199" customWidth="1"/>
    <col min="16135" max="16140" width="11.42578125" style="199"/>
    <col min="16141" max="16141" width="13.7109375" style="199" customWidth="1"/>
    <col min="16142" max="16384" width="11.42578125" style="19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282</v>
      </c>
      <c r="C5" s="162"/>
      <c r="D5" s="162"/>
      <c r="E5" s="162"/>
    </row>
    <row r="6" spans="2:6" ht="30" customHeight="1">
      <c r="B6" s="123" t="s">
        <v>283</v>
      </c>
      <c r="C6" s="46" t="str">
        <f>actualizaciones!A3</f>
        <v>acumulado abril 2010</v>
      </c>
      <c r="D6" s="46" t="str">
        <f>actualizaciones!A2</f>
        <v xml:space="preserve">acumulado abril 2011 </v>
      </c>
      <c r="E6" s="297" t="s">
        <v>278</v>
      </c>
    </row>
    <row r="7" spans="2:6" ht="15" customHeight="1">
      <c r="B7" s="244" t="s">
        <v>45</v>
      </c>
      <c r="C7" s="301"/>
      <c r="D7" s="301"/>
      <c r="E7" s="301"/>
    </row>
    <row r="8" spans="2:6" ht="15" customHeight="1">
      <c r="B8" s="302" t="s">
        <v>83</v>
      </c>
      <c r="C8" s="303">
        <v>56.707443325853262</v>
      </c>
      <c r="D8" s="303">
        <v>65.465266158170905</v>
      </c>
      <c r="E8" s="304">
        <f>D8/C8-1</f>
        <v>0.15443868244937953</v>
      </c>
    </row>
    <row r="9" spans="2:6" ht="15" customHeight="1">
      <c r="B9" s="305" t="s">
        <v>160</v>
      </c>
      <c r="C9" s="306">
        <v>65.371712059409219</v>
      </c>
      <c r="D9" s="306">
        <v>77.581329466187512</v>
      </c>
      <c r="E9" s="307">
        <f t="shared" ref="E9:E14" si="0">D9/C9-1</f>
        <v>0.18677218359651193</v>
      </c>
      <c r="F9" s="308"/>
    </row>
    <row r="10" spans="2:6" ht="15" customHeight="1">
      <c r="B10" s="305" t="s">
        <v>166</v>
      </c>
      <c r="C10" s="306">
        <v>48.571082367579614</v>
      </c>
      <c r="D10" s="306">
        <v>54.087426031222421</v>
      </c>
      <c r="E10" s="307">
        <f t="shared" si="0"/>
        <v>0.11357259082463589</v>
      </c>
      <c r="F10" s="308"/>
    </row>
    <row r="11" spans="2:6" ht="15" customHeight="1">
      <c r="B11" s="244" t="s">
        <v>284</v>
      </c>
      <c r="C11" s="309"/>
      <c r="D11" s="309"/>
      <c r="E11" s="310"/>
    </row>
    <row r="12" spans="2:6" ht="15" customHeight="1">
      <c r="B12" s="302" t="s">
        <v>83</v>
      </c>
      <c r="C12" s="303">
        <v>57.078298787532887</v>
      </c>
      <c r="D12" s="303">
        <v>67.055167717657099</v>
      </c>
      <c r="E12" s="304">
        <f t="shared" si="0"/>
        <v>0.17479268201846576</v>
      </c>
    </row>
    <row r="13" spans="2:6" ht="15" customHeight="1">
      <c r="B13" s="305" t="s">
        <v>160</v>
      </c>
      <c r="C13" s="306">
        <v>67.122250136144586</v>
      </c>
      <c r="D13" s="306">
        <v>81.412500128438296</v>
      </c>
      <c r="E13" s="307">
        <f t="shared" si="0"/>
        <v>0.21289885192031988</v>
      </c>
      <c r="F13" s="308"/>
    </row>
    <row r="14" spans="2:6" ht="15" customHeight="1">
      <c r="B14" s="305" t="s">
        <v>166</v>
      </c>
      <c r="C14" s="306">
        <v>48.807514299252041</v>
      </c>
      <c r="D14" s="306">
        <v>55.232489762073982</v>
      </c>
      <c r="E14" s="307">
        <f t="shared" si="0"/>
        <v>0.13163906326859176</v>
      </c>
      <c r="F14" s="308"/>
    </row>
    <row r="15" spans="2:6" ht="15" customHeight="1">
      <c r="B15" s="244" t="s">
        <v>71</v>
      </c>
      <c r="C15" s="309"/>
      <c r="D15" s="309"/>
      <c r="E15" s="310"/>
      <c r="F15" s="308"/>
    </row>
    <row r="16" spans="2:6" ht="15" customHeight="1">
      <c r="B16" s="302" t="s">
        <v>83</v>
      </c>
      <c r="C16" s="298">
        <v>58.951136314257162</v>
      </c>
      <c r="D16" s="298">
        <v>69.281943125314257</v>
      </c>
      <c r="E16" s="304">
        <f>D16/C16-1</f>
        <v>0.17524355690084659</v>
      </c>
    </row>
    <row r="17" spans="2:12" ht="15" customHeight="1">
      <c r="B17" s="305" t="s">
        <v>160</v>
      </c>
      <c r="C17" s="300">
        <v>67.419093453813289</v>
      </c>
      <c r="D17" s="300">
        <v>83.129614169490409</v>
      </c>
      <c r="E17" s="307">
        <f>D17/C17-1</f>
        <v>0.23302776573879491</v>
      </c>
      <c r="F17" s="308"/>
    </row>
    <row r="18" spans="2:12" ht="15" customHeight="1">
      <c r="B18" s="305" t="s">
        <v>166</v>
      </c>
      <c r="C18" s="300">
        <v>53.778249435011297</v>
      </c>
      <c r="D18" s="300">
        <v>60.82270854582908</v>
      </c>
      <c r="E18" s="307">
        <f>D18/C18-1</f>
        <v>0.13099085940554289</v>
      </c>
      <c r="F18" s="308"/>
    </row>
    <row r="19" spans="2:12" ht="15" customHeight="1">
      <c r="B19" s="111" t="s">
        <v>67</v>
      </c>
      <c r="C19" s="111"/>
      <c r="D19" s="111"/>
      <c r="E19" s="111"/>
    </row>
    <row r="20" spans="2:12" ht="15" customHeight="1" thickBot="1">
      <c r="B20" s="311"/>
      <c r="C20" s="312"/>
      <c r="D20" s="312"/>
    </row>
    <row r="21" spans="2:12" ht="30" customHeight="1" thickBot="1">
      <c r="B21" s="279"/>
      <c r="C21" s="279"/>
      <c r="D21" s="279"/>
      <c r="E21" s="83" t="s">
        <v>98</v>
      </c>
      <c r="F21" s="279"/>
      <c r="G21" s="279"/>
      <c r="H21" s="279"/>
      <c r="I21" s="279"/>
      <c r="J21" s="279"/>
      <c r="K21" s="279"/>
      <c r="L21" s="279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9"/>
    </row>
    <row r="4" spans="21:21" ht="15" customHeight="1">
      <c r="U4" s="299"/>
    </row>
    <row r="5" spans="21:21">
      <c r="U5" s="299"/>
    </row>
    <row r="8" spans="21:21" ht="25.5" customHeight="1"/>
    <row r="9" spans="21:21" ht="25.5" customHeight="1"/>
    <row r="11" spans="21:21">
      <c r="U11" s="299"/>
    </row>
    <row r="12" spans="21:21">
      <c r="U12" s="299"/>
    </row>
    <row r="15" spans="21:21">
      <c r="U15" s="299"/>
    </row>
    <row r="16" spans="21:21">
      <c r="U16" s="299"/>
    </row>
    <row r="17" spans="2:21">
      <c r="U17" s="299"/>
    </row>
    <row r="19" spans="2:21">
      <c r="U19" s="299"/>
    </row>
    <row r="20" spans="2:21">
      <c r="U20" s="299"/>
    </row>
    <row r="21" spans="2:21">
      <c r="U21" s="299"/>
    </row>
    <row r="23" spans="2:21">
      <c r="U23" s="299"/>
    </row>
    <row r="24" spans="2:21" ht="16.5" customHeight="1">
      <c r="U24" s="299"/>
    </row>
    <row r="25" spans="2:21">
      <c r="U25" s="299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24.140625" style="199" customWidth="1"/>
    <col min="3" max="5" width="11.7109375" style="199" customWidth="1"/>
    <col min="6" max="6" width="10.5703125" style="199" customWidth="1"/>
    <col min="7" max="7" width="10.7109375" style="199" customWidth="1"/>
    <col min="8" max="13" width="11.42578125" style="199"/>
    <col min="14" max="14" width="13.7109375" style="199" customWidth="1"/>
    <col min="15" max="257" width="11.42578125" style="199"/>
    <col min="258" max="258" width="37.42578125" style="199" customWidth="1"/>
    <col min="259" max="261" width="11.7109375" style="199" customWidth="1"/>
    <col min="262" max="262" width="10.5703125" style="199" customWidth="1"/>
    <col min="263" max="263" width="10.7109375" style="199" customWidth="1"/>
    <col min="264" max="269" width="11.42578125" style="199"/>
    <col min="270" max="270" width="13.7109375" style="199" customWidth="1"/>
    <col min="271" max="513" width="11.42578125" style="199"/>
    <col min="514" max="514" width="37.42578125" style="199" customWidth="1"/>
    <col min="515" max="517" width="11.7109375" style="199" customWidth="1"/>
    <col min="518" max="518" width="10.5703125" style="199" customWidth="1"/>
    <col min="519" max="519" width="10.7109375" style="199" customWidth="1"/>
    <col min="520" max="525" width="11.42578125" style="199"/>
    <col min="526" max="526" width="13.7109375" style="199" customWidth="1"/>
    <col min="527" max="769" width="11.42578125" style="199"/>
    <col min="770" max="770" width="37.42578125" style="199" customWidth="1"/>
    <col min="771" max="773" width="11.7109375" style="199" customWidth="1"/>
    <col min="774" max="774" width="10.5703125" style="199" customWidth="1"/>
    <col min="775" max="775" width="10.7109375" style="199" customWidth="1"/>
    <col min="776" max="781" width="11.42578125" style="199"/>
    <col min="782" max="782" width="13.7109375" style="199" customWidth="1"/>
    <col min="783" max="1025" width="11.42578125" style="199"/>
    <col min="1026" max="1026" width="37.42578125" style="199" customWidth="1"/>
    <col min="1027" max="1029" width="11.7109375" style="199" customWidth="1"/>
    <col min="1030" max="1030" width="10.5703125" style="199" customWidth="1"/>
    <col min="1031" max="1031" width="10.7109375" style="199" customWidth="1"/>
    <col min="1032" max="1037" width="11.42578125" style="199"/>
    <col min="1038" max="1038" width="13.7109375" style="199" customWidth="1"/>
    <col min="1039" max="1281" width="11.42578125" style="199"/>
    <col min="1282" max="1282" width="37.42578125" style="199" customWidth="1"/>
    <col min="1283" max="1285" width="11.7109375" style="199" customWidth="1"/>
    <col min="1286" max="1286" width="10.5703125" style="199" customWidth="1"/>
    <col min="1287" max="1287" width="10.7109375" style="199" customWidth="1"/>
    <col min="1288" max="1293" width="11.42578125" style="199"/>
    <col min="1294" max="1294" width="13.7109375" style="199" customWidth="1"/>
    <col min="1295" max="1537" width="11.42578125" style="199"/>
    <col min="1538" max="1538" width="37.42578125" style="199" customWidth="1"/>
    <col min="1539" max="1541" width="11.7109375" style="199" customWidth="1"/>
    <col min="1542" max="1542" width="10.5703125" style="199" customWidth="1"/>
    <col min="1543" max="1543" width="10.7109375" style="199" customWidth="1"/>
    <col min="1544" max="1549" width="11.42578125" style="199"/>
    <col min="1550" max="1550" width="13.7109375" style="199" customWidth="1"/>
    <col min="1551" max="1793" width="11.42578125" style="199"/>
    <col min="1794" max="1794" width="37.42578125" style="199" customWidth="1"/>
    <col min="1795" max="1797" width="11.7109375" style="199" customWidth="1"/>
    <col min="1798" max="1798" width="10.5703125" style="199" customWidth="1"/>
    <col min="1799" max="1799" width="10.7109375" style="199" customWidth="1"/>
    <col min="1800" max="1805" width="11.42578125" style="199"/>
    <col min="1806" max="1806" width="13.7109375" style="199" customWidth="1"/>
    <col min="1807" max="2049" width="11.42578125" style="199"/>
    <col min="2050" max="2050" width="37.42578125" style="199" customWidth="1"/>
    <col min="2051" max="2053" width="11.7109375" style="199" customWidth="1"/>
    <col min="2054" max="2054" width="10.5703125" style="199" customWidth="1"/>
    <col min="2055" max="2055" width="10.7109375" style="199" customWidth="1"/>
    <col min="2056" max="2061" width="11.42578125" style="199"/>
    <col min="2062" max="2062" width="13.7109375" style="199" customWidth="1"/>
    <col min="2063" max="2305" width="11.42578125" style="199"/>
    <col min="2306" max="2306" width="37.42578125" style="199" customWidth="1"/>
    <col min="2307" max="2309" width="11.7109375" style="199" customWidth="1"/>
    <col min="2310" max="2310" width="10.5703125" style="199" customWidth="1"/>
    <col min="2311" max="2311" width="10.7109375" style="199" customWidth="1"/>
    <col min="2312" max="2317" width="11.42578125" style="199"/>
    <col min="2318" max="2318" width="13.7109375" style="199" customWidth="1"/>
    <col min="2319" max="2561" width="11.42578125" style="199"/>
    <col min="2562" max="2562" width="37.42578125" style="199" customWidth="1"/>
    <col min="2563" max="2565" width="11.7109375" style="199" customWidth="1"/>
    <col min="2566" max="2566" width="10.5703125" style="199" customWidth="1"/>
    <col min="2567" max="2567" width="10.7109375" style="199" customWidth="1"/>
    <col min="2568" max="2573" width="11.42578125" style="199"/>
    <col min="2574" max="2574" width="13.7109375" style="199" customWidth="1"/>
    <col min="2575" max="2817" width="11.42578125" style="199"/>
    <col min="2818" max="2818" width="37.42578125" style="199" customWidth="1"/>
    <col min="2819" max="2821" width="11.7109375" style="199" customWidth="1"/>
    <col min="2822" max="2822" width="10.5703125" style="199" customWidth="1"/>
    <col min="2823" max="2823" width="10.7109375" style="199" customWidth="1"/>
    <col min="2824" max="2829" width="11.42578125" style="199"/>
    <col min="2830" max="2830" width="13.7109375" style="199" customWidth="1"/>
    <col min="2831" max="3073" width="11.42578125" style="199"/>
    <col min="3074" max="3074" width="37.42578125" style="199" customWidth="1"/>
    <col min="3075" max="3077" width="11.7109375" style="199" customWidth="1"/>
    <col min="3078" max="3078" width="10.5703125" style="199" customWidth="1"/>
    <col min="3079" max="3079" width="10.7109375" style="199" customWidth="1"/>
    <col min="3080" max="3085" width="11.42578125" style="199"/>
    <col min="3086" max="3086" width="13.7109375" style="199" customWidth="1"/>
    <col min="3087" max="3329" width="11.42578125" style="199"/>
    <col min="3330" max="3330" width="37.42578125" style="199" customWidth="1"/>
    <col min="3331" max="3333" width="11.7109375" style="199" customWidth="1"/>
    <col min="3334" max="3334" width="10.5703125" style="199" customWidth="1"/>
    <col min="3335" max="3335" width="10.7109375" style="199" customWidth="1"/>
    <col min="3336" max="3341" width="11.42578125" style="199"/>
    <col min="3342" max="3342" width="13.7109375" style="199" customWidth="1"/>
    <col min="3343" max="3585" width="11.42578125" style="199"/>
    <col min="3586" max="3586" width="37.42578125" style="199" customWidth="1"/>
    <col min="3587" max="3589" width="11.7109375" style="199" customWidth="1"/>
    <col min="3590" max="3590" width="10.5703125" style="199" customWidth="1"/>
    <col min="3591" max="3591" width="10.7109375" style="199" customWidth="1"/>
    <col min="3592" max="3597" width="11.42578125" style="199"/>
    <col min="3598" max="3598" width="13.7109375" style="199" customWidth="1"/>
    <col min="3599" max="3841" width="11.42578125" style="199"/>
    <col min="3842" max="3842" width="37.42578125" style="199" customWidth="1"/>
    <col min="3843" max="3845" width="11.7109375" style="199" customWidth="1"/>
    <col min="3846" max="3846" width="10.5703125" style="199" customWidth="1"/>
    <col min="3847" max="3847" width="10.7109375" style="199" customWidth="1"/>
    <col min="3848" max="3853" width="11.42578125" style="199"/>
    <col min="3854" max="3854" width="13.7109375" style="199" customWidth="1"/>
    <col min="3855" max="4097" width="11.42578125" style="199"/>
    <col min="4098" max="4098" width="37.42578125" style="199" customWidth="1"/>
    <col min="4099" max="4101" width="11.7109375" style="199" customWidth="1"/>
    <col min="4102" max="4102" width="10.5703125" style="199" customWidth="1"/>
    <col min="4103" max="4103" width="10.7109375" style="199" customWidth="1"/>
    <col min="4104" max="4109" width="11.42578125" style="199"/>
    <col min="4110" max="4110" width="13.7109375" style="199" customWidth="1"/>
    <col min="4111" max="4353" width="11.42578125" style="199"/>
    <col min="4354" max="4354" width="37.42578125" style="199" customWidth="1"/>
    <col min="4355" max="4357" width="11.7109375" style="199" customWidth="1"/>
    <col min="4358" max="4358" width="10.5703125" style="199" customWidth="1"/>
    <col min="4359" max="4359" width="10.7109375" style="199" customWidth="1"/>
    <col min="4360" max="4365" width="11.42578125" style="199"/>
    <col min="4366" max="4366" width="13.7109375" style="199" customWidth="1"/>
    <col min="4367" max="4609" width="11.42578125" style="199"/>
    <col min="4610" max="4610" width="37.42578125" style="199" customWidth="1"/>
    <col min="4611" max="4613" width="11.7109375" style="199" customWidth="1"/>
    <col min="4614" max="4614" width="10.5703125" style="199" customWidth="1"/>
    <col min="4615" max="4615" width="10.7109375" style="199" customWidth="1"/>
    <col min="4616" max="4621" width="11.42578125" style="199"/>
    <col min="4622" max="4622" width="13.7109375" style="199" customWidth="1"/>
    <col min="4623" max="4865" width="11.42578125" style="199"/>
    <col min="4866" max="4866" width="37.42578125" style="199" customWidth="1"/>
    <col min="4867" max="4869" width="11.7109375" style="199" customWidth="1"/>
    <col min="4870" max="4870" width="10.5703125" style="199" customWidth="1"/>
    <col min="4871" max="4871" width="10.7109375" style="199" customWidth="1"/>
    <col min="4872" max="4877" width="11.42578125" style="199"/>
    <col min="4878" max="4878" width="13.7109375" style="199" customWidth="1"/>
    <col min="4879" max="5121" width="11.42578125" style="199"/>
    <col min="5122" max="5122" width="37.42578125" style="199" customWidth="1"/>
    <col min="5123" max="5125" width="11.7109375" style="199" customWidth="1"/>
    <col min="5126" max="5126" width="10.5703125" style="199" customWidth="1"/>
    <col min="5127" max="5127" width="10.7109375" style="199" customWidth="1"/>
    <col min="5128" max="5133" width="11.42578125" style="199"/>
    <col min="5134" max="5134" width="13.7109375" style="199" customWidth="1"/>
    <col min="5135" max="5377" width="11.42578125" style="199"/>
    <col min="5378" max="5378" width="37.42578125" style="199" customWidth="1"/>
    <col min="5379" max="5381" width="11.7109375" style="199" customWidth="1"/>
    <col min="5382" max="5382" width="10.5703125" style="199" customWidth="1"/>
    <col min="5383" max="5383" width="10.7109375" style="199" customWidth="1"/>
    <col min="5384" max="5389" width="11.42578125" style="199"/>
    <col min="5390" max="5390" width="13.7109375" style="199" customWidth="1"/>
    <col min="5391" max="5633" width="11.42578125" style="199"/>
    <col min="5634" max="5634" width="37.42578125" style="199" customWidth="1"/>
    <col min="5635" max="5637" width="11.7109375" style="199" customWidth="1"/>
    <col min="5638" max="5638" width="10.5703125" style="199" customWidth="1"/>
    <col min="5639" max="5639" width="10.7109375" style="199" customWidth="1"/>
    <col min="5640" max="5645" width="11.42578125" style="199"/>
    <col min="5646" max="5646" width="13.7109375" style="199" customWidth="1"/>
    <col min="5647" max="5889" width="11.42578125" style="199"/>
    <col min="5890" max="5890" width="37.42578125" style="199" customWidth="1"/>
    <col min="5891" max="5893" width="11.7109375" style="199" customWidth="1"/>
    <col min="5894" max="5894" width="10.5703125" style="199" customWidth="1"/>
    <col min="5895" max="5895" width="10.7109375" style="199" customWidth="1"/>
    <col min="5896" max="5901" width="11.42578125" style="199"/>
    <col min="5902" max="5902" width="13.7109375" style="199" customWidth="1"/>
    <col min="5903" max="6145" width="11.42578125" style="199"/>
    <col min="6146" max="6146" width="37.42578125" style="199" customWidth="1"/>
    <col min="6147" max="6149" width="11.7109375" style="199" customWidth="1"/>
    <col min="6150" max="6150" width="10.5703125" style="199" customWidth="1"/>
    <col min="6151" max="6151" width="10.7109375" style="199" customWidth="1"/>
    <col min="6152" max="6157" width="11.42578125" style="199"/>
    <col min="6158" max="6158" width="13.7109375" style="199" customWidth="1"/>
    <col min="6159" max="6401" width="11.42578125" style="199"/>
    <col min="6402" max="6402" width="37.42578125" style="199" customWidth="1"/>
    <col min="6403" max="6405" width="11.7109375" style="199" customWidth="1"/>
    <col min="6406" max="6406" width="10.5703125" style="199" customWidth="1"/>
    <col min="6407" max="6407" width="10.7109375" style="199" customWidth="1"/>
    <col min="6408" max="6413" width="11.42578125" style="199"/>
    <col min="6414" max="6414" width="13.7109375" style="199" customWidth="1"/>
    <col min="6415" max="6657" width="11.42578125" style="199"/>
    <col min="6658" max="6658" width="37.42578125" style="199" customWidth="1"/>
    <col min="6659" max="6661" width="11.7109375" style="199" customWidth="1"/>
    <col min="6662" max="6662" width="10.5703125" style="199" customWidth="1"/>
    <col min="6663" max="6663" width="10.7109375" style="199" customWidth="1"/>
    <col min="6664" max="6669" width="11.42578125" style="199"/>
    <col min="6670" max="6670" width="13.7109375" style="199" customWidth="1"/>
    <col min="6671" max="6913" width="11.42578125" style="199"/>
    <col min="6914" max="6914" width="37.42578125" style="199" customWidth="1"/>
    <col min="6915" max="6917" width="11.7109375" style="199" customWidth="1"/>
    <col min="6918" max="6918" width="10.5703125" style="199" customWidth="1"/>
    <col min="6919" max="6919" width="10.7109375" style="199" customWidth="1"/>
    <col min="6920" max="6925" width="11.42578125" style="199"/>
    <col min="6926" max="6926" width="13.7109375" style="199" customWidth="1"/>
    <col min="6927" max="7169" width="11.42578125" style="199"/>
    <col min="7170" max="7170" width="37.42578125" style="199" customWidth="1"/>
    <col min="7171" max="7173" width="11.7109375" style="199" customWidth="1"/>
    <col min="7174" max="7174" width="10.5703125" style="199" customWidth="1"/>
    <col min="7175" max="7175" width="10.7109375" style="199" customWidth="1"/>
    <col min="7176" max="7181" width="11.42578125" style="199"/>
    <col min="7182" max="7182" width="13.7109375" style="199" customWidth="1"/>
    <col min="7183" max="7425" width="11.42578125" style="199"/>
    <col min="7426" max="7426" width="37.42578125" style="199" customWidth="1"/>
    <col min="7427" max="7429" width="11.7109375" style="199" customWidth="1"/>
    <col min="7430" max="7430" width="10.5703125" style="199" customWidth="1"/>
    <col min="7431" max="7431" width="10.7109375" style="199" customWidth="1"/>
    <col min="7432" max="7437" width="11.42578125" style="199"/>
    <col min="7438" max="7438" width="13.7109375" style="199" customWidth="1"/>
    <col min="7439" max="7681" width="11.42578125" style="199"/>
    <col min="7682" max="7682" width="37.42578125" style="199" customWidth="1"/>
    <col min="7683" max="7685" width="11.7109375" style="199" customWidth="1"/>
    <col min="7686" max="7686" width="10.5703125" style="199" customWidth="1"/>
    <col min="7687" max="7687" width="10.7109375" style="199" customWidth="1"/>
    <col min="7688" max="7693" width="11.42578125" style="199"/>
    <col min="7694" max="7694" width="13.7109375" style="199" customWidth="1"/>
    <col min="7695" max="7937" width="11.42578125" style="199"/>
    <col min="7938" max="7938" width="37.42578125" style="199" customWidth="1"/>
    <col min="7939" max="7941" width="11.7109375" style="199" customWidth="1"/>
    <col min="7942" max="7942" width="10.5703125" style="199" customWidth="1"/>
    <col min="7943" max="7943" width="10.7109375" style="199" customWidth="1"/>
    <col min="7944" max="7949" width="11.42578125" style="199"/>
    <col min="7950" max="7950" width="13.7109375" style="199" customWidth="1"/>
    <col min="7951" max="8193" width="11.42578125" style="199"/>
    <col min="8194" max="8194" width="37.42578125" style="199" customWidth="1"/>
    <col min="8195" max="8197" width="11.7109375" style="199" customWidth="1"/>
    <col min="8198" max="8198" width="10.5703125" style="199" customWidth="1"/>
    <col min="8199" max="8199" width="10.7109375" style="199" customWidth="1"/>
    <col min="8200" max="8205" width="11.42578125" style="199"/>
    <col min="8206" max="8206" width="13.7109375" style="199" customWidth="1"/>
    <col min="8207" max="8449" width="11.42578125" style="199"/>
    <col min="8450" max="8450" width="37.42578125" style="199" customWidth="1"/>
    <col min="8451" max="8453" width="11.7109375" style="199" customWidth="1"/>
    <col min="8454" max="8454" width="10.5703125" style="199" customWidth="1"/>
    <col min="8455" max="8455" width="10.7109375" style="199" customWidth="1"/>
    <col min="8456" max="8461" width="11.42578125" style="199"/>
    <col min="8462" max="8462" width="13.7109375" style="199" customWidth="1"/>
    <col min="8463" max="8705" width="11.42578125" style="199"/>
    <col min="8706" max="8706" width="37.42578125" style="199" customWidth="1"/>
    <col min="8707" max="8709" width="11.7109375" style="199" customWidth="1"/>
    <col min="8710" max="8710" width="10.5703125" style="199" customWidth="1"/>
    <col min="8711" max="8711" width="10.7109375" style="199" customWidth="1"/>
    <col min="8712" max="8717" width="11.42578125" style="199"/>
    <col min="8718" max="8718" width="13.7109375" style="199" customWidth="1"/>
    <col min="8719" max="8961" width="11.42578125" style="199"/>
    <col min="8962" max="8962" width="37.42578125" style="199" customWidth="1"/>
    <col min="8963" max="8965" width="11.7109375" style="199" customWidth="1"/>
    <col min="8966" max="8966" width="10.5703125" style="199" customWidth="1"/>
    <col min="8967" max="8967" width="10.7109375" style="199" customWidth="1"/>
    <col min="8968" max="8973" width="11.42578125" style="199"/>
    <col min="8974" max="8974" width="13.7109375" style="199" customWidth="1"/>
    <col min="8975" max="9217" width="11.42578125" style="199"/>
    <col min="9218" max="9218" width="37.42578125" style="199" customWidth="1"/>
    <col min="9219" max="9221" width="11.7109375" style="199" customWidth="1"/>
    <col min="9222" max="9222" width="10.5703125" style="199" customWidth="1"/>
    <col min="9223" max="9223" width="10.7109375" style="199" customWidth="1"/>
    <col min="9224" max="9229" width="11.42578125" style="199"/>
    <col min="9230" max="9230" width="13.7109375" style="199" customWidth="1"/>
    <col min="9231" max="9473" width="11.42578125" style="199"/>
    <col min="9474" max="9474" width="37.42578125" style="199" customWidth="1"/>
    <col min="9475" max="9477" width="11.7109375" style="199" customWidth="1"/>
    <col min="9478" max="9478" width="10.5703125" style="199" customWidth="1"/>
    <col min="9479" max="9479" width="10.7109375" style="199" customWidth="1"/>
    <col min="9480" max="9485" width="11.42578125" style="199"/>
    <col min="9486" max="9486" width="13.7109375" style="199" customWidth="1"/>
    <col min="9487" max="9729" width="11.42578125" style="199"/>
    <col min="9730" max="9730" width="37.42578125" style="199" customWidth="1"/>
    <col min="9731" max="9733" width="11.7109375" style="199" customWidth="1"/>
    <col min="9734" max="9734" width="10.5703125" style="199" customWidth="1"/>
    <col min="9735" max="9735" width="10.7109375" style="199" customWidth="1"/>
    <col min="9736" max="9741" width="11.42578125" style="199"/>
    <col min="9742" max="9742" width="13.7109375" style="199" customWidth="1"/>
    <col min="9743" max="9985" width="11.42578125" style="199"/>
    <col min="9986" max="9986" width="37.42578125" style="199" customWidth="1"/>
    <col min="9987" max="9989" width="11.7109375" style="199" customWidth="1"/>
    <col min="9990" max="9990" width="10.5703125" style="199" customWidth="1"/>
    <col min="9991" max="9991" width="10.7109375" style="199" customWidth="1"/>
    <col min="9992" max="9997" width="11.42578125" style="199"/>
    <col min="9998" max="9998" width="13.7109375" style="199" customWidth="1"/>
    <col min="9999" max="10241" width="11.42578125" style="199"/>
    <col min="10242" max="10242" width="37.42578125" style="199" customWidth="1"/>
    <col min="10243" max="10245" width="11.7109375" style="199" customWidth="1"/>
    <col min="10246" max="10246" width="10.5703125" style="199" customWidth="1"/>
    <col min="10247" max="10247" width="10.7109375" style="199" customWidth="1"/>
    <col min="10248" max="10253" width="11.42578125" style="199"/>
    <col min="10254" max="10254" width="13.7109375" style="199" customWidth="1"/>
    <col min="10255" max="10497" width="11.42578125" style="199"/>
    <col min="10498" max="10498" width="37.42578125" style="199" customWidth="1"/>
    <col min="10499" max="10501" width="11.7109375" style="199" customWidth="1"/>
    <col min="10502" max="10502" width="10.5703125" style="199" customWidth="1"/>
    <col min="10503" max="10503" width="10.7109375" style="199" customWidth="1"/>
    <col min="10504" max="10509" width="11.42578125" style="199"/>
    <col min="10510" max="10510" width="13.7109375" style="199" customWidth="1"/>
    <col min="10511" max="10753" width="11.42578125" style="199"/>
    <col min="10754" max="10754" width="37.42578125" style="199" customWidth="1"/>
    <col min="10755" max="10757" width="11.7109375" style="199" customWidth="1"/>
    <col min="10758" max="10758" width="10.5703125" style="199" customWidth="1"/>
    <col min="10759" max="10759" width="10.7109375" style="199" customWidth="1"/>
    <col min="10760" max="10765" width="11.42578125" style="199"/>
    <col min="10766" max="10766" width="13.7109375" style="199" customWidth="1"/>
    <col min="10767" max="11009" width="11.42578125" style="199"/>
    <col min="11010" max="11010" width="37.42578125" style="199" customWidth="1"/>
    <col min="11011" max="11013" width="11.7109375" style="199" customWidth="1"/>
    <col min="11014" max="11014" width="10.5703125" style="199" customWidth="1"/>
    <col min="11015" max="11015" width="10.7109375" style="199" customWidth="1"/>
    <col min="11016" max="11021" width="11.42578125" style="199"/>
    <col min="11022" max="11022" width="13.7109375" style="199" customWidth="1"/>
    <col min="11023" max="11265" width="11.42578125" style="199"/>
    <col min="11266" max="11266" width="37.42578125" style="199" customWidth="1"/>
    <col min="11267" max="11269" width="11.7109375" style="199" customWidth="1"/>
    <col min="11270" max="11270" width="10.5703125" style="199" customWidth="1"/>
    <col min="11271" max="11271" width="10.7109375" style="199" customWidth="1"/>
    <col min="11272" max="11277" width="11.42578125" style="199"/>
    <col min="11278" max="11278" width="13.7109375" style="199" customWidth="1"/>
    <col min="11279" max="11521" width="11.42578125" style="199"/>
    <col min="11522" max="11522" width="37.42578125" style="199" customWidth="1"/>
    <col min="11523" max="11525" width="11.7109375" style="199" customWidth="1"/>
    <col min="11526" max="11526" width="10.5703125" style="199" customWidth="1"/>
    <col min="11527" max="11527" width="10.7109375" style="199" customWidth="1"/>
    <col min="11528" max="11533" width="11.42578125" style="199"/>
    <col min="11534" max="11534" width="13.7109375" style="199" customWidth="1"/>
    <col min="11535" max="11777" width="11.42578125" style="199"/>
    <col min="11778" max="11778" width="37.42578125" style="199" customWidth="1"/>
    <col min="11779" max="11781" width="11.7109375" style="199" customWidth="1"/>
    <col min="11782" max="11782" width="10.5703125" style="199" customWidth="1"/>
    <col min="11783" max="11783" width="10.7109375" style="199" customWidth="1"/>
    <col min="11784" max="11789" width="11.42578125" style="199"/>
    <col min="11790" max="11790" width="13.7109375" style="199" customWidth="1"/>
    <col min="11791" max="12033" width="11.42578125" style="199"/>
    <col min="12034" max="12034" width="37.42578125" style="199" customWidth="1"/>
    <col min="12035" max="12037" width="11.7109375" style="199" customWidth="1"/>
    <col min="12038" max="12038" width="10.5703125" style="199" customWidth="1"/>
    <col min="12039" max="12039" width="10.7109375" style="199" customWidth="1"/>
    <col min="12040" max="12045" width="11.42578125" style="199"/>
    <col min="12046" max="12046" width="13.7109375" style="199" customWidth="1"/>
    <col min="12047" max="12289" width="11.42578125" style="199"/>
    <col min="12290" max="12290" width="37.42578125" style="199" customWidth="1"/>
    <col min="12291" max="12293" width="11.7109375" style="199" customWidth="1"/>
    <col min="12294" max="12294" width="10.5703125" style="199" customWidth="1"/>
    <col min="12295" max="12295" width="10.7109375" style="199" customWidth="1"/>
    <col min="12296" max="12301" width="11.42578125" style="199"/>
    <col min="12302" max="12302" width="13.7109375" style="199" customWidth="1"/>
    <col min="12303" max="12545" width="11.42578125" style="199"/>
    <col min="12546" max="12546" width="37.42578125" style="199" customWidth="1"/>
    <col min="12547" max="12549" width="11.7109375" style="199" customWidth="1"/>
    <col min="12550" max="12550" width="10.5703125" style="199" customWidth="1"/>
    <col min="12551" max="12551" width="10.7109375" style="199" customWidth="1"/>
    <col min="12552" max="12557" width="11.42578125" style="199"/>
    <col min="12558" max="12558" width="13.7109375" style="199" customWidth="1"/>
    <col min="12559" max="12801" width="11.42578125" style="199"/>
    <col min="12802" max="12802" width="37.42578125" style="199" customWidth="1"/>
    <col min="12803" max="12805" width="11.7109375" style="199" customWidth="1"/>
    <col min="12806" max="12806" width="10.5703125" style="199" customWidth="1"/>
    <col min="12807" max="12807" width="10.7109375" style="199" customWidth="1"/>
    <col min="12808" max="12813" width="11.42578125" style="199"/>
    <col min="12814" max="12814" width="13.7109375" style="199" customWidth="1"/>
    <col min="12815" max="13057" width="11.42578125" style="199"/>
    <col min="13058" max="13058" width="37.42578125" style="199" customWidth="1"/>
    <col min="13059" max="13061" width="11.7109375" style="199" customWidth="1"/>
    <col min="13062" max="13062" width="10.5703125" style="199" customWidth="1"/>
    <col min="13063" max="13063" width="10.7109375" style="199" customWidth="1"/>
    <col min="13064" max="13069" width="11.42578125" style="199"/>
    <col min="13070" max="13070" width="13.7109375" style="199" customWidth="1"/>
    <col min="13071" max="13313" width="11.42578125" style="199"/>
    <col min="13314" max="13314" width="37.42578125" style="199" customWidth="1"/>
    <col min="13315" max="13317" width="11.7109375" style="199" customWidth="1"/>
    <col min="13318" max="13318" width="10.5703125" style="199" customWidth="1"/>
    <col min="13319" max="13319" width="10.7109375" style="199" customWidth="1"/>
    <col min="13320" max="13325" width="11.42578125" style="199"/>
    <col min="13326" max="13326" width="13.7109375" style="199" customWidth="1"/>
    <col min="13327" max="13569" width="11.42578125" style="199"/>
    <col min="13570" max="13570" width="37.42578125" style="199" customWidth="1"/>
    <col min="13571" max="13573" width="11.7109375" style="199" customWidth="1"/>
    <col min="13574" max="13574" width="10.5703125" style="199" customWidth="1"/>
    <col min="13575" max="13575" width="10.7109375" style="199" customWidth="1"/>
    <col min="13576" max="13581" width="11.42578125" style="199"/>
    <col min="13582" max="13582" width="13.7109375" style="199" customWidth="1"/>
    <col min="13583" max="13825" width="11.42578125" style="199"/>
    <col min="13826" max="13826" width="37.42578125" style="199" customWidth="1"/>
    <col min="13827" max="13829" width="11.7109375" style="199" customWidth="1"/>
    <col min="13830" max="13830" width="10.5703125" style="199" customWidth="1"/>
    <col min="13831" max="13831" width="10.7109375" style="199" customWidth="1"/>
    <col min="13832" max="13837" width="11.42578125" style="199"/>
    <col min="13838" max="13838" width="13.7109375" style="199" customWidth="1"/>
    <col min="13839" max="14081" width="11.42578125" style="199"/>
    <col min="14082" max="14082" width="37.42578125" style="199" customWidth="1"/>
    <col min="14083" max="14085" width="11.7109375" style="199" customWidth="1"/>
    <col min="14086" max="14086" width="10.5703125" style="199" customWidth="1"/>
    <col min="14087" max="14087" width="10.7109375" style="199" customWidth="1"/>
    <col min="14088" max="14093" width="11.42578125" style="199"/>
    <col min="14094" max="14094" width="13.7109375" style="199" customWidth="1"/>
    <col min="14095" max="14337" width="11.42578125" style="199"/>
    <col min="14338" max="14338" width="37.42578125" style="199" customWidth="1"/>
    <col min="14339" max="14341" width="11.7109375" style="199" customWidth="1"/>
    <col min="14342" max="14342" width="10.5703125" style="199" customWidth="1"/>
    <col min="14343" max="14343" width="10.7109375" style="199" customWidth="1"/>
    <col min="14344" max="14349" width="11.42578125" style="199"/>
    <col min="14350" max="14350" width="13.7109375" style="199" customWidth="1"/>
    <col min="14351" max="14593" width="11.42578125" style="199"/>
    <col min="14594" max="14594" width="37.42578125" style="199" customWidth="1"/>
    <col min="14595" max="14597" width="11.7109375" style="199" customWidth="1"/>
    <col min="14598" max="14598" width="10.5703125" style="199" customWidth="1"/>
    <col min="14599" max="14599" width="10.7109375" style="199" customWidth="1"/>
    <col min="14600" max="14605" width="11.42578125" style="199"/>
    <col min="14606" max="14606" width="13.7109375" style="199" customWidth="1"/>
    <col min="14607" max="14849" width="11.42578125" style="199"/>
    <col min="14850" max="14850" width="37.42578125" style="199" customWidth="1"/>
    <col min="14851" max="14853" width="11.7109375" style="199" customWidth="1"/>
    <col min="14854" max="14854" width="10.5703125" style="199" customWidth="1"/>
    <col min="14855" max="14855" width="10.7109375" style="199" customWidth="1"/>
    <col min="14856" max="14861" width="11.42578125" style="199"/>
    <col min="14862" max="14862" width="13.7109375" style="199" customWidth="1"/>
    <col min="14863" max="15105" width="11.42578125" style="199"/>
    <col min="15106" max="15106" width="37.42578125" style="199" customWidth="1"/>
    <col min="15107" max="15109" width="11.7109375" style="199" customWidth="1"/>
    <col min="15110" max="15110" width="10.5703125" style="199" customWidth="1"/>
    <col min="15111" max="15111" width="10.7109375" style="199" customWidth="1"/>
    <col min="15112" max="15117" width="11.42578125" style="199"/>
    <col min="15118" max="15118" width="13.7109375" style="199" customWidth="1"/>
    <col min="15119" max="15361" width="11.42578125" style="199"/>
    <col min="15362" max="15362" width="37.42578125" style="199" customWidth="1"/>
    <col min="15363" max="15365" width="11.7109375" style="199" customWidth="1"/>
    <col min="15366" max="15366" width="10.5703125" style="199" customWidth="1"/>
    <col min="15367" max="15367" width="10.7109375" style="199" customWidth="1"/>
    <col min="15368" max="15373" width="11.42578125" style="199"/>
    <col min="15374" max="15374" width="13.7109375" style="199" customWidth="1"/>
    <col min="15375" max="15617" width="11.42578125" style="199"/>
    <col min="15618" max="15618" width="37.42578125" style="199" customWidth="1"/>
    <col min="15619" max="15621" width="11.7109375" style="199" customWidth="1"/>
    <col min="15622" max="15622" width="10.5703125" style="199" customWidth="1"/>
    <col min="15623" max="15623" width="10.7109375" style="199" customWidth="1"/>
    <col min="15624" max="15629" width="11.42578125" style="199"/>
    <col min="15630" max="15630" width="13.7109375" style="199" customWidth="1"/>
    <col min="15631" max="15873" width="11.42578125" style="199"/>
    <col min="15874" max="15874" width="37.42578125" style="199" customWidth="1"/>
    <col min="15875" max="15877" width="11.7109375" style="199" customWidth="1"/>
    <col min="15878" max="15878" width="10.5703125" style="199" customWidth="1"/>
    <col min="15879" max="15879" width="10.7109375" style="199" customWidth="1"/>
    <col min="15880" max="15885" width="11.42578125" style="199"/>
    <col min="15886" max="15886" width="13.7109375" style="199" customWidth="1"/>
    <col min="15887" max="16129" width="11.42578125" style="199"/>
    <col min="16130" max="16130" width="37.42578125" style="199" customWidth="1"/>
    <col min="16131" max="16133" width="11.7109375" style="199" customWidth="1"/>
    <col min="16134" max="16134" width="10.5703125" style="199" customWidth="1"/>
    <col min="16135" max="16135" width="10.7109375" style="199" customWidth="1"/>
    <col min="16136" max="16141" width="11.42578125" style="199"/>
    <col min="16142" max="16142" width="13.7109375" style="199" customWidth="1"/>
    <col min="16143" max="16384" width="11.42578125" style="199"/>
  </cols>
  <sheetData>
    <row r="1" spans="2:6" ht="15" customHeight="1">
      <c r="C1" s="313"/>
      <c r="D1" s="312"/>
      <c r="E1" s="312"/>
      <c r="F1" s="312"/>
    </row>
    <row r="2" spans="2:6" ht="15" customHeight="1">
      <c r="C2" s="313"/>
      <c r="D2" s="312"/>
      <c r="E2" s="312"/>
      <c r="F2" s="312"/>
    </row>
    <row r="3" spans="2:6" ht="15" customHeight="1">
      <c r="C3" s="313"/>
      <c r="D3" s="312"/>
      <c r="E3" s="312"/>
      <c r="F3" s="312"/>
    </row>
    <row r="4" spans="2:6" ht="15" customHeight="1">
      <c r="B4" s="313"/>
      <c r="C4" s="312"/>
      <c r="D4" s="312"/>
      <c r="E4" s="312"/>
    </row>
    <row r="5" spans="2:6" ht="54" customHeight="1">
      <c r="B5" s="162" t="s">
        <v>285</v>
      </c>
      <c r="C5" s="162"/>
      <c r="D5" s="162"/>
      <c r="E5" s="162"/>
    </row>
    <row r="6" spans="2:6" ht="30" customHeight="1">
      <c r="B6" s="123" t="s">
        <v>156</v>
      </c>
      <c r="C6" s="46" t="str">
        <f>actualizaciones!A3</f>
        <v>acumulado abril 2010</v>
      </c>
      <c r="D6" s="46" t="str">
        <f>actualizaciones!A2</f>
        <v xml:space="preserve">acumulado abril 2011 </v>
      </c>
      <c r="E6" s="297" t="s">
        <v>278</v>
      </c>
    </row>
    <row r="7" spans="2:6" ht="15" customHeight="1">
      <c r="B7" s="244" t="s">
        <v>157</v>
      </c>
      <c r="C7" s="301"/>
      <c r="D7" s="301"/>
      <c r="E7" s="301"/>
    </row>
    <row r="8" spans="2:6" ht="15" customHeight="1">
      <c r="B8" s="247" t="s">
        <v>279</v>
      </c>
      <c r="C8" s="303">
        <v>58.951136314257162</v>
      </c>
      <c r="D8" s="303">
        <v>69.281943125314257</v>
      </c>
      <c r="E8" s="314">
        <f>D8/C8-1</f>
        <v>0.17524355690084659</v>
      </c>
    </row>
    <row r="9" spans="2:6" ht="15" customHeight="1">
      <c r="B9" s="244" t="s">
        <v>159</v>
      </c>
      <c r="C9" s="309"/>
      <c r="D9" s="309"/>
      <c r="E9" s="310"/>
    </row>
    <row r="10" spans="2:6" ht="15" customHeight="1">
      <c r="B10" s="315" t="s">
        <v>160</v>
      </c>
      <c r="C10" s="316">
        <v>67.419093453813289</v>
      </c>
      <c r="D10" s="316">
        <v>83.129614169490409</v>
      </c>
      <c r="E10" s="317">
        <f>D10/C10-1</f>
        <v>0.23302776573879491</v>
      </c>
    </row>
    <row r="11" spans="2:6" ht="15" customHeight="1">
      <c r="B11" s="318" t="s">
        <v>161</v>
      </c>
      <c r="C11" s="306">
        <v>68.95455765874614</v>
      </c>
      <c r="D11" s="306">
        <v>80.783662236541815</v>
      </c>
      <c r="E11" s="307">
        <f>D11/C11-1</f>
        <v>0.17154927795110408</v>
      </c>
    </row>
    <row r="12" spans="2:6" ht="15" customHeight="1">
      <c r="B12" s="318" t="s">
        <v>162</v>
      </c>
      <c r="C12" s="306">
        <v>70.79068857589985</v>
      </c>
      <c r="D12" s="306">
        <v>91.094835680751174</v>
      </c>
      <c r="E12" s="307">
        <f>D12/C12-1</f>
        <v>0.28681946048711993</v>
      </c>
    </row>
    <row r="13" spans="2:6" ht="15" customHeight="1">
      <c r="B13" s="318" t="s">
        <v>163</v>
      </c>
      <c r="C13" s="306">
        <v>62.528929123647067</v>
      </c>
      <c r="D13" s="306">
        <v>73.422863983241058</v>
      </c>
      <c r="E13" s="307">
        <f>D13/C13-1</f>
        <v>0.17422231617067863</v>
      </c>
    </row>
    <row r="14" spans="2:6" ht="15" customHeight="1">
      <c r="B14" s="318" t="s">
        <v>164</v>
      </c>
      <c r="C14" s="306">
        <v>54.550578915295553</v>
      </c>
      <c r="D14" s="306">
        <v>57.28976234003656</v>
      </c>
      <c r="E14" s="307">
        <f>D14/C14-1</f>
        <v>5.0213645376602223E-2</v>
      </c>
    </row>
    <row r="15" spans="2:6" ht="15" customHeight="1">
      <c r="B15" s="244" t="s">
        <v>165</v>
      </c>
      <c r="C15" s="309"/>
      <c r="D15" s="309"/>
      <c r="E15" s="310"/>
    </row>
    <row r="16" spans="2:6" ht="15" customHeight="1">
      <c r="B16" s="315" t="s">
        <v>166</v>
      </c>
      <c r="C16" s="316">
        <v>53.778249435011297</v>
      </c>
      <c r="D16" s="316">
        <v>60.82270854582908</v>
      </c>
      <c r="E16" s="317">
        <f>D16/C16-1</f>
        <v>0.13099085940554289</v>
      </c>
    </row>
    <row r="17" spans="2:12" ht="15" customHeight="1">
      <c r="B17" s="111" t="s">
        <v>67</v>
      </c>
      <c r="C17" s="111"/>
      <c r="D17" s="111"/>
      <c r="E17" s="111"/>
    </row>
    <row r="18" spans="2:12" ht="15" customHeight="1" thickBot="1"/>
    <row r="19" spans="2:12" ht="30" customHeight="1" thickBot="1">
      <c r="E19" s="83" t="s">
        <v>98</v>
      </c>
    </row>
    <row r="27" spans="2:12">
      <c r="B27" s="279"/>
      <c r="C27" s="279"/>
      <c r="D27" s="279"/>
      <c r="E27" s="279"/>
      <c r="F27" s="279"/>
      <c r="G27" s="279"/>
      <c r="H27" s="279"/>
      <c r="I27" s="279"/>
      <c r="J27" s="279"/>
      <c r="K27" s="279"/>
      <c r="L27" s="279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9" customWidth="1"/>
    <col min="2" max="2" width="13" style="279" customWidth="1"/>
    <col min="3" max="6" width="10.7109375" style="279" customWidth="1"/>
    <col min="7" max="18" width="11" style="279" customWidth="1"/>
    <col min="19" max="21" width="10.42578125" style="279" customWidth="1"/>
    <col min="22" max="25" width="9.28515625" style="279" customWidth="1"/>
    <col min="26" max="37" width="7.28515625" style="279" customWidth="1"/>
    <col min="38" max="38" width="11.5703125" style="279" bestFit="1" customWidth="1"/>
    <col min="39" max="258" width="11.42578125" style="279"/>
    <col min="259" max="259" width="13.7109375" style="279" customWidth="1"/>
    <col min="260" max="260" width="12.140625" style="279" customWidth="1"/>
    <col min="261" max="274" width="11" style="279" customWidth="1"/>
    <col min="275" max="277" width="10.42578125" style="279" customWidth="1"/>
    <col min="278" max="279" width="7.28515625" style="279" customWidth="1"/>
    <col min="280" max="280" width="7.85546875" style="279" bestFit="1" customWidth="1"/>
    <col min="281" max="293" width="7.28515625" style="279" customWidth="1"/>
    <col min="294" max="294" width="11.5703125" style="279" bestFit="1" customWidth="1"/>
    <col min="295" max="514" width="11.42578125" style="279"/>
    <col min="515" max="515" width="13.7109375" style="279" customWidth="1"/>
    <col min="516" max="516" width="12.140625" style="279" customWidth="1"/>
    <col min="517" max="530" width="11" style="279" customWidth="1"/>
    <col min="531" max="533" width="10.42578125" style="279" customWidth="1"/>
    <col min="534" max="535" width="7.28515625" style="279" customWidth="1"/>
    <col min="536" max="536" width="7.85546875" style="279" bestFit="1" customWidth="1"/>
    <col min="537" max="549" width="7.28515625" style="279" customWidth="1"/>
    <col min="550" max="550" width="11.5703125" style="279" bestFit="1" customWidth="1"/>
    <col min="551" max="770" width="11.42578125" style="279"/>
    <col min="771" max="771" width="13.7109375" style="279" customWidth="1"/>
    <col min="772" max="772" width="12.140625" style="279" customWidth="1"/>
    <col min="773" max="786" width="11" style="279" customWidth="1"/>
    <col min="787" max="789" width="10.42578125" style="279" customWidth="1"/>
    <col min="790" max="791" width="7.28515625" style="279" customWidth="1"/>
    <col min="792" max="792" width="7.85546875" style="279" bestFit="1" customWidth="1"/>
    <col min="793" max="805" width="7.28515625" style="279" customWidth="1"/>
    <col min="806" max="806" width="11.5703125" style="279" bestFit="1" customWidth="1"/>
    <col min="807" max="1026" width="11.42578125" style="279"/>
    <col min="1027" max="1027" width="13.7109375" style="279" customWidth="1"/>
    <col min="1028" max="1028" width="12.140625" style="279" customWidth="1"/>
    <col min="1029" max="1042" width="11" style="279" customWidth="1"/>
    <col min="1043" max="1045" width="10.42578125" style="279" customWidth="1"/>
    <col min="1046" max="1047" width="7.28515625" style="279" customWidth="1"/>
    <col min="1048" max="1048" width="7.85546875" style="279" bestFit="1" customWidth="1"/>
    <col min="1049" max="1061" width="7.28515625" style="279" customWidth="1"/>
    <col min="1062" max="1062" width="11.5703125" style="279" bestFit="1" customWidth="1"/>
    <col min="1063" max="1282" width="11.42578125" style="279"/>
    <col min="1283" max="1283" width="13.7109375" style="279" customWidth="1"/>
    <col min="1284" max="1284" width="12.140625" style="279" customWidth="1"/>
    <col min="1285" max="1298" width="11" style="279" customWidth="1"/>
    <col min="1299" max="1301" width="10.42578125" style="279" customWidth="1"/>
    <col min="1302" max="1303" width="7.28515625" style="279" customWidth="1"/>
    <col min="1304" max="1304" width="7.85546875" style="279" bestFit="1" customWidth="1"/>
    <col min="1305" max="1317" width="7.28515625" style="279" customWidth="1"/>
    <col min="1318" max="1318" width="11.5703125" style="279" bestFit="1" customWidth="1"/>
    <col min="1319" max="1538" width="11.42578125" style="279"/>
    <col min="1539" max="1539" width="13.7109375" style="279" customWidth="1"/>
    <col min="1540" max="1540" width="12.140625" style="279" customWidth="1"/>
    <col min="1541" max="1554" width="11" style="279" customWidth="1"/>
    <col min="1555" max="1557" width="10.42578125" style="279" customWidth="1"/>
    <col min="1558" max="1559" width="7.28515625" style="279" customWidth="1"/>
    <col min="1560" max="1560" width="7.85546875" style="279" bestFit="1" customWidth="1"/>
    <col min="1561" max="1573" width="7.28515625" style="279" customWidth="1"/>
    <col min="1574" max="1574" width="11.5703125" style="279" bestFit="1" customWidth="1"/>
    <col min="1575" max="1794" width="11.42578125" style="279"/>
    <col min="1795" max="1795" width="13.7109375" style="279" customWidth="1"/>
    <col min="1796" max="1796" width="12.140625" style="279" customWidth="1"/>
    <col min="1797" max="1810" width="11" style="279" customWidth="1"/>
    <col min="1811" max="1813" width="10.42578125" style="279" customWidth="1"/>
    <col min="1814" max="1815" width="7.28515625" style="279" customWidth="1"/>
    <col min="1816" max="1816" width="7.85546875" style="279" bestFit="1" customWidth="1"/>
    <col min="1817" max="1829" width="7.28515625" style="279" customWidth="1"/>
    <col min="1830" max="1830" width="11.5703125" style="279" bestFit="1" customWidth="1"/>
    <col min="1831" max="2050" width="11.42578125" style="279"/>
    <col min="2051" max="2051" width="13.7109375" style="279" customWidth="1"/>
    <col min="2052" max="2052" width="12.140625" style="279" customWidth="1"/>
    <col min="2053" max="2066" width="11" style="279" customWidth="1"/>
    <col min="2067" max="2069" width="10.42578125" style="279" customWidth="1"/>
    <col min="2070" max="2071" width="7.28515625" style="279" customWidth="1"/>
    <col min="2072" max="2072" width="7.85546875" style="279" bestFit="1" customWidth="1"/>
    <col min="2073" max="2085" width="7.28515625" style="279" customWidth="1"/>
    <col min="2086" max="2086" width="11.5703125" style="279" bestFit="1" customWidth="1"/>
    <col min="2087" max="2306" width="11.42578125" style="279"/>
    <col min="2307" max="2307" width="13.7109375" style="279" customWidth="1"/>
    <col min="2308" max="2308" width="12.140625" style="279" customWidth="1"/>
    <col min="2309" max="2322" width="11" style="279" customWidth="1"/>
    <col min="2323" max="2325" width="10.42578125" style="279" customWidth="1"/>
    <col min="2326" max="2327" width="7.28515625" style="279" customWidth="1"/>
    <col min="2328" max="2328" width="7.85546875" style="279" bestFit="1" customWidth="1"/>
    <col min="2329" max="2341" width="7.28515625" style="279" customWidth="1"/>
    <col min="2342" max="2342" width="11.5703125" style="279" bestFit="1" customWidth="1"/>
    <col min="2343" max="2562" width="11.42578125" style="279"/>
    <col min="2563" max="2563" width="13.7109375" style="279" customWidth="1"/>
    <col min="2564" max="2564" width="12.140625" style="279" customWidth="1"/>
    <col min="2565" max="2578" width="11" style="279" customWidth="1"/>
    <col min="2579" max="2581" width="10.42578125" style="279" customWidth="1"/>
    <col min="2582" max="2583" width="7.28515625" style="279" customWidth="1"/>
    <col min="2584" max="2584" width="7.85546875" style="279" bestFit="1" customWidth="1"/>
    <col min="2585" max="2597" width="7.28515625" style="279" customWidth="1"/>
    <col min="2598" max="2598" width="11.5703125" style="279" bestFit="1" customWidth="1"/>
    <col min="2599" max="2818" width="11.42578125" style="279"/>
    <col min="2819" max="2819" width="13.7109375" style="279" customWidth="1"/>
    <col min="2820" max="2820" width="12.140625" style="279" customWidth="1"/>
    <col min="2821" max="2834" width="11" style="279" customWidth="1"/>
    <col min="2835" max="2837" width="10.42578125" style="279" customWidth="1"/>
    <col min="2838" max="2839" width="7.28515625" style="279" customWidth="1"/>
    <col min="2840" max="2840" width="7.85546875" style="279" bestFit="1" customWidth="1"/>
    <col min="2841" max="2853" width="7.28515625" style="279" customWidth="1"/>
    <col min="2854" max="2854" width="11.5703125" style="279" bestFit="1" customWidth="1"/>
    <col min="2855" max="3074" width="11.42578125" style="279"/>
    <col min="3075" max="3075" width="13.7109375" style="279" customWidth="1"/>
    <col min="3076" max="3076" width="12.140625" style="279" customWidth="1"/>
    <col min="3077" max="3090" width="11" style="279" customWidth="1"/>
    <col min="3091" max="3093" width="10.42578125" style="279" customWidth="1"/>
    <col min="3094" max="3095" width="7.28515625" style="279" customWidth="1"/>
    <col min="3096" max="3096" width="7.85546875" style="279" bestFit="1" customWidth="1"/>
    <col min="3097" max="3109" width="7.28515625" style="279" customWidth="1"/>
    <col min="3110" max="3110" width="11.5703125" style="279" bestFit="1" customWidth="1"/>
    <col min="3111" max="3330" width="11.42578125" style="279"/>
    <col min="3331" max="3331" width="13.7109375" style="279" customWidth="1"/>
    <col min="3332" max="3332" width="12.140625" style="279" customWidth="1"/>
    <col min="3333" max="3346" width="11" style="279" customWidth="1"/>
    <col min="3347" max="3349" width="10.42578125" style="279" customWidth="1"/>
    <col min="3350" max="3351" width="7.28515625" style="279" customWidth="1"/>
    <col min="3352" max="3352" width="7.85546875" style="279" bestFit="1" customWidth="1"/>
    <col min="3353" max="3365" width="7.28515625" style="279" customWidth="1"/>
    <col min="3366" max="3366" width="11.5703125" style="279" bestFit="1" customWidth="1"/>
    <col min="3367" max="3586" width="11.42578125" style="279"/>
    <col min="3587" max="3587" width="13.7109375" style="279" customWidth="1"/>
    <col min="3588" max="3588" width="12.140625" style="279" customWidth="1"/>
    <col min="3589" max="3602" width="11" style="279" customWidth="1"/>
    <col min="3603" max="3605" width="10.42578125" style="279" customWidth="1"/>
    <col min="3606" max="3607" width="7.28515625" style="279" customWidth="1"/>
    <col min="3608" max="3608" width="7.85546875" style="279" bestFit="1" customWidth="1"/>
    <col min="3609" max="3621" width="7.28515625" style="279" customWidth="1"/>
    <col min="3622" max="3622" width="11.5703125" style="279" bestFit="1" customWidth="1"/>
    <col min="3623" max="3842" width="11.42578125" style="279"/>
    <col min="3843" max="3843" width="13.7109375" style="279" customWidth="1"/>
    <col min="3844" max="3844" width="12.140625" style="279" customWidth="1"/>
    <col min="3845" max="3858" width="11" style="279" customWidth="1"/>
    <col min="3859" max="3861" width="10.42578125" style="279" customWidth="1"/>
    <col min="3862" max="3863" width="7.28515625" style="279" customWidth="1"/>
    <col min="3864" max="3864" width="7.85546875" style="279" bestFit="1" customWidth="1"/>
    <col min="3865" max="3877" width="7.28515625" style="279" customWidth="1"/>
    <col min="3878" max="3878" width="11.5703125" style="279" bestFit="1" customWidth="1"/>
    <col min="3879" max="4098" width="11.42578125" style="279"/>
    <col min="4099" max="4099" width="13.7109375" style="279" customWidth="1"/>
    <col min="4100" max="4100" width="12.140625" style="279" customWidth="1"/>
    <col min="4101" max="4114" width="11" style="279" customWidth="1"/>
    <col min="4115" max="4117" width="10.42578125" style="279" customWidth="1"/>
    <col min="4118" max="4119" width="7.28515625" style="279" customWidth="1"/>
    <col min="4120" max="4120" width="7.85546875" style="279" bestFit="1" customWidth="1"/>
    <col min="4121" max="4133" width="7.28515625" style="279" customWidth="1"/>
    <col min="4134" max="4134" width="11.5703125" style="279" bestFit="1" customWidth="1"/>
    <col min="4135" max="4354" width="11.42578125" style="279"/>
    <col min="4355" max="4355" width="13.7109375" style="279" customWidth="1"/>
    <col min="4356" max="4356" width="12.140625" style="279" customWidth="1"/>
    <col min="4357" max="4370" width="11" style="279" customWidth="1"/>
    <col min="4371" max="4373" width="10.42578125" style="279" customWidth="1"/>
    <col min="4374" max="4375" width="7.28515625" style="279" customWidth="1"/>
    <col min="4376" max="4376" width="7.85546875" style="279" bestFit="1" customWidth="1"/>
    <col min="4377" max="4389" width="7.28515625" style="279" customWidth="1"/>
    <col min="4390" max="4390" width="11.5703125" style="279" bestFit="1" customWidth="1"/>
    <col min="4391" max="4610" width="11.42578125" style="279"/>
    <col min="4611" max="4611" width="13.7109375" style="279" customWidth="1"/>
    <col min="4612" max="4612" width="12.140625" style="279" customWidth="1"/>
    <col min="4613" max="4626" width="11" style="279" customWidth="1"/>
    <col min="4627" max="4629" width="10.42578125" style="279" customWidth="1"/>
    <col min="4630" max="4631" width="7.28515625" style="279" customWidth="1"/>
    <col min="4632" max="4632" width="7.85546875" style="279" bestFit="1" customWidth="1"/>
    <col min="4633" max="4645" width="7.28515625" style="279" customWidth="1"/>
    <col min="4646" max="4646" width="11.5703125" style="279" bestFit="1" customWidth="1"/>
    <col min="4647" max="4866" width="11.42578125" style="279"/>
    <col min="4867" max="4867" width="13.7109375" style="279" customWidth="1"/>
    <col min="4868" max="4868" width="12.140625" style="279" customWidth="1"/>
    <col min="4869" max="4882" width="11" style="279" customWidth="1"/>
    <col min="4883" max="4885" width="10.42578125" style="279" customWidth="1"/>
    <col min="4886" max="4887" width="7.28515625" style="279" customWidth="1"/>
    <col min="4888" max="4888" width="7.85546875" style="279" bestFit="1" customWidth="1"/>
    <col min="4889" max="4901" width="7.28515625" style="279" customWidth="1"/>
    <col min="4902" max="4902" width="11.5703125" style="279" bestFit="1" customWidth="1"/>
    <col min="4903" max="5122" width="11.42578125" style="279"/>
    <col min="5123" max="5123" width="13.7109375" style="279" customWidth="1"/>
    <col min="5124" max="5124" width="12.140625" style="279" customWidth="1"/>
    <col min="5125" max="5138" width="11" style="279" customWidth="1"/>
    <col min="5139" max="5141" width="10.42578125" style="279" customWidth="1"/>
    <col min="5142" max="5143" width="7.28515625" style="279" customWidth="1"/>
    <col min="5144" max="5144" width="7.85546875" style="279" bestFit="1" customWidth="1"/>
    <col min="5145" max="5157" width="7.28515625" style="279" customWidth="1"/>
    <col min="5158" max="5158" width="11.5703125" style="279" bestFit="1" customWidth="1"/>
    <col min="5159" max="5378" width="11.42578125" style="279"/>
    <col min="5379" max="5379" width="13.7109375" style="279" customWidth="1"/>
    <col min="5380" max="5380" width="12.140625" style="279" customWidth="1"/>
    <col min="5381" max="5394" width="11" style="279" customWidth="1"/>
    <col min="5395" max="5397" width="10.42578125" style="279" customWidth="1"/>
    <col min="5398" max="5399" width="7.28515625" style="279" customWidth="1"/>
    <col min="5400" max="5400" width="7.85546875" style="279" bestFit="1" customWidth="1"/>
    <col min="5401" max="5413" width="7.28515625" style="279" customWidth="1"/>
    <col min="5414" max="5414" width="11.5703125" style="279" bestFit="1" customWidth="1"/>
    <col min="5415" max="5634" width="11.42578125" style="279"/>
    <col min="5635" max="5635" width="13.7109375" style="279" customWidth="1"/>
    <col min="5636" max="5636" width="12.140625" style="279" customWidth="1"/>
    <col min="5637" max="5650" width="11" style="279" customWidth="1"/>
    <col min="5651" max="5653" width="10.42578125" style="279" customWidth="1"/>
    <col min="5654" max="5655" width="7.28515625" style="279" customWidth="1"/>
    <col min="5656" max="5656" width="7.85546875" style="279" bestFit="1" customWidth="1"/>
    <col min="5657" max="5669" width="7.28515625" style="279" customWidth="1"/>
    <col min="5670" max="5670" width="11.5703125" style="279" bestFit="1" customWidth="1"/>
    <col min="5671" max="5890" width="11.42578125" style="279"/>
    <col min="5891" max="5891" width="13.7109375" style="279" customWidth="1"/>
    <col min="5892" max="5892" width="12.140625" style="279" customWidth="1"/>
    <col min="5893" max="5906" width="11" style="279" customWidth="1"/>
    <col min="5907" max="5909" width="10.42578125" style="279" customWidth="1"/>
    <col min="5910" max="5911" width="7.28515625" style="279" customWidth="1"/>
    <col min="5912" max="5912" width="7.85546875" style="279" bestFit="1" customWidth="1"/>
    <col min="5913" max="5925" width="7.28515625" style="279" customWidth="1"/>
    <col min="5926" max="5926" width="11.5703125" style="279" bestFit="1" customWidth="1"/>
    <col min="5927" max="6146" width="11.42578125" style="279"/>
    <col min="6147" max="6147" width="13.7109375" style="279" customWidth="1"/>
    <col min="6148" max="6148" width="12.140625" style="279" customWidth="1"/>
    <col min="6149" max="6162" width="11" style="279" customWidth="1"/>
    <col min="6163" max="6165" width="10.42578125" style="279" customWidth="1"/>
    <col min="6166" max="6167" width="7.28515625" style="279" customWidth="1"/>
    <col min="6168" max="6168" width="7.85546875" style="279" bestFit="1" customWidth="1"/>
    <col min="6169" max="6181" width="7.28515625" style="279" customWidth="1"/>
    <col min="6182" max="6182" width="11.5703125" style="279" bestFit="1" customWidth="1"/>
    <col min="6183" max="6402" width="11.42578125" style="279"/>
    <col min="6403" max="6403" width="13.7109375" style="279" customWidth="1"/>
    <col min="6404" max="6404" width="12.140625" style="279" customWidth="1"/>
    <col min="6405" max="6418" width="11" style="279" customWidth="1"/>
    <col min="6419" max="6421" width="10.42578125" style="279" customWidth="1"/>
    <col min="6422" max="6423" width="7.28515625" style="279" customWidth="1"/>
    <col min="6424" max="6424" width="7.85546875" style="279" bestFit="1" customWidth="1"/>
    <col min="6425" max="6437" width="7.28515625" style="279" customWidth="1"/>
    <col min="6438" max="6438" width="11.5703125" style="279" bestFit="1" customWidth="1"/>
    <col min="6439" max="6658" width="11.42578125" style="279"/>
    <col min="6659" max="6659" width="13.7109375" style="279" customWidth="1"/>
    <col min="6660" max="6660" width="12.140625" style="279" customWidth="1"/>
    <col min="6661" max="6674" width="11" style="279" customWidth="1"/>
    <col min="6675" max="6677" width="10.42578125" style="279" customWidth="1"/>
    <col min="6678" max="6679" width="7.28515625" style="279" customWidth="1"/>
    <col min="6680" max="6680" width="7.85546875" style="279" bestFit="1" customWidth="1"/>
    <col min="6681" max="6693" width="7.28515625" style="279" customWidth="1"/>
    <col min="6694" max="6694" width="11.5703125" style="279" bestFit="1" customWidth="1"/>
    <col min="6695" max="6914" width="11.42578125" style="279"/>
    <col min="6915" max="6915" width="13.7109375" style="279" customWidth="1"/>
    <col min="6916" max="6916" width="12.140625" style="279" customWidth="1"/>
    <col min="6917" max="6930" width="11" style="279" customWidth="1"/>
    <col min="6931" max="6933" width="10.42578125" style="279" customWidth="1"/>
    <col min="6934" max="6935" width="7.28515625" style="279" customWidth="1"/>
    <col min="6936" max="6936" width="7.85546875" style="279" bestFit="1" customWidth="1"/>
    <col min="6937" max="6949" width="7.28515625" style="279" customWidth="1"/>
    <col min="6950" max="6950" width="11.5703125" style="279" bestFit="1" customWidth="1"/>
    <col min="6951" max="7170" width="11.42578125" style="279"/>
    <col min="7171" max="7171" width="13.7109375" style="279" customWidth="1"/>
    <col min="7172" max="7172" width="12.140625" style="279" customWidth="1"/>
    <col min="7173" max="7186" width="11" style="279" customWidth="1"/>
    <col min="7187" max="7189" width="10.42578125" style="279" customWidth="1"/>
    <col min="7190" max="7191" width="7.28515625" style="279" customWidth="1"/>
    <col min="7192" max="7192" width="7.85546875" style="279" bestFit="1" customWidth="1"/>
    <col min="7193" max="7205" width="7.28515625" style="279" customWidth="1"/>
    <col min="7206" max="7206" width="11.5703125" style="279" bestFit="1" customWidth="1"/>
    <col min="7207" max="7426" width="11.42578125" style="279"/>
    <col min="7427" max="7427" width="13.7109375" style="279" customWidth="1"/>
    <col min="7428" max="7428" width="12.140625" style="279" customWidth="1"/>
    <col min="7429" max="7442" width="11" style="279" customWidth="1"/>
    <col min="7443" max="7445" width="10.42578125" style="279" customWidth="1"/>
    <col min="7446" max="7447" width="7.28515625" style="279" customWidth="1"/>
    <col min="7448" max="7448" width="7.85546875" style="279" bestFit="1" customWidth="1"/>
    <col min="7449" max="7461" width="7.28515625" style="279" customWidth="1"/>
    <col min="7462" max="7462" width="11.5703125" style="279" bestFit="1" customWidth="1"/>
    <col min="7463" max="7682" width="11.42578125" style="279"/>
    <col min="7683" max="7683" width="13.7109375" style="279" customWidth="1"/>
    <col min="7684" max="7684" width="12.140625" style="279" customWidth="1"/>
    <col min="7685" max="7698" width="11" style="279" customWidth="1"/>
    <col min="7699" max="7701" width="10.42578125" style="279" customWidth="1"/>
    <col min="7702" max="7703" width="7.28515625" style="279" customWidth="1"/>
    <col min="7704" max="7704" width="7.85546875" style="279" bestFit="1" customWidth="1"/>
    <col min="7705" max="7717" width="7.28515625" style="279" customWidth="1"/>
    <col min="7718" max="7718" width="11.5703125" style="279" bestFit="1" customWidth="1"/>
    <col min="7719" max="7938" width="11.42578125" style="279"/>
    <col min="7939" max="7939" width="13.7109375" style="279" customWidth="1"/>
    <col min="7940" max="7940" width="12.140625" style="279" customWidth="1"/>
    <col min="7941" max="7954" width="11" style="279" customWidth="1"/>
    <col min="7955" max="7957" width="10.42578125" style="279" customWidth="1"/>
    <col min="7958" max="7959" width="7.28515625" style="279" customWidth="1"/>
    <col min="7960" max="7960" width="7.85546875" style="279" bestFit="1" customWidth="1"/>
    <col min="7961" max="7973" width="7.28515625" style="279" customWidth="1"/>
    <col min="7974" max="7974" width="11.5703125" style="279" bestFit="1" customWidth="1"/>
    <col min="7975" max="8194" width="11.42578125" style="279"/>
    <col min="8195" max="8195" width="13.7109375" style="279" customWidth="1"/>
    <col min="8196" max="8196" width="12.140625" style="279" customWidth="1"/>
    <col min="8197" max="8210" width="11" style="279" customWidth="1"/>
    <col min="8211" max="8213" width="10.42578125" style="279" customWidth="1"/>
    <col min="8214" max="8215" width="7.28515625" style="279" customWidth="1"/>
    <col min="8216" max="8216" width="7.85546875" style="279" bestFit="1" customWidth="1"/>
    <col min="8217" max="8229" width="7.28515625" style="279" customWidth="1"/>
    <col min="8230" max="8230" width="11.5703125" style="279" bestFit="1" customWidth="1"/>
    <col min="8231" max="8450" width="11.42578125" style="279"/>
    <col min="8451" max="8451" width="13.7109375" style="279" customWidth="1"/>
    <col min="8452" max="8452" width="12.140625" style="279" customWidth="1"/>
    <col min="8453" max="8466" width="11" style="279" customWidth="1"/>
    <col min="8467" max="8469" width="10.42578125" style="279" customWidth="1"/>
    <col min="8470" max="8471" width="7.28515625" style="279" customWidth="1"/>
    <col min="8472" max="8472" width="7.85546875" style="279" bestFit="1" customWidth="1"/>
    <col min="8473" max="8485" width="7.28515625" style="279" customWidth="1"/>
    <col min="8486" max="8486" width="11.5703125" style="279" bestFit="1" customWidth="1"/>
    <col min="8487" max="8706" width="11.42578125" style="279"/>
    <col min="8707" max="8707" width="13.7109375" style="279" customWidth="1"/>
    <col min="8708" max="8708" width="12.140625" style="279" customWidth="1"/>
    <col min="8709" max="8722" width="11" style="279" customWidth="1"/>
    <col min="8723" max="8725" width="10.42578125" style="279" customWidth="1"/>
    <col min="8726" max="8727" width="7.28515625" style="279" customWidth="1"/>
    <col min="8728" max="8728" width="7.85546875" style="279" bestFit="1" customWidth="1"/>
    <col min="8729" max="8741" width="7.28515625" style="279" customWidth="1"/>
    <col min="8742" max="8742" width="11.5703125" style="279" bestFit="1" customWidth="1"/>
    <col min="8743" max="8962" width="11.42578125" style="279"/>
    <col min="8963" max="8963" width="13.7109375" style="279" customWidth="1"/>
    <col min="8964" max="8964" width="12.140625" style="279" customWidth="1"/>
    <col min="8965" max="8978" width="11" style="279" customWidth="1"/>
    <col min="8979" max="8981" width="10.42578125" style="279" customWidth="1"/>
    <col min="8982" max="8983" width="7.28515625" style="279" customWidth="1"/>
    <col min="8984" max="8984" width="7.85546875" style="279" bestFit="1" customWidth="1"/>
    <col min="8985" max="8997" width="7.28515625" style="279" customWidth="1"/>
    <col min="8998" max="8998" width="11.5703125" style="279" bestFit="1" customWidth="1"/>
    <col min="8999" max="9218" width="11.42578125" style="279"/>
    <col min="9219" max="9219" width="13.7109375" style="279" customWidth="1"/>
    <col min="9220" max="9220" width="12.140625" style="279" customWidth="1"/>
    <col min="9221" max="9234" width="11" style="279" customWidth="1"/>
    <col min="9235" max="9237" width="10.42578125" style="279" customWidth="1"/>
    <col min="9238" max="9239" width="7.28515625" style="279" customWidth="1"/>
    <col min="9240" max="9240" width="7.85546875" style="279" bestFit="1" customWidth="1"/>
    <col min="9241" max="9253" width="7.28515625" style="279" customWidth="1"/>
    <col min="9254" max="9254" width="11.5703125" style="279" bestFit="1" customWidth="1"/>
    <col min="9255" max="9474" width="11.42578125" style="279"/>
    <col min="9475" max="9475" width="13.7109375" style="279" customWidth="1"/>
    <col min="9476" max="9476" width="12.140625" style="279" customWidth="1"/>
    <col min="9477" max="9490" width="11" style="279" customWidth="1"/>
    <col min="9491" max="9493" width="10.42578125" style="279" customWidth="1"/>
    <col min="9494" max="9495" width="7.28515625" style="279" customWidth="1"/>
    <col min="9496" max="9496" width="7.85546875" style="279" bestFit="1" customWidth="1"/>
    <col min="9497" max="9509" width="7.28515625" style="279" customWidth="1"/>
    <col min="9510" max="9510" width="11.5703125" style="279" bestFit="1" customWidth="1"/>
    <col min="9511" max="9730" width="11.42578125" style="279"/>
    <col min="9731" max="9731" width="13.7109375" style="279" customWidth="1"/>
    <col min="9732" max="9732" width="12.140625" style="279" customWidth="1"/>
    <col min="9733" max="9746" width="11" style="279" customWidth="1"/>
    <col min="9747" max="9749" width="10.42578125" style="279" customWidth="1"/>
    <col min="9750" max="9751" width="7.28515625" style="279" customWidth="1"/>
    <col min="9752" max="9752" width="7.85546875" style="279" bestFit="1" customWidth="1"/>
    <col min="9753" max="9765" width="7.28515625" style="279" customWidth="1"/>
    <col min="9766" max="9766" width="11.5703125" style="279" bestFit="1" customWidth="1"/>
    <col min="9767" max="9986" width="11.42578125" style="279"/>
    <col min="9987" max="9987" width="13.7109375" style="279" customWidth="1"/>
    <col min="9988" max="9988" width="12.140625" style="279" customWidth="1"/>
    <col min="9989" max="10002" width="11" style="279" customWidth="1"/>
    <col min="10003" max="10005" width="10.42578125" style="279" customWidth="1"/>
    <col min="10006" max="10007" width="7.28515625" style="279" customWidth="1"/>
    <col min="10008" max="10008" width="7.85546875" style="279" bestFit="1" customWidth="1"/>
    <col min="10009" max="10021" width="7.28515625" style="279" customWidth="1"/>
    <col min="10022" max="10022" width="11.5703125" style="279" bestFit="1" customWidth="1"/>
    <col min="10023" max="10242" width="11.42578125" style="279"/>
    <col min="10243" max="10243" width="13.7109375" style="279" customWidth="1"/>
    <col min="10244" max="10244" width="12.140625" style="279" customWidth="1"/>
    <col min="10245" max="10258" width="11" style="279" customWidth="1"/>
    <col min="10259" max="10261" width="10.42578125" style="279" customWidth="1"/>
    <col min="10262" max="10263" width="7.28515625" style="279" customWidth="1"/>
    <col min="10264" max="10264" width="7.85546875" style="279" bestFit="1" customWidth="1"/>
    <col min="10265" max="10277" width="7.28515625" style="279" customWidth="1"/>
    <col min="10278" max="10278" width="11.5703125" style="279" bestFit="1" customWidth="1"/>
    <col min="10279" max="10498" width="11.42578125" style="279"/>
    <col min="10499" max="10499" width="13.7109375" style="279" customWidth="1"/>
    <col min="10500" max="10500" width="12.140625" style="279" customWidth="1"/>
    <col min="10501" max="10514" width="11" style="279" customWidth="1"/>
    <col min="10515" max="10517" width="10.42578125" style="279" customWidth="1"/>
    <col min="10518" max="10519" width="7.28515625" style="279" customWidth="1"/>
    <col min="10520" max="10520" width="7.85546875" style="279" bestFit="1" customWidth="1"/>
    <col min="10521" max="10533" width="7.28515625" style="279" customWidth="1"/>
    <col min="10534" max="10534" width="11.5703125" style="279" bestFit="1" customWidth="1"/>
    <col min="10535" max="10754" width="11.42578125" style="279"/>
    <col min="10755" max="10755" width="13.7109375" style="279" customWidth="1"/>
    <col min="10756" max="10756" width="12.140625" style="279" customWidth="1"/>
    <col min="10757" max="10770" width="11" style="279" customWidth="1"/>
    <col min="10771" max="10773" width="10.42578125" style="279" customWidth="1"/>
    <col min="10774" max="10775" width="7.28515625" style="279" customWidth="1"/>
    <col min="10776" max="10776" width="7.85546875" style="279" bestFit="1" customWidth="1"/>
    <col min="10777" max="10789" width="7.28515625" style="279" customWidth="1"/>
    <col min="10790" max="10790" width="11.5703125" style="279" bestFit="1" customWidth="1"/>
    <col min="10791" max="11010" width="11.42578125" style="279"/>
    <col min="11011" max="11011" width="13.7109375" style="279" customWidth="1"/>
    <col min="11012" max="11012" width="12.140625" style="279" customWidth="1"/>
    <col min="11013" max="11026" width="11" style="279" customWidth="1"/>
    <col min="11027" max="11029" width="10.42578125" style="279" customWidth="1"/>
    <col min="11030" max="11031" width="7.28515625" style="279" customWidth="1"/>
    <col min="11032" max="11032" width="7.85546875" style="279" bestFit="1" customWidth="1"/>
    <col min="11033" max="11045" width="7.28515625" style="279" customWidth="1"/>
    <col min="11046" max="11046" width="11.5703125" style="279" bestFit="1" customWidth="1"/>
    <col min="11047" max="11266" width="11.42578125" style="279"/>
    <col min="11267" max="11267" width="13.7109375" style="279" customWidth="1"/>
    <col min="11268" max="11268" width="12.140625" style="279" customWidth="1"/>
    <col min="11269" max="11282" width="11" style="279" customWidth="1"/>
    <col min="11283" max="11285" width="10.42578125" style="279" customWidth="1"/>
    <col min="11286" max="11287" width="7.28515625" style="279" customWidth="1"/>
    <col min="11288" max="11288" width="7.85546875" style="279" bestFit="1" customWidth="1"/>
    <col min="11289" max="11301" width="7.28515625" style="279" customWidth="1"/>
    <col min="11302" max="11302" width="11.5703125" style="279" bestFit="1" customWidth="1"/>
    <col min="11303" max="11522" width="11.42578125" style="279"/>
    <col min="11523" max="11523" width="13.7109375" style="279" customWidth="1"/>
    <col min="11524" max="11524" width="12.140625" style="279" customWidth="1"/>
    <col min="11525" max="11538" width="11" style="279" customWidth="1"/>
    <col min="11539" max="11541" width="10.42578125" style="279" customWidth="1"/>
    <col min="11542" max="11543" width="7.28515625" style="279" customWidth="1"/>
    <col min="11544" max="11544" width="7.85546875" style="279" bestFit="1" customWidth="1"/>
    <col min="11545" max="11557" width="7.28515625" style="279" customWidth="1"/>
    <col min="11558" max="11558" width="11.5703125" style="279" bestFit="1" customWidth="1"/>
    <col min="11559" max="11778" width="11.42578125" style="279"/>
    <col min="11779" max="11779" width="13.7109375" style="279" customWidth="1"/>
    <col min="11780" max="11780" width="12.140625" style="279" customWidth="1"/>
    <col min="11781" max="11794" width="11" style="279" customWidth="1"/>
    <col min="11795" max="11797" width="10.42578125" style="279" customWidth="1"/>
    <col min="11798" max="11799" width="7.28515625" style="279" customWidth="1"/>
    <col min="11800" max="11800" width="7.85546875" style="279" bestFit="1" customWidth="1"/>
    <col min="11801" max="11813" width="7.28515625" style="279" customWidth="1"/>
    <col min="11814" max="11814" width="11.5703125" style="279" bestFit="1" customWidth="1"/>
    <col min="11815" max="12034" width="11.42578125" style="279"/>
    <col min="12035" max="12035" width="13.7109375" style="279" customWidth="1"/>
    <col min="12036" max="12036" width="12.140625" style="279" customWidth="1"/>
    <col min="12037" max="12050" width="11" style="279" customWidth="1"/>
    <col min="12051" max="12053" width="10.42578125" style="279" customWidth="1"/>
    <col min="12054" max="12055" width="7.28515625" style="279" customWidth="1"/>
    <col min="12056" max="12056" width="7.85546875" style="279" bestFit="1" customWidth="1"/>
    <col min="12057" max="12069" width="7.28515625" style="279" customWidth="1"/>
    <col min="12070" max="12070" width="11.5703125" style="279" bestFit="1" customWidth="1"/>
    <col min="12071" max="12290" width="11.42578125" style="279"/>
    <col min="12291" max="12291" width="13.7109375" style="279" customWidth="1"/>
    <col min="12292" max="12292" width="12.140625" style="279" customWidth="1"/>
    <col min="12293" max="12306" width="11" style="279" customWidth="1"/>
    <col min="12307" max="12309" width="10.42578125" style="279" customWidth="1"/>
    <col min="12310" max="12311" width="7.28515625" style="279" customWidth="1"/>
    <col min="12312" max="12312" width="7.85546875" style="279" bestFit="1" customWidth="1"/>
    <col min="12313" max="12325" width="7.28515625" style="279" customWidth="1"/>
    <col min="12326" max="12326" width="11.5703125" style="279" bestFit="1" customWidth="1"/>
    <col min="12327" max="12546" width="11.42578125" style="279"/>
    <col min="12547" max="12547" width="13.7109375" style="279" customWidth="1"/>
    <col min="12548" max="12548" width="12.140625" style="279" customWidth="1"/>
    <col min="12549" max="12562" width="11" style="279" customWidth="1"/>
    <col min="12563" max="12565" width="10.42578125" style="279" customWidth="1"/>
    <col min="12566" max="12567" width="7.28515625" style="279" customWidth="1"/>
    <col min="12568" max="12568" width="7.85546875" style="279" bestFit="1" customWidth="1"/>
    <col min="12569" max="12581" width="7.28515625" style="279" customWidth="1"/>
    <col min="12582" max="12582" width="11.5703125" style="279" bestFit="1" customWidth="1"/>
    <col min="12583" max="12802" width="11.42578125" style="279"/>
    <col min="12803" max="12803" width="13.7109375" style="279" customWidth="1"/>
    <col min="12804" max="12804" width="12.140625" style="279" customWidth="1"/>
    <col min="12805" max="12818" width="11" style="279" customWidth="1"/>
    <col min="12819" max="12821" width="10.42578125" style="279" customWidth="1"/>
    <col min="12822" max="12823" width="7.28515625" style="279" customWidth="1"/>
    <col min="12824" max="12824" width="7.85546875" style="279" bestFit="1" customWidth="1"/>
    <col min="12825" max="12837" width="7.28515625" style="279" customWidth="1"/>
    <col min="12838" max="12838" width="11.5703125" style="279" bestFit="1" customWidth="1"/>
    <col min="12839" max="13058" width="11.42578125" style="279"/>
    <col min="13059" max="13059" width="13.7109375" style="279" customWidth="1"/>
    <col min="13060" max="13060" width="12.140625" style="279" customWidth="1"/>
    <col min="13061" max="13074" width="11" style="279" customWidth="1"/>
    <col min="13075" max="13077" width="10.42578125" style="279" customWidth="1"/>
    <col min="13078" max="13079" width="7.28515625" style="279" customWidth="1"/>
    <col min="13080" max="13080" width="7.85546875" style="279" bestFit="1" customWidth="1"/>
    <col min="13081" max="13093" width="7.28515625" style="279" customWidth="1"/>
    <col min="13094" max="13094" width="11.5703125" style="279" bestFit="1" customWidth="1"/>
    <col min="13095" max="13314" width="11.42578125" style="279"/>
    <col min="13315" max="13315" width="13.7109375" style="279" customWidth="1"/>
    <col min="13316" max="13316" width="12.140625" style="279" customWidth="1"/>
    <col min="13317" max="13330" width="11" style="279" customWidth="1"/>
    <col min="13331" max="13333" width="10.42578125" style="279" customWidth="1"/>
    <col min="13334" max="13335" width="7.28515625" style="279" customWidth="1"/>
    <col min="13336" max="13336" width="7.85546875" style="279" bestFit="1" customWidth="1"/>
    <col min="13337" max="13349" width="7.28515625" style="279" customWidth="1"/>
    <col min="13350" max="13350" width="11.5703125" style="279" bestFit="1" customWidth="1"/>
    <col min="13351" max="13570" width="11.42578125" style="279"/>
    <col min="13571" max="13571" width="13.7109375" style="279" customWidth="1"/>
    <col min="13572" max="13572" width="12.140625" style="279" customWidth="1"/>
    <col min="13573" max="13586" width="11" style="279" customWidth="1"/>
    <col min="13587" max="13589" width="10.42578125" style="279" customWidth="1"/>
    <col min="13590" max="13591" width="7.28515625" style="279" customWidth="1"/>
    <col min="13592" max="13592" width="7.85546875" style="279" bestFit="1" customWidth="1"/>
    <col min="13593" max="13605" width="7.28515625" style="279" customWidth="1"/>
    <col min="13606" max="13606" width="11.5703125" style="279" bestFit="1" customWidth="1"/>
    <col min="13607" max="13826" width="11.42578125" style="279"/>
    <col min="13827" max="13827" width="13.7109375" style="279" customWidth="1"/>
    <col min="13828" max="13828" width="12.140625" style="279" customWidth="1"/>
    <col min="13829" max="13842" width="11" style="279" customWidth="1"/>
    <col min="13843" max="13845" width="10.42578125" style="279" customWidth="1"/>
    <col min="13846" max="13847" width="7.28515625" style="279" customWidth="1"/>
    <col min="13848" max="13848" width="7.85546875" style="279" bestFit="1" customWidth="1"/>
    <col min="13849" max="13861" width="7.28515625" style="279" customWidth="1"/>
    <col min="13862" max="13862" width="11.5703125" style="279" bestFit="1" customWidth="1"/>
    <col min="13863" max="14082" width="11.42578125" style="279"/>
    <col min="14083" max="14083" width="13.7109375" style="279" customWidth="1"/>
    <col min="14084" max="14084" width="12.140625" style="279" customWidth="1"/>
    <col min="14085" max="14098" width="11" style="279" customWidth="1"/>
    <col min="14099" max="14101" width="10.42578125" style="279" customWidth="1"/>
    <col min="14102" max="14103" width="7.28515625" style="279" customWidth="1"/>
    <col min="14104" max="14104" width="7.85546875" style="279" bestFit="1" customWidth="1"/>
    <col min="14105" max="14117" width="7.28515625" style="279" customWidth="1"/>
    <col min="14118" max="14118" width="11.5703125" style="279" bestFit="1" customWidth="1"/>
    <col min="14119" max="14338" width="11.42578125" style="279"/>
    <col min="14339" max="14339" width="13.7109375" style="279" customWidth="1"/>
    <col min="14340" max="14340" width="12.140625" style="279" customWidth="1"/>
    <col min="14341" max="14354" width="11" style="279" customWidth="1"/>
    <col min="14355" max="14357" width="10.42578125" style="279" customWidth="1"/>
    <col min="14358" max="14359" width="7.28515625" style="279" customWidth="1"/>
    <col min="14360" max="14360" width="7.85546875" style="279" bestFit="1" customWidth="1"/>
    <col min="14361" max="14373" width="7.28515625" style="279" customWidth="1"/>
    <col min="14374" max="14374" width="11.5703125" style="279" bestFit="1" customWidth="1"/>
    <col min="14375" max="14594" width="11.42578125" style="279"/>
    <col min="14595" max="14595" width="13.7109375" style="279" customWidth="1"/>
    <col min="14596" max="14596" width="12.140625" style="279" customWidth="1"/>
    <col min="14597" max="14610" width="11" style="279" customWidth="1"/>
    <col min="14611" max="14613" width="10.42578125" style="279" customWidth="1"/>
    <col min="14614" max="14615" width="7.28515625" style="279" customWidth="1"/>
    <col min="14616" max="14616" width="7.85546875" style="279" bestFit="1" customWidth="1"/>
    <col min="14617" max="14629" width="7.28515625" style="279" customWidth="1"/>
    <col min="14630" max="14630" width="11.5703125" style="279" bestFit="1" customWidth="1"/>
    <col min="14631" max="14850" width="11.42578125" style="279"/>
    <col min="14851" max="14851" width="13.7109375" style="279" customWidth="1"/>
    <col min="14852" max="14852" width="12.140625" style="279" customWidth="1"/>
    <col min="14853" max="14866" width="11" style="279" customWidth="1"/>
    <col min="14867" max="14869" width="10.42578125" style="279" customWidth="1"/>
    <col min="14870" max="14871" width="7.28515625" style="279" customWidth="1"/>
    <col min="14872" max="14872" width="7.85546875" style="279" bestFit="1" customWidth="1"/>
    <col min="14873" max="14885" width="7.28515625" style="279" customWidth="1"/>
    <col min="14886" max="14886" width="11.5703125" style="279" bestFit="1" customWidth="1"/>
    <col min="14887" max="15106" width="11.42578125" style="279"/>
    <col min="15107" max="15107" width="13.7109375" style="279" customWidth="1"/>
    <col min="15108" max="15108" width="12.140625" style="279" customWidth="1"/>
    <col min="15109" max="15122" width="11" style="279" customWidth="1"/>
    <col min="15123" max="15125" width="10.42578125" style="279" customWidth="1"/>
    <col min="15126" max="15127" width="7.28515625" style="279" customWidth="1"/>
    <col min="15128" max="15128" width="7.85546875" style="279" bestFit="1" customWidth="1"/>
    <col min="15129" max="15141" width="7.28515625" style="279" customWidth="1"/>
    <col min="15142" max="15142" width="11.5703125" style="279" bestFit="1" customWidth="1"/>
    <col min="15143" max="15362" width="11.42578125" style="279"/>
    <col min="15363" max="15363" width="13.7109375" style="279" customWidth="1"/>
    <col min="15364" max="15364" width="12.140625" style="279" customWidth="1"/>
    <col min="15365" max="15378" width="11" style="279" customWidth="1"/>
    <col min="15379" max="15381" width="10.42578125" style="279" customWidth="1"/>
    <col min="15382" max="15383" width="7.28515625" style="279" customWidth="1"/>
    <col min="15384" max="15384" width="7.85546875" style="279" bestFit="1" customWidth="1"/>
    <col min="15385" max="15397" width="7.28515625" style="279" customWidth="1"/>
    <col min="15398" max="15398" width="11.5703125" style="279" bestFit="1" customWidth="1"/>
    <col min="15399" max="15618" width="11.42578125" style="279"/>
    <col min="15619" max="15619" width="13.7109375" style="279" customWidth="1"/>
    <col min="15620" max="15620" width="12.140625" style="279" customWidth="1"/>
    <col min="15621" max="15634" width="11" style="279" customWidth="1"/>
    <col min="15635" max="15637" width="10.42578125" style="279" customWidth="1"/>
    <col min="15638" max="15639" width="7.28515625" style="279" customWidth="1"/>
    <col min="15640" max="15640" width="7.85546875" style="279" bestFit="1" customWidth="1"/>
    <col min="15641" max="15653" width="7.28515625" style="279" customWidth="1"/>
    <col min="15654" max="15654" width="11.5703125" style="279" bestFit="1" customWidth="1"/>
    <col min="15655" max="15874" width="11.42578125" style="279"/>
    <col min="15875" max="15875" width="13.7109375" style="279" customWidth="1"/>
    <col min="15876" max="15876" width="12.140625" style="279" customWidth="1"/>
    <col min="15877" max="15890" width="11" style="279" customWidth="1"/>
    <col min="15891" max="15893" width="10.42578125" style="279" customWidth="1"/>
    <col min="15894" max="15895" width="7.28515625" style="279" customWidth="1"/>
    <col min="15896" max="15896" width="7.85546875" style="279" bestFit="1" customWidth="1"/>
    <col min="15897" max="15909" width="7.28515625" style="279" customWidth="1"/>
    <col min="15910" max="15910" width="11.5703125" style="279" bestFit="1" customWidth="1"/>
    <col min="15911" max="16130" width="11.42578125" style="279"/>
    <col min="16131" max="16131" width="13.7109375" style="279" customWidth="1"/>
    <col min="16132" max="16132" width="12.140625" style="279" customWidth="1"/>
    <col min="16133" max="16146" width="11" style="279" customWidth="1"/>
    <col min="16147" max="16149" width="10.42578125" style="279" customWidth="1"/>
    <col min="16150" max="16151" width="7.28515625" style="279" customWidth="1"/>
    <col min="16152" max="16152" width="7.85546875" style="279" bestFit="1" customWidth="1"/>
    <col min="16153" max="16165" width="7.28515625" style="279" customWidth="1"/>
    <col min="16166" max="16166" width="11.5703125" style="279" bestFit="1" customWidth="1"/>
    <col min="16167" max="16384" width="11.42578125" style="279"/>
  </cols>
  <sheetData>
    <row r="1" spans="2:12" ht="15" customHeight="1"/>
    <row r="2" spans="2:12" ht="15" customHeight="1"/>
    <row r="3" spans="2:12" ht="15" customHeight="1">
      <c r="B3" s="280"/>
    </row>
    <row r="4" spans="2:12" ht="15" customHeight="1" thickBot="1">
      <c r="B4" s="280"/>
    </row>
    <row r="5" spans="2:12" ht="36" customHeight="1" thickBot="1">
      <c r="B5" s="162" t="s">
        <v>286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3" t="s">
        <v>287</v>
      </c>
      <c r="D6" s="263" t="s">
        <v>244</v>
      </c>
      <c r="E6" s="264" t="s">
        <v>245</v>
      </c>
      <c r="F6" s="263" t="s">
        <v>246</v>
      </c>
    </row>
    <row r="7" spans="2:12" ht="15" customHeight="1">
      <c r="B7" s="265" t="s">
        <v>255</v>
      </c>
      <c r="C7" s="319">
        <v>67.184464794772822</v>
      </c>
      <c r="D7" s="54">
        <f t="shared" ref="D7:D9" si="0">IFERROR((C7-C8)/C8,"-")</f>
        <v>-5.0566220222693088E-2</v>
      </c>
      <c r="E7" s="55">
        <f t="shared" ref="E7:E10" si="1">C7/C20-1</f>
        <v>0.31659261662012539</v>
      </c>
      <c r="F7" s="284">
        <f>((SUM(C7:C10,C12:C19)/SUM(C20:C23,C25:C32))-1)</f>
        <v>0.13588715668819895</v>
      </c>
      <c r="G7" s="22"/>
      <c r="H7" s="22"/>
      <c r="I7" s="22"/>
      <c r="J7" s="22"/>
      <c r="K7" s="22"/>
      <c r="L7" s="22"/>
    </row>
    <row r="8" spans="2:12" ht="15" customHeight="1">
      <c r="B8" s="265" t="s">
        <v>256</v>
      </c>
      <c r="C8" s="319">
        <v>70.762665312509924</v>
      </c>
      <c r="D8" s="54">
        <f t="shared" si="0"/>
        <v>-6.7685569005139418E-2</v>
      </c>
      <c r="E8" s="55">
        <f t="shared" si="1"/>
        <v>0.1627521780163883</v>
      </c>
      <c r="F8" s="284">
        <f>((SUM(C8:C10,C12:C20)/SUM(C21:C23,C25:C33))-1)</f>
        <v>0.10687856285967312</v>
      </c>
      <c r="G8" s="22"/>
      <c r="I8" s="22"/>
      <c r="J8" s="22"/>
      <c r="K8" s="22"/>
      <c r="L8" s="22"/>
    </row>
    <row r="9" spans="2:12" ht="15" customHeight="1">
      <c r="B9" s="265" t="s">
        <v>257</v>
      </c>
      <c r="C9" s="319">
        <v>75.900000000000006</v>
      </c>
      <c r="D9" s="54">
        <f t="shared" si="0"/>
        <v>0.11388318168476673</v>
      </c>
      <c r="E9" s="55">
        <f t="shared" si="1"/>
        <v>0.21284755512943443</v>
      </c>
      <c r="F9" s="284">
        <f>((SUM(C9:C10,C12:C21)/SUM(C22:C23,C25:C34))-1)</f>
        <v>9.317034559633397E-2</v>
      </c>
    </row>
    <row r="10" spans="2:12" ht="15" customHeight="1">
      <c r="B10" s="265" t="s">
        <v>258</v>
      </c>
      <c r="C10" s="319">
        <v>68.14</v>
      </c>
      <c r="D10" s="54">
        <f>C10/C12-1</f>
        <v>0.15237612041265014</v>
      </c>
      <c r="E10" s="55">
        <f t="shared" si="1"/>
        <v>0.10923001790656039</v>
      </c>
      <c r="F10" s="284">
        <f>((SUM(C10,C12:C22)/SUM(C23,C25:C35))-1)</f>
        <v>7.0333193022102058E-2</v>
      </c>
    </row>
    <row r="11" spans="2:12" ht="30" customHeight="1">
      <c r="B11" s="72" t="str">
        <f>actualizaciones!$A$2</f>
        <v xml:space="preserve">acumulado abril 2011 </v>
      </c>
      <c r="C11" s="320">
        <v>69.281943125314257</v>
      </c>
      <c r="D11" s="321"/>
      <c r="E11" s="322">
        <v>0.17524355690084659</v>
      </c>
      <c r="F11" s="267" t="s">
        <v>64</v>
      </c>
    </row>
    <row r="12" spans="2:12" ht="15" customHeight="1" outlineLevel="1">
      <c r="B12" s="265" t="s">
        <v>247</v>
      </c>
      <c r="C12" s="319">
        <v>59.13</v>
      </c>
      <c r="D12" s="54">
        <f t="shared" ref="D12:D22" si="2">IFERROR((C12-C13)/C13,"-")</f>
        <v>-9.0727356604643983E-2</v>
      </c>
      <c r="E12" s="55">
        <f>C12/C25-1</f>
        <v>8.7612937132006019E-2</v>
      </c>
      <c r="F12" s="284">
        <f>((SUM(C12:C23)/SUM(C25:C36))-1)</f>
        <v>5.7955471781230061E-2</v>
      </c>
    </row>
    <row r="13" spans="2:12" ht="15" customHeight="1" outlineLevel="1">
      <c r="B13" s="265" t="s">
        <v>248</v>
      </c>
      <c r="C13" s="319">
        <v>65.03</v>
      </c>
      <c r="D13" s="54">
        <f t="shared" si="2"/>
        <v>1.6888193901485507E-2</v>
      </c>
      <c r="E13" s="55">
        <f t="shared" ref="E13:E63" si="3">C13/C26-1</f>
        <v>0.19095136466173446</v>
      </c>
      <c r="F13" s="284">
        <f>((SUM(C13:C23,C25)/SUM(C26:C36,C38))-1)</f>
        <v>4.1289810814655992E-2</v>
      </c>
    </row>
    <row r="14" spans="2:12" ht="15" customHeight="1" outlineLevel="1">
      <c r="B14" s="265" t="s">
        <v>249</v>
      </c>
      <c r="C14" s="319">
        <v>63.95</v>
      </c>
      <c r="D14" s="54">
        <f t="shared" si="2"/>
        <v>0.1378047332448567</v>
      </c>
      <c r="E14" s="55">
        <f t="shared" si="3"/>
        <v>0.15475616110037338</v>
      </c>
      <c r="F14" s="284">
        <f>((SUM(C14:C23,C25:C26)/SUM(C27:C36,C38:C39))-1)</f>
        <v>1.2095032347932522E-2</v>
      </c>
    </row>
    <row r="15" spans="2:12" ht="15" customHeight="1" outlineLevel="1">
      <c r="B15" s="265" t="s">
        <v>250</v>
      </c>
      <c r="C15" s="319">
        <v>56.204723122941957</v>
      </c>
      <c r="D15" s="54">
        <f t="shared" si="2"/>
        <v>-0.2067293928883388</v>
      </c>
      <c r="E15" s="55">
        <f t="shared" si="3"/>
        <v>8.148399312953547E-2</v>
      </c>
      <c r="F15" s="284">
        <f>((SUM(C15:C23,C25:C27)/SUM(C28:C36,C38:C40))-1)</f>
        <v>-6.8944823724321758E-3</v>
      </c>
      <c r="H15" s="22"/>
    </row>
    <row r="16" spans="2:12" ht="15" customHeight="1" outlineLevel="1">
      <c r="B16" s="265" t="s">
        <v>251</v>
      </c>
      <c r="C16" s="319">
        <v>70.851891673619704</v>
      </c>
      <c r="D16" s="54">
        <f t="shared" si="2"/>
        <v>8.0985062800444138E-2</v>
      </c>
      <c r="E16" s="55">
        <f t="shared" si="3"/>
        <v>9.2887423625169108E-2</v>
      </c>
      <c r="F16" s="284">
        <f>((SUM(C16:C23,C25:C28)/SUM(C29:C36,C38:C41))-1)</f>
        <v>-1.9497486410656073E-2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5" t="s">
        <v>252</v>
      </c>
      <c r="C17" s="319">
        <v>65.543821197739675</v>
      </c>
      <c r="D17" s="54">
        <f t="shared" si="2"/>
        <v>0.25428187053961659</v>
      </c>
      <c r="E17" s="55">
        <f t="shared" si="3"/>
        <v>8.6421700608978469E-2</v>
      </c>
      <c r="F17" s="284">
        <f>((SUM(C17:C23,C25:C29)/SUM(C30:C36,C38:C42))-1)</f>
        <v>-3.777582403605162E-2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5" t="s">
        <v>253</v>
      </c>
      <c r="C18" s="319">
        <v>52.256054031572219</v>
      </c>
      <c r="D18" s="54">
        <f t="shared" si="2"/>
        <v>0.14740180967342967</v>
      </c>
      <c r="E18" s="55">
        <f t="shared" si="3"/>
        <v>7.410205102281453E-2</v>
      </c>
      <c r="F18" s="284">
        <f>((SUM(C18:C23,C25:C30)/SUM(C31:C36,C38:C43))-1)</f>
        <v>-5.573904567568122E-2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5" t="s">
        <v>254</v>
      </c>
      <c r="C19" s="319">
        <v>45.54294196768366</v>
      </c>
      <c r="D19" s="54">
        <f t="shared" si="2"/>
        <v>-0.1075094321734277</v>
      </c>
      <c r="E19" s="55">
        <f t="shared" si="3"/>
        <v>4.7204919928343525E-2</v>
      </c>
      <c r="F19" s="284">
        <f>((SUM(C19:C23,C25:C31)/SUM(C32:C36,C38:C44))-1)</f>
        <v>-7.4627414044231788E-2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5" t="s">
        <v>255</v>
      </c>
      <c r="C20" s="319">
        <v>51.02904569466947</v>
      </c>
      <c r="D20" s="54">
        <f t="shared" si="2"/>
        <v>-0.16150509931279788</v>
      </c>
      <c r="E20" s="55">
        <f t="shared" si="3"/>
        <v>-5.466754919100647E-2</v>
      </c>
      <c r="F20" s="284">
        <f>((SUM(C20:C23,C25:C32)/SUM(C33:C36,C38:C45))-1)</f>
        <v>-8.7042060628627516E-2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5" t="s">
        <v>256</v>
      </c>
      <c r="C21" s="319">
        <v>60.857908202957212</v>
      </c>
      <c r="D21" s="54">
        <f t="shared" si="2"/>
        <v>-2.7518245398574406E-2</v>
      </c>
      <c r="E21" s="55">
        <f t="shared" si="3"/>
        <v>1.0425173550675959E-2</v>
      </c>
      <c r="F21" s="284">
        <f>((SUM(C21:C23,C25:C33)/SUM(C34:C36,C38:C46))-1)</f>
        <v>-8.9042726709121611E-2</v>
      </c>
      <c r="G21" s="22"/>
      <c r="I21" s="22"/>
      <c r="J21" s="22"/>
      <c r="K21" s="22"/>
      <c r="L21" s="22"/>
    </row>
    <row r="22" spans="2:12" ht="15" customHeight="1" outlineLevel="1">
      <c r="B22" s="265" t="s">
        <v>257</v>
      </c>
      <c r="C22" s="319">
        <v>62.58</v>
      </c>
      <c r="D22" s="54">
        <f t="shared" si="2"/>
        <v>1.8720494872212251E-2</v>
      </c>
      <c r="E22" s="55">
        <f t="shared" si="3"/>
        <v>-2.931596091205213E-2</v>
      </c>
      <c r="F22" s="284">
        <f>((SUM(C22:C23,C25:C34)/SUM(C35:C36,C38:C47))-1)</f>
        <v>-0.10392558826775344</v>
      </c>
    </row>
    <row r="23" spans="2:12" ht="15" customHeight="1" outlineLevel="1">
      <c r="B23" s="265" t="s">
        <v>258</v>
      </c>
      <c r="C23" s="319">
        <v>61.43</v>
      </c>
      <c r="D23" s="54">
        <f>C23/C25-1</f>
        <v>0.12991819259291604</v>
      </c>
      <c r="E23" s="55">
        <f t="shared" si="3"/>
        <v>-2.4456090201683378E-2</v>
      </c>
      <c r="F23" s="284">
        <f>((SUM(C23,C25:C35)/SUM(C36,C38:C48))-1)</f>
        <v>-0.11331383211985679</v>
      </c>
    </row>
    <row r="24" spans="2:12" ht="15" customHeight="1">
      <c r="B24" s="323">
        <v>2010</v>
      </c>
      <c r="C24" s="294">
        <v>59.522066888293921</v>
      </c>
      <c r="D24" s="324"/>
      <c r="E24" s="165">
        <f t="shared" si="3"/>
        <v>5.8326171297294671E-2</v>
      </c>
      <c r="F24" s="269">
        <f>C24/C37-1</f>
        <v>5.8326171297294671E-2</v>
      </c>
    </row>
    <row r="25" spans="2:12" ht="15" hidden="1" customHeight="1" outlineLevel="1">
      <c r="B25" s="265" t="s">
        <v>247</v>
      </c>
      <c r="C25" s="319">
        <v>54.36676779141996</v>
      </c>
      <c r="D25" s="54">
        <f t="shared" ref="D25:D35" si="4">IFERROR((C25-C26)/C26,"-")</f>
        <v>-4.3337491397934854E-3</v>
      </c>
      <c r="E25" s="55">
        <f t="shared" si="3"/>
        <v>-0.10285861730330104</v>
      </c>
      <c r="F25" s="284">
        <f>((SUM(C25:C36)/SUM(C38:C49))-1)</f>
        <v>-0.11968666770041025</v>
      </c>
    </row>
    <row r="26" spans="2:12" ht="15" hidden="1" customHeight="1" outlineLevel="1">
      <c r="B26" s="265" t="s">
        <v>248</v>
      </c>
      <c r="C26" s="319">
        <v>54.603405251960439</v>
      </c>
      <c r="D26" s="54">
        <f t="shared" si="4"/>
        <v>-1.4016909589338563E-2</v>
      </c>
      <c r="E26" s="55">
        <f t="shared" si="3"/>
        <v>-0.14628822307754163</v>
      </c>
      <c r="F26" s="284">
        <f>((SUM(C26:C36,C38)/SUM(C39:C49,C51))-1)</f>
        <v>-0.11854728238792833</v>
      </c>
    </row>
    <row r="27" spans="2:12" ht="15" hidden="1" customHeight="1" outlineLevel="1">
      <c r="B27" s="265" t="s">
        <v>249</v>
      </c>
      <c r="C27" s="319">
        <v>55.379656895756852</v>
      </c>
      <c r="D27" s="54">
        <f t="shared" si="4"/>
        <v>6.5608175789048553E-2</v>
      </c>
      <c r="E27" s="55">
        <f t="shared" si="3"/>
        <v>-7.6389978389645563E-2</v>
      </c>
      <c r="F27" s="284">
        <f>((SUM(C27:C36,C38:C39)/SUM(C40:C49,C51:C52))-1)</f>
        <v>-0.11214134336993142</v>
      </c>
    </row>
    <row r="28" spans="2:12" ht="15" hidden="1" customHeight="1" outlineLevel="1">
      <c r="B28" s="265" t="s">
        <v>250</v>
      </c>
      <c r="C28" s="319">
        <v>51.97</v>
      </c>
      <c r="D28" s="54">
        <f t="shared" si="4"/>
        <v>-0.19836495449637512</v>
      </c>
      <c r="E28" s="55">
        <f t="shared" si="3"/>
        <v>-8.1639865700653846E-2</v>
      </c>
      <c r="F28" s="284">
        <f>((SUM(C28:C36,C38:C40)/SUM(C41:C49,C51:C53))-1)</f>
        <v>-0.10776849917731679</v>
      </c>
    </row>
    <row r="29" spans="2:12" ht="15" hidden="1" customHeight="1" outlineLevel="1">
      <c r="B29" s="265" t="s">
        <v>251</v>
      </c>
      <c r="C29" s="319">
        <v>64.83</v>
      </c>
      <c r="D29" s="54">
        <f t="shared" si="4"/>
        <v>7.4589756340129293E-2</v>
      </c>
      <c r="E29" s="55">
        <f t="shared" si="3"/>
        <v>-9.7954640322805098E-2</v>
      </c>
      <c r="F29" s="284">
        <f>((SUM(C29:C36,C38:C41)/SUM(C42:C49,C51:C54))-1)</f>
        <v>-0.10327925168603147</v>
      </c>
    </row>
    <row r="30" spans="2:12" ht="15" hidden="1" customHeight="1" outlineLevel="1">
      <c r="B30" s="265" t="s">
        <v>252</v>
      </c>
      <c r="C30" s="319">
        <v>60.33</v>
      </c>
      <c r="D30" s="54">
        <f t="shared" si="4"/>
        <v>0.24005874418024353</v>
      </c>
      <c r="E30" s="55">
        <f t="shared" si="3"/>
        <v>-0.11617345443891014</v>
      </c>
      <c r="F30" s="284">
        <f>((SUM(C30:C36,C38:C42)/SUM(C43:C49,C51:C55))-1)</f>
        <v>-9.4331193081995335E-2</v>
      </c>
    </row>
    <row r="31" spans="2:12" ht="15" hidden="1" customHeight="1" outlineLevel="1">
      <c r="B31" s="265" t="s">
        <v>253</v>
      </c>
      <c r="C31" s="319">
        <v>48.650921001232007</v>
      </c>
      <c r="D31" s="54">
        <f t="shared" si="4"/>
        <v>0.11866914235989894</v>
      </c>
      <c r="E31" s="55">
        <f t="shared" si="3"/>
        <v>-0.18027091826062336</v>
      </c>
      <c r="F31" s="284">
        <f>((SUM(C31:C36,C38:C43)/SUM(C44:C49,C51:C56))-1)</f>
        <v>-8.080715653725834E-2</v>
      </c>
    </row>
    <row r="32" spans="2:12" ht="15" hidden="1" customHeight="1" outlineLevel="1">
      <c r="B32" s="265" t="s">
        <v>254</v>
      </c>
      <c r="C32" s="319">
        <v>43.49</v>
      </c>
      <c r="D32" s="54">
        <f t="shared" si="4"/>
        <v>-0.19433123379029263</v>
      </c>
      <c r="E32" s="55">
        <f t="shared" si="3"/>
        <v>-0.14909019761299158</v>
      </c>
      <c r="F32" s="284">
        <f>((SUM(C32:C36,C38:C44)/SUM(C45:C49,C51:C57))-1)</f>
        <v>-5.9594153319856957E-2</v>
      </c>
    </row>
    <row r="33" spans="2:6" ht="15" hidden="1" customHeight="1" outlineLevel="1">
      <c r="B33" s="265" t="s">
        <v>255</v>
      </c>
      <c r="C33" s="319">
        <v>53.98</v>
      </c>
      <c r="D33" s="54">
        <f t="shared" si="4"/>
        <v>-0.10376888593724058</v>
      </c>
      <c r="E33" s="55">
        <f t="shared" si="3"/>
        <v>-8.2440931497535286E-2</v>
      </c>
      <c r="F33" s="284">
        <f>((SUM(C33:C36,C38:C45)/SUM(C46:C49,C51:C58))-1)</f>
        <v>-4.8166030682968541E-2</v>
      </c>
    </row>
    <row r="34" spans="2:6" ht="15" hidden="1" customHeight="1" outlineLevel="1">
      <c r="B34" s="265" t="s">
        <v>256</v>
      </c>
      <c r="C34" s="319">
        <v>60.23</v>
      </c>
      <c r="D34" s="54">
        <f t="shared" si="4"/>
        <v>-6.5767023421746576E-2</v>
      </c>
      <c r="E34" s="55">
        <f t="shared" si="3"/>
        <v>-0.16102521242512902</v>
      </c>
      <c r="F34" s="284">
        <f>((SUM(C34:C36,C38:C46)/SUM(C47:C49,C51:C59))-1)</f>
        <v>-3.8664392035317463E-2</v>
      </c>
    </row>
    <row r="35" spans="2:6" ht="15" hidden="1" customHeight="1" outlineLevel="1">
      <c r="B35" s="265" t="s">
        <v>257</v>
      </c>
      <c r="C35" s="319">
        <v>64.47</v>
      </c>
      <c r="D35" s="54">
        <f t="shared" si="4"/>
        <v>2.3820867079561697E-2</v>
      </c>
      <c r="E35" s="55">
        <f t="shared" si="3"/>
        <v>-0.13509525087201513</v>
      </c>
      <c r="F35" s="284">
        <f>((SUM(C35:C36,C38:C47)/SUM(C48:C49,C51:C60))-1)</f>
        <v>-1.9575536463850018E-2</v>
      </c>
    </row>
    <row r="36" spans="2:6" ht="15" hidden="1" customHeight="1" outlineLevel="1">
      <c r="B36" s="265" t="s">
        <v>258</v>
      </c>
      <c r="C36" s="319">
        <v>62.97</v>
      </c>
      <c r="D36" s="54">
        <f>C36/C38-1</f>
        <v>3.9108910891089144E-2</v>
      </c>
      <c r="E36" s="55">
        <f t="shared" si="3"/>
        <v>-0.10324693819424668</v>
      </c>
      <c r="F36" s="284">
        <f>((SUM(C36,C38:C48)/SUM(C49,C51:C61))-1)</f>
        <v>-1.9702362970065446E-3</v>
      </c>
    </row>
    <row r="37" spans="2:6" ht="15" customHeight="1" collapsed="1">
      <c r="B37" s="270">
        <v>2009</v>
      </c>
      <c r="C37" s="325">
        <v>56.241703647309272</v>
      </c>
      <c r="D37" s="326"/>
      <c r="E37" s="219">
        <f t="shared" si="3"/>
        <v>-0.12002217254634506</v>
      </c>
      <c r="F37" s="271">
        <f>C37/C50-1</f>
        <v>-0.12002217254634506</v>
      </c>
    </row>
    <row r="38" spans="2:6" ht="15" hidden="1" customHeight="1" outlineLevel="1">
      <c r="B38" s="265" t="s">
        <v>247</v>
      </c>
      <c r="C38" s="319">
        <v>60.6</v>
      </c>
      <c r="D38" s="54">
        <f t="shared" ref="D38:D48" si="5">IFERROR((C38-C39)/C39,"-")</f>
        <v>-5.2532833020637888E-2</v>
      </c>
      <c r="E38" s="55">
        <f t="shared" si="3"/>
        <v>-9.1181763647270597E-2</v>
      </c>
      <c r="F38" s="284">
        <f>((SUM(C38:C49)/SUM(C51:C62))-1)</f>
        <v>1.1658577759020794E-2</v>
      </c>
    </row>
    <row r="39" spans="2:6" ht="15" hidden="1" customHeight="1" outlineLevel="1">
      <c r="B39" s="265" t="s">
        <v>248</v>
      </c>
      <c r="C39" s="319">
        <v>63.96</v>
      </c>
      <c r="D39" s="54">
        <f t="shared" si="5"/>
        <v>6.6711140760507007E-2</v>
      </c>
      <c r="E39" s="55">
        <f t="shared" si="3"/>
        <v>-7.1967498549042386E-2</v>
      </c>
      <c r="F39" s="284">
        <f>((SUM(C39:C49,C51)/SUM(C52:C62,C64))-1)</f>
        <v>2.0444256734462485E-2</v>
      </c>
    </row>
    <row r="40" spans="2:6" ht="15" hidden="1" customHeight="1" outlineLevel="1">
      <c r="B40" s="265" t="s">
        <v>249</v>
      </c>
      <c r="C40" s="319">
        <v>59.96</v>
      </c>
      <c r="D40" s="54">
        <f t="shared" si="5"/>
        <v>5.9551157448312374E-2</v>
      </c>
      <c r="E40" s="55">
        <f t="shared" si="3"/>
        <v>-2.1540469973890364E-2</v>
      </c>
      <c r="F40" s="284">
        <f>((SUM(C40:C49,C51:C52)/SUM(C53:C62,C64:C65))-1)</f>
        <v>2.981775830807698E-2</v>
      </c>
    </row>
    <row r="41" spans="2:6" ht="15" hidden="1" customHeight="1" outlineLevel="1">
      <c r="B41" s="265" t="s">
        <v>250</v>
      </c>
      <c r="C41" s="319">
        <v>56.59</v>
      </c>
      <c r="D41" s="54">
        <f t="shared" si="5"/>
        <v>-0.21260609433699737</v>
      </c>
      <c r="E41" s="55">
        <f t="shared" si="3"/>
        <v>-2.1611341632088554E-2</v>
      </c>
      <c r="F41" s="284">
        <f>((SUM(C41:C49,C51:C53)/SUM(C54:C62,C64:C66))-1)</f>
        <v>2.1573304673778937E-2</v>
      </c>
    </row>
    <row r="42" spans="2:6" ht="15" hidden="1" customHeight="1" outlineLevel="1">
      <c r="B42" s="265" t="s">
        <v>251</v>
      </c>
      <c r="C42" s="319">
        <v>71.87</v>
      </c>
      <c r="D42" s="54">
        <f t="shared" si="5"/>
        <v>5.2886024025783754E-2</v>
      </c>
      <c r="E42" s="55">
        <f t="shared" si="3"/>
        <v>-8.3414430696515662E-4</v>
      </c>
      <c r="F42" s="284">
        <f>((SUM(C42:C49,C51:C54)/SUM(C55:C62,C64:C67))-1)</f>
        <v>1.5505287667312739E-2</v>
      </c>
    </row>
    <row r="43" spans="2:6" ht="15" hidden="1" customHeight="1" outlineLevel="1">
      <c r="B43" s="265" t="s">
        <v>252</v>
      </c>
      <c r="C43" s="319">
        <v>68.260000000000005</v>
      </c>
      <c r="D43" s="54">
        <f t="shared" si="5"/>
        <v>0.15012636899747267</v>
      </c>
      <c r="E43" s="55">
        <f t="shared" si="3"/>
        <v>4.3730886850152917E-2</v>
      </c>
      <c r="F43" s="284">
        <f>((SUM(C43:C49,C51:C55)/SUM(C56:C62,C64:C68))-1)</f>
        <v>5.1367217673414789E-3</v>
      </c>
    </row>
    <row r="44" spans="2:6" ht="15" hidden="1" customHeight="1" outlineLevel="1">
      <c r="B44" s="265" t="s">
        <v>253</v>
      </c>
      <c r="C44" s="319">
        <v>59.35</v>
      </c>
      <c r="D44" s="54">
        <f t="shared" si="5"/>
        <v>0.16122089610643714</v>
      </c>
      <c r="E44" s="55">
        <f t="shared" si="3"/>
        <v>0.11602106054907857</v>
      </c>
      <c r="F44" s="284">
        <f>((SUM(C44:C49,C51:C56)/SUM(C57:C62,C64:C69))-1)</f>
        <v>-5.9929975210201158E-3</v>
      </c>
    </row>
    <row r="45" spans="2:6" ht="15" hidden="1" customHeight="1" outlineLevel="1">
      <c r="B45" s="265" t="s">
        <v>254</v>
      </c>
      <c r="C45" s="319">
        <v>51.11</v>
      </c>
      <c r="D45" s="54">
        <f t="shared" si="5"/>
        <v>-0.13122556518782932</v>
      </c>
      <c r="E45" s="55">
        <f t="shared" si="3"/>
        <v>2.5275827482447388E-2</v>
      </c>
      <c r="F45" s="284">
        <f>((SUM(C45:C49,C51:C57)/SUM(C58:C62,C64:C70))-1)</f>
        <v>-2.0920820593496647E-2</v>
      </c>
    </row>
    <row r="46" spans="2:6" ht="15" hidden="1" customHeight="1" outlineLevel="1">
      <c r="B46" s="265" t="s">
        <v>255</v>
      </c>
      <c r="C46" s="319">
        <v>58.83</v>
      </c>
      <c r="D46" s="54">
        <f t="shared" si="5"/>
        <v>-0.18052653572921029</v>
      </c>
      <c r="E46" s="55">
        <f t="shared" si="3"/>
        <v>4.5680767863490956E-2</v>
      </c>
      <c r="F46" s="284">
        <f>((SUM(C46:C49,C51:C58)/SUM(C59:C62,C64:C71))-1)</f>
        <v>-2.6164113453663207E-2</v>
      </c>
    </row>
    <row r="47" spans="2:6" ht="15" hidden="1" customHeight="1" outlineLevel="1">
      <c r="B47" s="265" t="s">
        <v>256</v>
      </c>
      <c r="C47" s="319">
        <v>71.790000000000006</v>
      </c>
      <c r="D47" s="54">
        <f t="shared" si="5"/>
        <v>-3.6892943386101419E-2</v>
      </c>
      <c r="E47" s="55">
        <f t="shared" si="3"/>
        <v>4.6044004079848655E-2</v>
      </c>
      <c r="F47" s="284">
        <f>((SUM(C47:C49,C51:C59)/SUM(C60:C62,C64:C72))-1)</f>
        <v>-3.9164654212390126E-2</v>
      </c>
    </row>
    <row r="48" spans="2:6" ht="15" hidden="1" customHeight="1" outlineLevel="1">
      <c r="B48" s="265" t="s">
        <v>257</v>
      </c>
      <c r="C48" s="319">
        <v>74.540000000000006</v>
      </c>
      <c r="D48" s="54">
        <f t="shared" si="5"/>
        <v>6.1520934206778802E-2</v>
      </c>
      <c r="E48" s="55">
        <f t="shared" si="3"/>
        <v>4.779308405960081E-2</v>
      </c>
      <c r="F48" s="284">
        <f>((SUM(C48:C49,C51:C60)/SUM(C61:C62,C64:C73))-1)</f>
        <v>-4.3979947744121173E-2</v>
      </c>
    </row>
    <row r="49" spans="2:6" ht="15" hidden="1" customHeight="1" outlineLevel="1">
      <c r="B49" s="265" t="s">
        <v>258</v>
      </c>
      <c r="C49" s="319">
        <v>70.22</v>
      </c>
      <c r="D49" s="54">
        <f>C49/C51-1</f>
        <v>5.3089382123575168E-2</v>
      </c>
      <c r="E49" s="55">
        <f t="shared" si="3"/>
        <v>4.6030090868464324E-2</v>
      </c>
      <c r="F49" s="284">
        <f>((SUM(C49,C51:C61)/SUM(C62,C64:C74))-1)</f>
        <v>-4.8373186005524538E-2</v>
      </c>
    </row>
    <row r="50" spans="2:6" ht="15" customHeight="1" collapsed="1">
      <c r="B50" s="270">
        <v>2008</v>
      </c>
      <c r="C50" s="325">
        <v>63.912637219568246</v>
      </c>
      <c r="D50" s="326"/>
      <c r="E50" s="219">
        <f t="shared" si="3"/>
        <v>1.1812566476002706E-2</v>
      </c>
      <c r="F50" s="271">
        <f>C50/C63-1</f>
        <v>1.1812566476002706E-2</v>
      </c>
    </row>
    <row r="51" spans="2:6" ht="15" hidden="1" customHeight="1" outlineLevel="1">
      <c r="B51" s="265" t="s">
        <v>247</v>
      </c>
      <c r="C51" s="319">
        <v>66.680000000000007</v>
      </c>
      <c r="D51" s="54">
        <f t="shared" ref="D51:D61" si="6">IFERROR((C51-C52)/C52,"-")</f>
        <v>-3.2501450957631961E-2</v>
      </c>
      <c r="E51" s="55">
        <f t="shared" si="3"/>
        <v>8.621993646952264E-3</v>
      </c>
      <c r="F51" s="284">
        <f>((SUM(C51:C62)/SUM(C64:C75))-1)</f>
        <v>-5.3678627145085644E-2</v>
      </c>
    </row>
    <row r="52" spans="2:6" ht="15" hidden="1" customHeight="1" outlineLevel="1">
      <c r="B52" s="265" t="s">
        <v>248</v>
      </c>
      <c r="C52" s="319">
        <v>68.92</v>
      </c>
      <c r="D52" s="54">
        <f t="shared" si="6"/>
        <v>0.12467362924281986</v>
      </c>
      <c r="E52" s="55">
        <f t="shared" si="3"/>
        <v>3.1119090365050894E-2</v>
      </c>
      <c r="F52" s="284"/>
    </row>
    <row r="53" spans="2:6" ht="15" hidden="1" customHeight="1" outlineLevel="1">
      <c r="B53" s="265" t="s">
        <v>249</v>
      </c>
      <c r="C53" s="319">
        <v>61.28</v>
      </c>
      <c r="D53" s="54">
        <f t="shared" si="6"/>
        <v>5.9474412171507562E-2</v>
      </c>
      <c r="E53" s="55">
        <f t="shared" si="3"/>
        <v>-0.10761613513907098</v>
      </c>
      <c r="F53" s="284"/>
    </row>
    <row r="54" spans="2:6" ht="15" hidden="1" customHeight="1" outlineLevel="1">
      <c r="B54" s="265" t="s">
        <v>250</v>
      </c>
      <c r="C54" s="319">
        <v>57.84</v>
      </c>
      <c r="D54" s="54">
        <f t="shared" si="6"/>
        <v>-0.19588488808563884</v>
      </c>
      <c r="E54" s="55">
        <f t="shared" si="3"/>
        <v>-9.0994813767090954E-2</v>
      </c>
      <c r="F54" s="284"/>
    </row>
    <row r="55" spans="2:6" ht="15" hidden="1" customHeight="1" outlineLevel="1">
      <c r="B55" s="265" t="s">
        <v>251</v>
      </c>
      <c r="C55" s="319">
        <v>71.930000000000007</v>
      </c>
      <c r="D55" s="54">
        <f t="shared" si="6"/>
        <v>9.9847094801223252E-2</v>
      </c>
      <c r="E55" s="55">
        <f t="shared" si="3"/>
        <v>-9.9974974974974873E-2</v>
      </c>
      <c r="F55" s="284"/>
    </row>
    <row r="56" spans="2:6" ht="15" hidden="1" customHeight="1" outlineLevel="1">
      <c r="B56" s="265" t="s">
        <v>252</v>
      </c>
      <c r="C56" s="319">
        <v>65.400000000000006</v>
      </c>
      <c r="D56" s="54">
        <f t="shared" si="6"/>
        <v>0.22978563369687863</v>
      </c>
      <c r="E56" s="55">
        <f t="shared" si="3"/>
        <v>-8.1718618365627549E-2</v>
      </c>
      <c r="F56" s="284"/>
    </row>
    <row r="57" spans="2:6" ht="15" hidden="1" customHeight="1" outlineLevel="1">
      <c r="B57" s="265" t="s">
        <v>253</v>
      </c>
      <c r="C57" s="319">
        <v>53.18</v>
      </c>
      <c r="D57" s="54">
        <f t="shared" si="6"/>
        <v>6.680040120361079E-2</v>
      </c>
      <c r="E57" s="55">
        <f t="shared" si="3"/>
        <v>-9.5732018364223848E-2</v>
      </c>
      <c r="F57" s="284"/>
    </row>
    <row r="58" spans="2:6" ht="15" hidden="1" customHeight="1" outlineLevel="1">
      <c r="B58" s="265" t="s">
        <v>254</v>
      </c>
      <c r="C58" s="319">
        <v>49.85</v>
      </c>
      <c r="D58" s="54">
        <f t="shared" si="6"/>
        <v>-0.11393530039104154</v>
      </c>
      <c r="E58" s="55">
        <f t="shared" si="3"/>
        <v>-5.5871212121212044E-2</v>
      </c>
      <c r="F58" s="284"/>
    </row>
    <row r="59" spans="2:6" ht="15" hidden="1" customHeight="1" outlineLevel="1">
      <c r="B59" s="265" t="s">
        <v>255</v>
      </c>
      <c r="C59" s="319">
        <v>56.26</v>
      </c>
      <c r="D59" s="54">
        <f t="shared" si="6"/>
        <v>-0.18024187673029285</v>
      </c>
      <c r="E59" s="55">
        <f t="shared" si="3"/>
        <v>-0.12490278425882728</v>
      </c>
      <c r="F59" s="284"/>
    </row>
    <row r="60" spans="2:6" ht="15" hidden="1" customHeight="1" outlineLevel="1">
      <c r="B60" s="265" t="s">
        <v>256</v>
      </c>
      <c r="C60" s="319">
        <v>68.63</v>
      </c>
      <c r="D60" s="54">
        <f t="shared" si="6"/>
        <v>-3.5282541467528891E-2</v>
      </c>
      <c r="E60" s="55">
        <f t="shared" si="3"/>
        <v>-1.0382119682768587E-2</v>
      </c>
      <c r="F60" s="284"/>
    </row>
    <row r="61" spans="2:6" ht="15" hidden="1" customHeight="1" outlineLevel="1">
      <c r="B61" s="265" t="s">
        <v>257</v>
      </c>
      <c r="C61" s="319">
        <v>71.14</v>
      </c>
      <c r="D61" s="54">
        <f t="shared" si="6"/>
        <v>5.973484284224647E-2</v>
      </c>
      <c r="E61" s="55">
        <f t="shared" si="3"/>
        <v>-1.6839741790626306E-3</v>
      </c>
      <c r="F61" s="284"/>
    </row>
    <row r="62" spans="2:6" ht="15" hidden="1" customHeight="1" outlineLevel="1">
      <c r="B62" s="265" t="s">
        <v>258</v>
      </c>
      <c r="C62" s="319">
        <v>67.13</v>
      </c>
      <c r="D62" s="54">
        <f>C62/C64-1</f>
        <v>1.5428830736651022E-2</v>
      </c>
      <c r="E62" s="55">
        <f t="shared" si="3"/>
        <v>-1.7849305047549335E-2</v>
      </c>
      <c r="F62" s="284"/>
    </row>
    <row r="63" spans="2:6" ht="15" customHeight="1" collapsed="1">
      <c r="B63" s="270">
        <v>2007</v>
      </c>
      <c r="C63" s="325">
        <v>63.166478987473681</v>
      </c>
      <c r="D63" s="326"/>
      <c r="E63" s="219">
        <f t="shared" si="3"/>
        <v>-5.3994960589662244E-2</v>
      </c>
      <c r="F63" s="271">
        <f>C63/C76-1</f>
        <v>-5.3994960589662244E-2</v>
      </c>
    </row>
    <row r="64" spans="2:6" ht="15" hidden="1" customHeight="1" outlineLevel="1">
      <c r="B64" s="265" t="s">
        <v>247</v>
      </c>
      <c r="C64" s="319">
        <v>66.11</v>
      </c>
      <c r="D64" s="54">
        <f t="shared" ref="D64:D74" si="7">IFERROR((C64-C65)/C65,"-")</f>
        <v>-1.092160383004195E-2</v>
      </c>
      <c r="E64" s="55"/>
      <c r="F64" s="284"/>
    </row>
    <row r="65" spans="2:6" ht="15" hidden="1" customHeight="1" outlineLevel="1">
      <c r="B65" s="265" t="s">
        <v>248</v>
      </c>
      <c r="C65" s="319">
        <v>66.84</v>
      </c>
      <c r="D65" s="54">
        <f t="shared" si="7"/>
        <v>-2.6649191786806439E-2</v>
      </c>
      <c r="E65" s="55"/>
      <c r="F65" s="284"/>
    </row>
    <row r="66" spans="2:6" ht="15" hidden="1" customHeight="1" outlineLevel="1">
      <c r="B66" s="265" t="s">
        <v>249</v>
      </c>
      <c r="C66" s="319">
        <v>68.67</v>
      </c>
      <c r="D66" s="54">
        <f t="shared" si="7"/>
        <v>7.9207920792079195E-2</v>
      </c>
      <c r="E66" s="55"/>
      <c r="F66" s="284"/>
    </row>
    <row r="67" spans="2:6" ht="15" hidden="1" customHeight="1" outlineLevel="1">
      <c r="B67" s="265" t="s">
        <v>250</v>
      </c>
      <c r="C67" s="319">
        <v>63.63</v>
      </c>
      <c r="D67" s="54">
        <f t="shared" si="7"/>
        <v>-0.2038288288288288</v>
      </c>
      <c r="E67" s="55"/>
      <c r="F67" s="284"/>
    </row>
    <row r="68" spans="2:6" ht="15" hidden="1" customHeight="1" outlineLevel="1">
      <c r="B68" s="265" t="s">
        <v>251</v>
      </c>
      <c r="C68" s="319">
        <v>79.92</v>
      </c>
      <c r="D68" s="54">
        <f t="shared" si="7"/>
        <v>0.12215669755686609</v>
      </c>
      <c r="E68" s="55"/>
      <c r="F68" s="284"/>
    </row>
    <row r="69" spans="2:6" ht="15" hidden="1" customHeight="1" outlineLevel="1">
      <c r="B69" s="265" t="s">
        <v>252</v>
      </c>
      <c r="C69" s="319">
        <v>71.22</v>
      </c>
      <c r="D69" s="54">
        <f t="shared" si="7"/>
        <v>0.21101853426288039</v>
      </c>
      <c r="E69" s="55"/>
      <c r="F69" s="284"/>
    </row>
    <row r="70" spans="2:6" ht="15" hidden="1" customHeight="1" outlineLevel="1">
      <c r="B70" s="265" t="s">
        <v>253</v>
      </c>
      <c r="C70" s="319">
        <v>58.81</v>
      </c>
      <c r="D70" s="54">
        <f t="shared" si="7"/>
        <v>0.11382575757575768</v>
      </c>
      <c r="E70" s="55"/>
      <c r="F70" s="284"/>
    </row>
    <row r="71" spans="2:6" ht="15" hidden="1" customHeight="1" outlineLevel="1">
      <c r="B71" s="265" t="s">
        <v>254</v>
      </c>
      <c r="C71" s="319">
        <v>52.8</v>
      </c>
      <c r="D71" s="54">
        <f t="shared" si="7"/>
        <v>-0.17872141857209531</v>
      </c>
      <c r="E71" s="55"/>
      <c r="F71" s="284"/>
    </row>
    <row r="72" spans="2:6" ht="15" hidden="1" customHeight="1" outlineLevel="1">
      <c r="B72" s="265" t="s">
        <v>255</v>
      </c>
      <c r="C72" s="319">
        <v>64.290000000000006</v>
      </c>
      <c r="D72" s="54">
        <f t="shared" si="7"/>
        <v>-7.2963229992790035E-2</v>
      </c>
      <c r="E72" s="55"/>
      <c r="F72" s="284"/>
    </row>
    <row r="73" spans="2:6" ht="15" hidden="1" customHeight="1" outlineLevel="1">
      <c r="B73" s="265" t="s">
        <v>256</v>
      </c>
      <c r="C73" s="319">
        <v>69.349999999999994</v>
      </c>
      <c r="D73" s="54">
        <f t="shared" si="7"/>
        <v>-2.6803255683413005E-2</v>
      </c>
      <c r="E73" s="55"/>
      <c r="F73" s="284"/>
    </row>
    <row r="74" spans="2:6" ht="15" hidden="1" customHeight="1" outlineLevel="1">
      <c r="B74" s="265" t="s">
        <v>257</v>
      </c>
      <c r="C74" s="319">
        <v>71.260000000000005</v>
      </c>
      <c r="D74" s="54">
        <f t="shared" si="7"/>
        <v>4.2574981711777773E-2</v>
      </c>
      <c r="E74" s="55"/>
      <c r="F74" s="284"/>
    </row>
    <row r="75" spans="2:6" ht="15" hidden="1" customHeight="1" outlineLevel="1">
      <c r="B75" s="265" t="s">
        <v>258</v>
      </c>
      <c r="C75" s="319">
        <v>68.349999999999994</v>
      </c>
      <c r="D75" s="54"/>
      <c r="E75" s="55"/>
      <c r="F75" s="284"/>
    </row>
    <row r="76" spans="2:6" ht="15" customHeight="1" collapsed="1">
      <c r="B76" s="270">
        <v>2006</v>
      </c>
      <c r="C76" s="325">
        <v>66.771820821215186</v>
      </c>
      <c r="D76" s="326"/>
      <c r="E76" s="219"/>
      <c r="F76" s="271"/>
    </row>
    <row r="77" spans="2:6" ht="15" customHeight="1">
      <c r="B77" s="222" t="s">
        <v>259</v>
      </c>
      <c r="C77" s="222"/>
      <c r="D77" s="222"/>
      <c r="E77" s="222"/>
      <c r="F77" s="222"/>
    </row>
  </sheetData>
  <mergeCells count="2">
    <mergeCell ref="B5:F5"/>
    <mergeCell ref="B77:F77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2" spans="2:20" ht="15" customHeight="1"/>
    <row r="3" spans="2:20" ht="15" customHeight="1"/>
    <row r="4" spans="2:20" ht="15" customHeight="1"/>
    <row r="5" spans="2:20" ht="18" customHeight="1">
      <c r="B5" s="117" t="s">
        <v>288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136</v>
      </c>
      <c r="D7" s="124" t="s">
        <v>137</v>
      </c>
      <c r="E7" s="123" t="s">
        <v>103</v>
      </c>
      <c r="F7" s="124" t="s">
        <v>138</v>
      </c>
      <c r="G7" s="123" t="s">
        <v>83</v>
      </c>
      <c r="H7" s="124" t="s">
        <v>139</v>
      </c>
      <c r="I7" s="123" t="s">
        <v>136</v>
      </c>
      <c r="J7" s="124" t="s">
        <v>137</v>
      </c>
      <c r="K7" s="123" t="s">
        <v>103</v>
      </c>
      <c r="L7" s="124" t="s">
        <v>138</v>
      </c>
      <c r="M7" s="123" t="s">
        <v>83</v>
      </c>
      <c r="N7" s="124" t="s">
        <v>139</v>
      </c>
      <c r="O7" s="123" t="s">
        <v>136</v>
      </c>
      <c r="P7" s="124" t="s">
        <v>137</v>
      </c>
      <c r="Q7" s="123" t="s">
        <v>103</v>
      </c>
      <c r="R7" s="124" t="s">
        <v>138</v>
      </c>
      <c r="S7" s="123" t="s">
        <v>83</v>
      </c>
      <c r="T7" s="124" t="s">
        <v>139</v>
      </c>
    </row>
    <row r="8" spans="2:20">
      <c r="B8" s="66" t="s">
        <v>94</v>
      </c>
      <c r="C8" s="327">
        <v>7.511671924290221</v>
      </c>
      <c r="D8" s="328">
        <f t="shared" ref="D8:D10" si="0">C8-C21</f>
        <v>1.1138202653691582</v>
      </c>
      <c r="E8" s="327">
        <v>7.6370883835312879</v>
      </c>
      <c r="F8" s="328">
        <f t="shared" ref="F8:F11" si="1">E8-E21</f>
        <v>0.99953334366457369</v>
      </c>
      <c r="G8" s="327">
        <v>7.5776976319028009</v>
      </c>
      <c r="H8" s="328">
        <f t="shared" ref="H8:H11" si="2">G8-G21</f>
        <v>1.0519250089142407</v>
      </c>
      <c r="I8" s="329">
        <v>7.1476796999297818</v>
      </c>
      <c r="J8" s="328">
        <f t="shared" ref="J8:J11" si="3">I8-I21</f>
        <v>0.77419327725557174</v>
      </c>
      <c r="K8" s="329">
        <v>7.6302202632263176</v>
      </c>
      <c r="L8" s="328">
        <f t="shared" ref="L8:L11" si="4">K8-K21</f>
        <v>0.71858811159416636</v>
      </c>
      <c r="M8" s="329">
        <v>7.3493278971822384</v>
      </c>
      <c r="N8" s="328">
        <f t="shared" ref="N8:N11" si="5">M8-M21</f>
        <v>0.75053526956021521</v>
      </c>
      <c r="O8" s="327">
        <v>6.8363755158184318</v>
      </c>
      <c r="P8" s="328">
        <f t="shared" ref="P8:P11" si="6">O8-O21</f>
        <v>0.74723930524658844</v>
      </c>
      <c r="Q8" s="327">
        <v>7.6145082399795427</v>
      </c>
      <c r="R8" s="328">
        <f t="shared" ref="R8:R11" si="7">Q8-Q21</f>
        <v>0.72042094009018065</v>
      </c>
      <c r="S8" s="327">
        <v>7.1377246896853972</v>
      </c>
      <c r="T8" s="328">
        <f t="shared" ref="T8:T11" si="8">S8-S21</f>
        <v>0.73693803535655</v>
      </c>
    </row>
    <row r="9" spans="2:20">
      <c r="B9" s="66" t="s">
        <v>95</v>
      </c>
      <c r="C9" s="327">
        <v>8.3918809559199978</v>
      </c>
      <c r="D9" s="328">
        <f t="shared" si="0"/>
        <v>0.25833206866982295</v>
      </c>
      <c r="E9" s="327">
        <v>9.2076175934173143</v>
      </c>
      <c r="F9" s="328">
        <f t="shared" si="1"/>
        <v>0.52480339431406797</v>
      </c>
      <c r="G9" s="327">
        <v>8.8313833028641078</v>
      </c>
      <c r="H9" s="328">
        <f t="shared" si="2"/>
        <v>0.39060775252999136</v>
      </c>
      <c r="I9" s="329">
        <v>7.8475638073492133</v>
      </c>
      <c r="J9" s="328">
        <f t="shared" si="3"/>
        <v>0.1993931754986118</v>
      </c>
      <c r="K9" s="329">
        <v>8.9104879285463543</v>
      </c>
      <c r="L9" s="328">
        <f t="shared" si="4"/>
        <v>0.20236031745634264</v>
      </c>
      <c r="M9" s="329">
        <v>8.3010761336846492</v>
      </c>
      <c r="N9" s="328">
        <f t="shared" si="5"/>
        <v>0.18086251803620712</v>
      </c>
      <c r="O9" s="327">
        <v>7.4960139072347136</v>
      </c>
      <c r="P9" s="328">
        <f t="shared" si="6"/>
        <v>0.22240151679928921</v>
      </c>
      <c r="Q9" s="327">
        <v>8.9246175038405511</v>
      </c>
      <c r="R9" s="328">
        <f t="shared" si="7"/>
        <v>0.20943086360799512</v>
      </c>
      <c r="S9" s="327">
        <v>8.0508114510135425</v>
      </c>
      <c r="T9" s="328">
        <f t="shared" si="8"/>
        <v>0.19098075517492319</v>
      </c>
    </row>
    <row r="10" spans="2:20">
      <c r="B10" s="66" t="s">
        <v>96</v>
      </c>
      <c r="C10" s="327">
        <v>9.0299999999999994</v>
      </c>
      <c r="D10" s="328">
        <f t="shared" si="0"/>
        <v>0.83999999999999986</v>
      </c>
      <c r="E10" s="327">
        <v>9.3699999999999992</v>
      </c>
      <c r="F10" s="328">
        <f t="shared" si="1"/>
        <v>0.4399999999999995</v>
      </c>
      <c r="G10" s="327">
        <v>9.2100000000000009</v>
      </c>
      <c r="H10" s="328">
        <f t="shared" si="2"/>
        <v>0.61000000000000121</v>
      </c>
      <c r="I10" s="329">
        <v>8.27</v>
      </c>
      <c r="J10" s="328">
        <f t="shared" si="3"/>
        <v>0.42728767909023979</v>
      </c>
      <c r="K10" s="329">
        <v>9.39</v>
      </c>
      <c r="L10" s="328">
        <f t="shared" si="4"/>
        <v>0.21826025370644331</v>
      </c>
      <c r="M10" s="329">
        <v>8.75</v>
      </c>
      <c r="N10" s="328">
        <f t="shared" si="5"/>
        <v>0.31979163043100201</v>
      </c>
      <c r="O10" s="327">
        <v>7.95</v>
      </c>
      <c r="P10" s="328">
        <f t="shared" si="6"/>
        <v>0.43053902946025424</v>
      </c>
      <c r="Q10" s="327">
        <v>9.5399999999999991</v>
      </c>
      <c r="R10" s="328">
        <f t="shared" si="7"/>
        <v>0.16957268111336532</v>
      </c>
      <c r="S10" s="327">
        <v>8.57</v>
      </c>
      <c r="T10" s="328">
        <f t="shared" si="8"/>
        <v>0.31760449956297876</v>
      </c>
    </row>
    <row r="11" spans="2:20">
      <c r="B11" s="66" t="s">
        <v>97</v>
      </c>
      <c r="C11" s="327">
        <v>9.1999999999999993</v>
      </c>
      <c r="D11" s="328">
        <f>C11-C24</f>
        <v>0.83000000000000007</v>
      </c>
      <c r="E11" s="327">
        <v>9.7200000000000006</v>
      </c>
      <c r="F11" s="328">
        <f t="shared" si="1"/>
        <v>0.72000000000000064</v>
      </c>
      <c r="G11" s="327">
        <v>9.4700000000000006</v>
      </c>
      <c r="H11" s="328">
        <f t="shared" si="2"/>
        <v>0.75999999999999979</v>
      </c>
      <c r="I11" s="329">
        <v>8.5374625819302725</v>
      </c>
      <c r="J11" s="328">
        <f t="shared" si="3"/>
        <v>0.42676972508711941</v>
      </c>
      <c r="K11" s="329">
        <v>9.9314155466478038</v>
      </c>
      <c r="L11" s="328">
        <f t="shared" si="4"/>
        <v>0.81376542696833631</v>
      </c>
      <c r="M11" s="329">
        <v>9.1152412723647682</v>
      </c>
      <c r="N11" s="328">
        <f t="shared" si="5"/>
        <v>0.55504190749187643</v>
      </c>
      <c r="O11" s="327">
        <v>8.1381946059056034</v>
      </c>
      <c r="P11" s="328">
        <f t="shared" si="6"/>
        <v>0.24225779438050576</v>
      </c>
      <c r="Q11" s="327">
        <v>10.060530462184873</v>
      </c>
      <c r="R11" s="328">
        <f t="shared" si="7"/>
        <v>0.81928864890633157</v>
      </c>
      <c r="S11" s="327">
        <v>8.859663865546219</v>
      </c>
      <c r="T11" s="328">
        <f t="shared" si="8"/>
        <v>0.41559120905299629</v>
      </c>
    </row>
    <row r="12" spans="2:20" ht="30" customHeight="1">
      <c r="B12" s="128" t="str">
        <f>actualizaciones!$A$2</f>
        <v xml:space="preserve">acumulado abril 2011 </v>
      </c>
      <c r="C12" s="330">
        <v>8.4864013502560969</v>
      </c>
      <c r="D12" s="330">
        <v>0.75893630717266447</v>
      </c>
      <c r="E12" s="330">
        <v>8.9336919602695204</v>
      </c>
      <c r="F12" s="330">
        <v>0.64608384669488572</v>
      </c>
      <c r="G12" s="330">
        <v>8.7244580288725562</v>
      </c>
      <c r="H12" s="330">
        <v>0.68944842560998509</v>
      </c>
      <c r="I12" s="330">
        <v>7.9058368505602621</v>
      </c>
      <c r="J12" s="331">
        <v>0.46241916564028607</v>
      </c>
      <c r="K12" s="330">
        <v>8.8981667805435762</v>
      </c>
      <c r="L12" s="331">
        <v>0.4498277902939769</v>
      </c>
      <c r="M12" s="330">
        <v>8.3252267115252909</v>
      </c>
      <c r="N12" s="331">
        <v>0.44208556752147743</v>
      </c>
      <c r="O12" s="330">
        <v>7.5687416743230012</v>
      </c>
      <c r="P12" s="331">
        <v>0.41202941025161977</v>
      </c>
      <c r="Q12" s="330">
        <v>8.9600858651982307</v>
      </c>
      <c r="R12" s="331">
        <v>0.43552952352656504</v>
      </c>
      <c r="S12" s="330">
        <v>8.1049908893348643</v>
      </c>
      <c r="T12" s="331">
        <v>0.40233286947794422</v>
      </c>
    </row>
    <row r="13" spans="2:20" outlineLevel="1">
      <c r="B13" s="66" t="s">
        <v>86</v>
      </c>
      <c r="C13" s="327">
        <v>8.1999999999999993</v>
      </c>
      <c r="D13" s="328">
        <f>C13-C26</f>
        <v>0.46799231046497614</v>
      </c>
      <c r="E13" s="327">
        <v>8.33</v>
      </c>
      <c r="F13" s="328">
        <f>E13-E26</f>
        <v>-0.41425202045192222</v>
      </c>
      <c r="G13" s="327">
        <v>8.27</v>
      </c>
      <c r="H13" s="328">
        <f t="shared" ref="H13:H24" si="9">G13-G26</f>
        <v>-1.7072208957383594E-2</v>
      </c>
      <c r="I13" s="329">
        <v>7.3515440631110511</v>
      </c>
      <c r="J13" s="328">
        <f t="shared" ref="J13:J64" si="10">I13-I26</f>
        <v>-0.29610183379641786</v>
      </c>
      <c r="K13" s="329">
        <v>8.2748612201413039</v>
      </c>
      <c r="L13" s="328">
        <f t="shared" ref="L13:L64" si="11">K13-K26</f>
        <v>-0.65185476392538177</v>
      </c>
      <c r="M13" s="329">
        <v>7.762378213844638</v>
      </c>
      <c r="N13" s="328">
        <f t="shared" ref="N13:N64" si="12">M13-M26</f>
        <v>-0.45186394717591938</v>
      </c>
      <c r="O13" s="327">
        <v>6.9285063733338879</v>
      </c>
      <c r="P13" s="328">
        <f t="shared" ref="P13:P64" si="13">O13-O26</f>
        <v>-0.36166628116272825</v>
      </c>
      <c r="Q13" s="327">
        <v>8.2967141821696053</v>
      </c>
      <c r="R13" s="328">
        <f t="shared" ref="R13:R64" si="14">Q13-Q26</f>
        <v>-0.58937835264608474</v>
      </c>
      <c r="S13" s="327">
        <v>7.4864179894831473</v>
      </c>
      <c r="T13" s="328">
        <f t="shared" ref="T13:T64" si="15">S13-S26</f>
        <v>-0.45035224680064534</v>
      </c>
    </row>
    <row r="14" spans="2:20" outlineLevel="1">
      <c r="B14" s="66" t="s">
        <v>87</v>
      </c>
      <c r="C14" s="327">
        <v>8.1199999999999992</v>
      </c>
      <c r="D14" s="328">
        <f t="shared" ref="D14:H63" si="16">C14-C27</f>
        <v>0.2096149309938129</v>
      </c>
      <c r="E14" s="327">
        <v>8.98</v>
      </c>
      <c r="F14" s="328">
        <f t="shared" si="16"/>
        <v>0.19023051515728007</v>
      </c>
      <c r="G14" s="327">
        <v>8.58</v>
      </c>
      <c r="H14" s="328">
        <f t="shared" si="9"/>
        <v>0.19058253890500865</v>
      </c>
      <c r="I14" s="329">
        <v>8.041997384841256</v>
      </c>
      <c r="J14" s="328">
        <f t="shared" si="10"/>
        <v>0.10919881636564455</v>
      </c>
      <c r="K14" s="329">
        <v>9.1349980153718473</v>
      </c>
      <c r="L14" s="328">
        <f t="shared" si="11"/>
        <v>7.7556407550011031E-2</v>
      </c>
      <c r="M14" s="329">
        <v>8.5259720131785404</v>
      </c>
      <c r="N14" s="328">
        <f t="shared" si="12"/>
        <v>0.10304170435670024</v>
      </c>
      <c r="O14" s="327">
        <v>7.4540556062295193</v>
      </c>
      <c r="P14" s="328">
        <f t="shared" si="13"/>
        <v>4.3974273653869744E-2</v>
      </c>
      <c r="Q14" s="327">
        <v>9.107513561199017</v>
      </c>
      <c r="R14" s="328">
        <f t="shared" si="14"/>
        <v>4.2145164567058302E-2</v>
      </c>
      <c r="S14" s="327">
        <v>8.12033864546855</v>
      </c>
      <c r="T14" s="328">
        <f t="shared" si="15"/>
        <v>5.7789224002284811E-2</v>
      </c>
    </row>
    <row r="15" spans="2:20" outlineLevel="1">
      <c r="B15" s="66" t="s">
        <v>88</v>
      </c>
      <c r="C15" s="327">
        <v>7.79</v>
      </c>
      <c r="D15" s="328">
        <f t="shared" si="16"/>
        <v>-7.6526006788368406E-2</v>
      </c>
      <c r="E15" s="327">
        <v>7.84</v>
      </c>
      <c r="F15" s="328">
        <f t="shared" si="16"/>
        <v>0.31496830959659938</v>
      </c>
      <c r="G15" s="327">
        <v>7.81</v>
      </c>
      <c r="H15" s="328">
        <f t="shared" si="9"/>
        <v>0.13184929253043709</v>
      </c>
      <c r="I15" s="329">
        <v>7.0599952255908329</v>
      </c>
      <c r="J15" s="328">
        <f t="shared" si="10"/>
        <v>-0.19247654133802428</v>
      </c>
      <c r="K15" s="329">
        <v>8.0475591098748254</v>
      </c>
      <c r="L15" s="328">
        <f t="shared" si="11"/>
        <v>0.30874224897932834</v>
      </c>
      <c r="M15" s="329">
        <v>7.4620099079971691</v>
      </c>
      <c r="N15" s="328">
        <f t="shared" si="12"/>
        <v>-3.4438291245884045E-3</v>
      </c>
      <c r="O15" s="327">
        <v>6.5869697622425409</v>
      </c>
      <c r="P15" s="328">
        <f t="shared" si="13"/>
        <v>-0.18086759603740887</v>
      </c>
      <c r="Q15" s="327">
        <v>7.8343931216190725</v>
      </c>
      <c r="R15" s="328">
        <f t="shared" si="14"/>
        <v>0.23299736351002132</v>
      </c>
      <c r="S15" s="327">
        <v>7.0597545703828581</v>
      </c>
      <c r="T15" s="328">
        <f t="shared" si="15"/>
        <v>-4.7346209865665401E-2</v>
      </c>
    </row>
    <row r="16" spans="2:20" outlineLevel="1">
      <c r="B16" s="66" t="s">
        <v>89</v>
      </c>
      <c r="C16" s="327">
        <v>8.4340696181919199</v>
      </c>
      <c r="D16" s="328">
        <f t="shared" si="16"/>
        <v>0.42406961819192013</v>
      </c>
      <c r="E16" s="327">
        <v>8.9363833136560409</v>
      </c>
      <c r="F16" s="328">
        <f t="shared" si="16"/>
        <v>0.81638331365604166</v>
      </c>
      <c r="G16" s="327">
        <v>8.6818645104301151</v>
      </c>
      <c r="H16" s="328">
        <f t="shared" si="9"/>
        <v>0.61186451043011481</v>
      </c>
      <c r="I16" s="329">
        <v>7.639368485203903</v>
      </c>
      <c r="J16" s="328">
        <f t="shared" si="10"/>
        <v>-0.20498831282720786</v>
      </c>
      <c r="K16" s="329">
        <v>8.9540508174528792</v>
      </c>
      <c r="L16" s="328">
        <f t="shared" si="11"/>
        <v>0.54382281582013015</v>
      </c>
      <c r="M16" s="329">
        <v>8.1632828088958984</v>
      </c>
      <c r="N16" s="328">
        <f t="shared" si="12"/>
        <v>7.5023225688234163E-2</v>
      </c>
      <c r="O16" s="327">
        <v>7.0405125224467131</v>
      </c>
      <c r="P16" s="328">
        <f t="shared" si="13"/>
        <v>-0.27240132290138419</v>
      </c>
      <c r="Q16" s="327">
        <v>8.6190404651197721</v>
      </c>
      <c r="R16" s="328">
        <f t="shared" si="14"/>
        <v>0.40068274316431207</v>
      </c>
      <c r="S16" s="327">
        <v>7.6183522010157478</v>
      </c>
      <c r="T16" s="328">
        <f t="shared" si="15"/>
        <v>-5.3366025818877283E-2</v>
      </c>
    </row>
    <row r="17" spans="2:20" outlineLevel="1">
      <c r="B17" s="66" t="s">
        <v>90</v>
      </c>
      <c r="C17" s="327">
        <v>7.946329693445108</v>
      </c>
      <c r="D17" s="328">
        <f t="shared" si="16"/>
        <v>0.29632969344510762</v>
      </c>
      <c r="E17" s="327">
        <v>8.8340748175677515</v>
      </c>
      <c r="F17" s="328">
        <f t="shared" si="16"/>
        <v>0.36407481756775084</v>
      </c>
      <c r="G17" s="327">
        <v>8.4193019222430987</v>
      </c>
      <c r="H17" s="328">
        <f t="shared" si="9"/>
        <v>0.29930192224309948</v>
      </c>
      <c r="I17" s="329">
        <v>7.677311360780477</v>
      </c>
      <c r="J17" s="328">
        <f t="shared" si="10"/>
        <v>-4.0870041449303507E-2</v>
      </c>
      <c r="K17" s="329">
        <v>9.0371255283955154</v>
      </c>
      <c r="L17" s="328">
        <f t="shared" si="11"/>
        <v>0.5794662652116358</v>
      </c>
      <c r="M17" s="329">
        <v>8.2518529824448663</v>
      </c>
      <c r="N17" s="328">
        <f t="shared" si="12"/>
        <v>0.1951265757236964</v>
      </c>
      <c r="O17" s="327">
        <v>7.1276676102871104</v>
      </c>
      <c r="P17" s="328">
        <f t="shared" si="13"/>
        <v>-0.10103355096310285</v>
      </c>
      <c r="Q17" s="327">
        <v>8.7108064125964866</v>
      </c>
      <c r="R17" s="328">
        <f t="shared" si="14"/>
        <v>0.52831132259668934</v>
      </c>
      <c r="S17" s="327">
        <v>7.746673459473171</v>
      </c>
      <c r="T17" s="328">
        <f t="shared" si="15"/>
        <v>0.11516134485567786</v>
      </c>
    </row>
    <row r="18" spans="2:20" outlineLevel="1">
      <c r="B18" s="66" t="s">
        <v>91</v>
      </c>
      <c r="C18" s="327">
        <v>7.784813030511585</v>
      </c>
      <c r="D18" s="328">
        <f t="shared" si="16"/>
        <v>-5.5186969488414839E-2</v>
      </c>
      <c r="E18" s="327">
        <v>7.974371526858957</v>
      </c>
      <c r="F18" s="328">
        <f t="shared" si="16"/>
        <v>1.437152685895704E-2</v>
      </c>
      <c r="G18" s="327">
        <v>7.8896900575377362</v>
      </c>
      <c r="H18" s="328">
        <f t="shared" si="9"/>
        <v>-2.0309942462263919E-2</v>
      </c>
      <c r="I18" s="329">
        <v>7.5335285348195926</v>
      </c>
      <c r="J18" s="328">
        <f t="shared" si="10"/>
        <v>-8.8844020215264052E-2</v>
      </c>
      <c r="K18" s="329">
        <v>7.735276907510575</v>
      </c>
      <c r="L18" s="328">
        <f t="shared" si="11"/>
        <v>-0.26292667736506825</v>
      </c>
      <c r="M18" s="329">
        <v>7.6231506552583124</v>
      </c>
      <c r="N18" s="328">
        <f t="shared" si="12"/>
        <v>-0.16601614379322349</v>
      </c>
      <c r="O18" s="327">
        <v>6.9889456488111854</v>
      </c>
      <c r="P18" s="328">
        <f t="shared" si="13"/>
        <v>-3.4519044519015551E-2</v>
      </c>
      <c r="Q18" s="327">
        <v>7.5239870035713325</v>
      </c>
      <c r="R18" s="328">
        <f t="shared" si="14"/>
        <v>-0.2242371700401673</v>
      </c>
      <c r="S18" s="327">
        <v>7.2097221329657692</v>
      </c>
      <c r="T18" s="328">
        <f t="shared" si="15"/>
        <v>-0.11217931684364846</v>
      </c>
    </row>
    <row r="19" spans="2:20" outlineLevel="1">
      <c r="B19" s="66" t="s">
        <v>92</v>
      </c>
      <c r="C19" s="327">
        <v>7.8374274229566767</v>
      </c>
      <c r="D19" s="328">
        <f t="shared" si="16"/>
        <v>-0.25903621865811122</v>
      </c>
      <c r="E19" s="327">
        <v>7.8396435759379353</v>
      </c>
      <c r="F19" s="328">
        <f t="shared" si="16"/>
        <v>-8.1161965836682448E-2</v>
      </c>
      <c r="G19" s="327">
        <v>7.8386270730321908</v>
      </c>
      <c r="H19" s="328">
        <f t="shared" si="9"/>
        <v>-0.16333999100118035</v>
      </c>
      <c r="I19" s="329">
        <v>7.3037467584726814</v>
      </c>
      <c r="J19" s="328">
        <f t="shared" si="10"/>
        <v>-0.22225727176695109</v>
      </c>
      <c r="K19" s="329">
        <v>7.9565522484065259</v>
      </c>
      <c r="L19" s="328">
        <f t="shared" si="11"/>
        <v>-0.25945265178804</v>
      </c>
      <c r="M19" s="329">
        <v>7.5756021874956518</v>
      </c>
      <c r="N19" s="328">
        <f t="shared" si="12"/>
        <v>-0.23747166255569052</v>
      </c>
      <c r="O19" s="327">
        <v>6.7755757993181804</v>
      </c>
      <c r="P19" s="328">
        <f t="shared" si="13"/>
        <v>-0.1855453199294157</v>
      </c>
      <c r="Q19" s="327">
        <v>7.6140606565341109</v>
      </c>
      <c r="R19" s="328">
        <f t="shared" si="14"/>
        <v>-0.32547350974693146</v>
      </c>
      <c r="S19" s="327">
        <v>7.0978041995716685</v>
      </c>
      <c r="T19" s="328">
        <f t="shared" si="15"/>
        <v>-0.24405449738538287</v>
      </c>
    </row>
    <row r="20" spans="2:20" outlineLevel="1">
      <c r="B20" s="66" t="s">
        <v>93</v>
      </c>
      <c r="C20" s="327">
        <v>7.5235581742670679</v>
      </c>
      <c r="D20" s="328">
        <f t="shared" si="16"/>
        <v>-9.6441825732932251E-2</v>
      </c>
      <c r="E20" s="327">
        <v>7.3937344924901032</v>
      </c>
      <c r="F20" s="328">
        <f t="shared" si="16"/>
        <v>0.10373449249010314</v>
      </c>
      <c r="G20" s="327">
        <v>7.4561450096384592</v>
      </c>
      <c r="H20" s="328">
        <f t="shared" si="9"/>
        <v>1.6145009638458774E-2</v>
      </c>
      <c r="I20" s="329">
        <v>6.7519919059061593</v>
      </c>
      <c r="J20" s="328">
        <f t="shared" si="10"/>
        <v>-0.16051943533214708</v>
      </c>
      <c r="K20" s="329">
        <v>7.7908575340691471</v>
      </c>
      <c r="L20" s="328">
        <f t="shared" si="11"/>
        <v>0.16920592954509228</v>
      </c>
      <c r="M20" s="329">
        <v>7.1501224990515633</v>
      </c>
      <c r="N20" s="328">
        <f t="shared" si="12"/>
        <v>-5.2852132352002812E-2</v>
      </c>
      <c r="O20" s="327">
        <v>6.3933373048356614</v>
      </c>
      <c r="P20" s="328">
        <f t="shared" si="13"/>
        <v>-0.14660521331165466</v>
      </c>
      <c r="Q20" s="327">
        <v>7.5554122905726429</v>
      </c>
      <c r="R20" s="328">
        <f t="shared" si="14"/>
        <v>2.274621958654155E-2</v>
      </c>
      <c r="S20" s="327">
        <v>6.8049333373927823</v>
      </c>
      <c r="T20" s="328">
        <f t="shared" si="15"/>
        <v>-0.11244154591918765</v>
      </c>
    </row>
    <row r="21" spans="2:20" outlineLevel="1">
      <c r="B21" s="66" t="s">
        <v>94</v>
      </c>
      <c r="C21" s="327">
        <v>6.3978516589210628</v>
      </c>
      <c r="D21" s="328">
        <f t="shared" si="16"/>
        <v>-0.46214834107893754</v>
      </c>
      <c r="E21" s="327">
        <v>6.6375550398667142</v>
      </c>
      <c r="F21" s="328">
        <f t="shared" si="16"/>
        <v>-0.95244496013328561</v>
      </c>
      <c r="G21" s="327">
        <v>6.5257726229885602</v>
      </c>
      <c r="H21" s="328">
        <f t="shared" si="9"/>
        <v>-0.73422737701143959</v>
      </c>
      <c r="I21" s="329">
        <v>6.3734864226742101</v>
      </c>
      <c r="J21" s="328">
        <f t="shared" si="10"/>
        <v>-0.52597111516537076</v>
      </c>
      <c r="K21" s="329">
        <v>6.9116321516321513</v>
      </c>
      <c r="L21" s="328">
        <f t="shared" si="11"/>
        <v>-0.93029832365466003</v>
      </c>
      <c r="M21" s="329">
        <v>6.5987926276220232</v>
      </c>
      <c r="N21" s="328">
        <f t="shared" si="12"/>
        <v>-0.70577873915330169</v>
      </c>
      <c r="O21" s="327">
        <v>6.0891362105718434</v>
      </c>
      <c r="P21" s="328">
        <f t="shared" si="13"/>
        <v>-0.42524343742512194</v>
      </c>
      <c r="Q21" s="327">
        <v>6.8940872998893621</v>
      </c>
      <c r="R21" s="328">
        <f t="shared" si="14"/>
        <v>-0.78518388368142755</v>
      </c>
      <c r="S21" s="327">
        <v>6.4007866543288472</v>
      </c>
      <c r="T21" s="328">
        <f t="shared" si="15"/>
        <v>-0.57395942028339419</v>
      </c>
    </row>
    <row r="22" spans="2:20" outlineLevel="1">
      <c r="B22" s="66" t="s">
        <v>95</v>
      </c>
      <c r="C22" s="327">
        <v>8.1335488872501749</v>
      </c>
      <c r="D22" s="328">
        <f t="shared" si="16"/>
        <v>-0.10645111274982533</v>
      </c>
      <c r="E22" s="327">
        <v>8.6828141991032464</v>
      </c>
      <c r="F22" s="328">
        <f t="shared" si="16"/>
        <v>0.39281419910324722</v>
      </c>
      <c r="G22" s="327">
        <v>8.4407755503341164</v>
      </c>
      <c r="H22" s="328">
        <f t="shared" si="9"/>
        <v>0.17077555033411684</v>
      </c>
      <c r="I22" s="329">
        <v>7.6481706318506015</v>
      </c>
      <c r="J22" s="328">
        <f t="shared" si="10"/>
        <v>-0.26203149374388524</v>
      </c>
      <c r="K22" s="329">
        <v>8.7081276110900117</v>
      </c>
      <c r="L22" s="328">
        <f t="shared" si="11"/>
        <v>0.10030095317799592</v>
      </c>
      <c r="M22" s="329">
        <v>8.1202136156484421</v>
      </c>
      <c r="N22" s="328">
        <f t="shared" si="12"/>
        <v>-0.12499997548251329</v>
      </c>
      <c r="O22" s="327">
        <v>7.2736123904354244</v>
      </c>
      <c r="P22" s="328">
        <f t="shared" si="13"/>
        <v>-0.23468498542983607</v>
      </c>
      <c r="Q22" s="327">
        <v>8.715186640232556</v>
      </c>
      <c r="R22" s="328">
        <f t="shared" si="14"/>
        <v>3.1903016539176932E-2</v>
      </c>
      <c r="S22" s="327">
        <v>7.8598306958386193</v>
      </c>
      <c r="T22" s="328">
        <f t="shared" si="15"/>
        <v>-0.16314077236224556</v>
      </c>
    </row>
    <row r="23" spans="2:20" outlineLevel="1">
      <c r="B23" s="66" t="s">
        <v>96</v>
      </c>
      <c r="C23" s="327">
        <v>8.19</v>
      </c>
      <c r="D23" s="328">
        <f t="shared" si="16"/>
        <v>-0.33000000000000007</v>
      </c>
      <c r="E23" s="327">
        <v>8.93</v>
      </c>
      <c r="F23" s="328">
        <f t="shared" si="16"/>
        <v>7.0000000000000284E-2</v>
      </c>
      <c r="G23" s="327">
        <v>8.6</v>
      </c>
      <c r="H23" s="328">
        <f t="shared" si="9"/>
        <v>-0.12000000000000099</v>
      </c>
      <c r="I23" s="329">
        <v>7.8427123209097598</v>
      </c>
      <c r="J23" s="328">
        <f t="shared" si="10"/>
        <v>7.7545372683585079E-2</v>
      </c>
      <c r="K23" s="329">
        <v>9.1717397462935573</v>
      </c>
      <c r="L23" s="328">
        <f t="shared" si="11"/>
        <v>0.26306787521389197</v>
      </c>
      <c r="M23" s="329">
        <v>8.430208369568998</v>
      </c>
      <c r="N23" s="328">
        <f t="shared" si="12"/>
        <v>0.13421662234349441</v>
      </c>
      <c r="O23" s="327">
        <v>7.5194609705397459</v>
      </c>
      <c r="P23" s="328">
        <f t="shared" si="13"/>
        <v>0.12852796120831211</v>
      </c>
      <c r="Q23" s="327">
        <v>9.3704273188866338</v>
      </c>
      <c r="R23" s="328">
        <f t="shared" si="14"/>
        <v>0.14248309602542797</v>
      </c>
      <c r="S23" s="327">
        <v>8.2523955004370215</v>
      </c>
      <c r="T23" s="328">
        <f t="shared" si="15"/>
        <v>9.1010892234356433E-2</v>
      </c>
    </row>
    <row r="24" spans="2:20" outlineLevel="1">
      <c r="B24" s="66" t="s">
        <v>97</v>
      </c>
      <c r="C24" s="327">
        <v>8.3699999999999992</v>
      </c>
      <c r="D24" s="328">
        <f t="shared" si="16"/>
        <v>-1.6000000000000014</v>
      </c>
      <c r="E24" s="327">
        <v>9</v>
      </c>
      <c r="F24" s="328">
        <f t="shared" si="16"/>
        <v>-9.9999999999999645E-2</v>
      </c>
      <c r="G24" s="327">
        <v>8.7100000000000009</v>
      </c>
      <c r="H24" s="328">
        <f t="shared" si="9"/>
        <v>-0.72999999999999865</v>
      </c>
      <c r="I24" s="329">
        <v>8.1106928568431531</v>
      </c>
      <c r="J24" s="328">
        <f t="shared" si="10"/>
        <v>-0.90450775894349533</v>
      </c>
      <c r="K24" s="329">
        <v>9.1176501196794675</v>
      </c>
      <c r="L24" s="328">
        <f t="shared" si="11"/>
        <v>4.120547888092041E-2</v>
      </c>
      <c r="M24" s="329">
        <v>8.5601993648728918</v>
      </c>
      <c r="N24" s="328">
        <f t="shared" si="12"/>
        <v>-0.48462769164846975</v>
      </c>
      <c r="O24" s="327">
        <v>7.8959368115250976</v>
      </c>
      <c r="P24" s="328">
        <f t="shared" si="13"/>
        <v>-0.72706221916349012</v>
      </c>
      <c r="Q24" s="327">
        <v>9.2412418132785419</v>
      </c>
      <c r="R24" s="328">
        <f t="shared" si="14"/>
        <v>-0.19922475192644207</v>
      </c>
      <c r="S24" s="327">
        <v>8.4440726564932227</v>
      </c>
      <c r="T24" s="328">
        <f t="shared" si="15"/>
        <v>-0.54008672154370707</v>
      </c>
    </row>
    <row r="25" spans="2:20" ht="15" customHeight="1">
      <c r="B25" s="132">
        <v>2010</v>
      </c>
      <c r="C25" s="332">
        <v>7.8799714814826007</v>
      </c>
      <c r="D25" s="333">
        <f t="shared" si="16"/>
        <v>-0.10905443392170078</v>
      </c>
      <c r="E25" s="332">
        <v>8.2777709997378199</v>
      </c>
      <c r="F25" s="333">
        <f t="shared" si="16"/>
        <v>3.9978723270403194E-2</v>
      </c>
      <c r="G25" s="332">
        <v>8.0939274883978083</v>
      </c>
      <c r="H25" s="333">
        <f t="shared" si="16"/>
        <v>-3.5557489616776294E-2</v>
      </c>
      <c r="I25" s="332">
        <v>7.4284339237298687</v>
      </c>
      <c r="J25" s="333">
        <f t="shared" si="10"/>
        <v>-0.22593339758439868</v>
      </c>
      <c r="K25" s="332">
        <v>8.397623328855353</v>
      </c>
      <c r="L25" s="333">
        <f t="shared" si="11"/>
        <v>-1.6745828806051577E-2</v>
      </c>
      <c r="M25" s="332">
        <v>7.8417542529888475</v>
      </c>
      <c r="N25" s="333">
        <f t="shared" si="12"/>
        <v>-0.15105268239501513</v>
      </c>
      <c r="O25" s="332">
        <v>6.9921693793736255</v>
      </c>
      <c r="P25" s="333">
        <f t="shared" si="13"/>
        <v>-0.20748362309691615</v>
      </c>
      <c r="Q25" s="332">
        <v>8.2852487644708503</v>
      </c>
      <c r="R25" s="333">
        <f t="shared" si="14"/>
        <v>-7.2281011679779184E-2</v>
      </c>
      <c r="S25" s="332">
        <v>7.4988521782326796</v>
      </c>
      <c r="T25" s="333">
        <f t="shared" si="15"/>
        <v>-0.17455028602755984</v>
      </c>
    </row>
    <row r="26" spans="2:20" ht="15" hidden="1" customHeight="1" outlineLevel="1">
      <c r="B26" s="66" t="s">
        <v>86</v>
      </c>
      <c r="C26" s="327">
        <v>7.7320076895350232</v>
      </c>
      <c r="D26" s="328">
        <f t="shared" si="16"/>
        <v>-1.0879923104649771</v>
      </c>
      <c r="E26" s="327">
        <v>8.7442520204519223</v>
      </c>
      <c r="F26" s="328">
        <f t="shared" si="16"/>
        <v>-2.5747979548077282E-2</v>
      </c>
      <c r="G26" s="327">
        <v>8.2870722089573832</v>
      </c>
      <c r="H26" s="328">
        <f t="shared" si="16"/>
        <v>-0.50292779104261598</v>
      </c>
      <c r="I26" s="329">
        <v>7.647645896907469</v>
      </c>
      <c r="J26" s="328">
        <f t="shared" si="10"/>
        <v>-0.5739139458281981</v>
      </c>
      <c r="K26" s="329">
        <v>8.9267159840666856</v>
      </c>
      <c r="L26" s="328">
        <f t="shared" si="11"/>
        <v>8.1845405397489301E-2</v>
      </c>
      <c r="M26" s="329">
        <v>8.2142421610205574</v>
      </c>
      <c r="N26" s="328">
        <f t="shared" si="12"/>
        <v>-0.30249697290214073</v>
      </c>
      <c r="O26" s="327">
        <v>7.2901726544966161</v>
      </c>
      <c r="P26" s="328">
        <f t="shared" si="13"/>
        <v>-0.34408678266794368</v>
      </c>
      <c r="Q26" s="327">
        <v>8.8860925348156901</v>
      </c>
      <c r="R26" s="328">
        <f t="shared" si="14"/>
        <v>-3.4405658325063371E-2</v>
      </c>
      <c r="S26" s="327">
        <v>7.9367702362837926</v>
      </c>
      <c r="T26" s="328">
        <f t="shared" si="15"/>
        <v>-0.24934493108455857</v>
      </c>
    </row>
    <row r="27" spans="2:20" ht="15" hidden="1" customHeight="1" outlineLevel="1">
      <c r="B27" s="66" t="s">
        <v>87</v>
      </c>
      <c r="C27" s="327">
        <v>7.9103850690061863</v>
      </c>
      <c r="D27" s="328">
        <f t="shared" si="16"/>
        <v>8.0385069006186249E-2</v>
      </c>
      <c r="E27" s="327">
        <v>8.7897694848427204</v>
      </c>
      <c r="F27" s="328">
        <f t="shared" si="16"/>
        <v>0.46976948484272008</v>
      </c>
      <c r="G27" s="327">
        <v>8.3894174610949914</v>
      </c>
      <c r="H27" s="328">
        <f t="shared" si="16"/>
        <v>0.26941746109499221</v>
      </c>
      <c r="I27" s="329">
        <v>7.9327985684756115</v>
      </c>
      <c r="J27" s="328">
        <f t="shared" si="10"/>
        <v>-3.0477109765696397E-3</v>
      </c>
      <c r="K27" s="329">
        <v>9.0574416078218363</v>
      </c>
      <c r="L27" s="328">
        <f t="shared" si="11"/>
        <v>0.61896632038537724</v>
      </c>
      <c r="M27" s="329">
        <v>8.4229303088218401</v>
      </c>
      <c r="N27" s="328">
        <f t="shared" si="12"/>
        <v>0.24800718551765044</v>
      </c>
      <c r="O27" s="327">
        <v>7.4100813325756496</v>
      </c>
      <c r="P27" s="328">
        <f t="shared" si="13"/>
        <v>5.7586759970297052E-2</v>
      </c>
      <c r="Q27" s="327">
        <v>9.0653683966319587</v>
      </c>
      <c r="R27" s="328">
        <f t="shared" si="14"/>
        <v>0.48438029593311072</v>
      </c>
      <c r="S27" s="327">
        <v>8.0625494214662652</v>
      </c>
      <c r="T27" s="328">
        <f t="shared" si="15"/>
        <v>0.18277918938214022</v>
      </c>
    </row>
    <row r="28" spans="2:20" ht="15" hidden="1" customHeight="1" outlineLevel="1">
      <c r="B28" s="66" t="s">
        <v>88</v>
      </c>
      <c r="C28" s="327">
        <v>7.8665260067883684</v>
      </c>
      <c r="D28" s="328">
        <f t="shared" si="16"/>
        <v>-3.3473993211631914E-2</v>
      </c>
      <c r="E28" s="327">
        <v>7.5250316904034005</v>
      </c>
      <c r="F28" s="328">
        <f t="shared" si="16"/>
        <v>-0.35496830959659942</v>
      </c>
      <c r="G28" s="327">
        <v>7.6781507074695625</v>
      </c>
      <c r="H28" s="328">
        <f t="shared" si="16"/>
        <v>-0.21184929253043716</v>
      </c>
      <c r="I28" s="329">
        <v>7.2524717669288572</v>
      </c>
      <c r="J28" s="328">
        <f t="shared" si="10"/>
        <v>-0.445560607133479</v>
      </c>
      <c r="K28" s="329">
        <v>7.738816860895497</v>
      </c>
      <c r="L28" s="328">
        <f t="shared" si="11"/>
        <v>-0.24011052583201664</v>
      </c>
      <c r="M28" s="329">
        <v>7.4654537371217575</v>
      </c>
      <c r="N28" s="328">
        <f t="shared" si="12"/>
        <v>-0.36037580869627295</v>
      </c>
      <c r="O28" s="327">
        <v>6.7678373582799498</v>
      </c>
      <c r="P28" s="328">
        <f t="shared" si="13"/>
        <v>-0.33369121226230103</v>
      </c>
      <c r="Q28" s="327">
        <v>7.6013957581090512</v>
      </c>
      <c r="R28" s="328">
        <f t="shared" si="14"/>
        <v>-0.33378897410126651</v>
      </c>
      <c r="S28" s="327">
        <v>7.1071007802485235</v>
      </c>
      <c r="T28" s="328">
        <f t="shared" si="15"/>
        <v>-0.34152400107212966</v>
      </c>
    </row>
    <row r="29" spans="2:20" ht="15" hidden="1" customHeight="1" outlineLevel="1">
      <c r="B29" s="66" t="s">
        <v>89</v>
      </c>
      <c r="C29" s="327">
        <v>8.01</v>
      </c>
      <c r="D29" s="328">
        <f t="shared" si="16"/>
        <v>-0.14000000000000057</v>
      </c>
      <c r="E29" s="327">
        <v>8.1199999999999992</v>
      </c>
      <c r="F29" s="328">
        <f t="shared" si="16"/>
        <v>-0.91999999999999993</v>
      </c>
      <c r="G29" s="327">
        <v>8.07</v>
      </c>
      <c r="H29" s="328">
        <f t="shared" si="16"/>
        <v>-0.54999999999999893</v>
      </c>
      <c r="I29" s="329">
        <v>7.8443567980311109</v>
      </c>
      <c r="J29" s="328">
        <f t="shared" si="10"/>
        <v>-0.27299240428061822</v>
      </c>
      <c r="K29" s="329">
        <v>8.4102280016327491</v>
      </c>
      <c r="L29" s="328">
        <f t="shared" si="11"/>
        <v>-0.46652163776223965</v>
      </c>
      <c r="M29" s="329">
        <v>8.0882595832076642</v>
      </c>
      <c r="N29" s="328">
        <f t="shared" si="12"/>
        <v>-0.35056312750501384</v>
      </c>
      <c r="O29" s="327">
        <v>7.3129138453480973</v>
      </c>
      <c r="P29" s="328">
        <f t="shared" si="13"/>
        <v>-9.1512638643562738E-2</v>
      </c>
      <c r="Q29" s="327">
        <v>8.21835772195546</v>
      </c>
      <c r="R29" s="328">
        <f t="shared" si="14"/>
        <v>-0.44065285536221666</v>
      </c>
      <c r="S29" s="327">
        <v>7.6717182268346251</v>
      </c>
      <c r="T29" s="328">
        <f t="shared" si="15"/>
        <v>-0.21702075706506818</v>
      </c>
    </row>
    <row r="30" spans="2:20" ht="15" hidden="1" customHeight="1" outlineLevel="1">
      <c r="B30" s="66" t="s">
        <v>90</v>
      </c>
      <c r="C30" s="327">
        <v>7.65</v>
      </c>
      <c r="D30" s="328">
        <f t="shared" si="16"/>
        <v>-0.5</v>
      </c>
      <c r="E30" s="327">
        <v>8.4700000000000006</v>
      </c>
      <c r="F30" s="328">
        <f t="shared" si="16"/>
        <v>-0.28999999999999915</v>
      </c>
      <c r="G30" s="327">
        <v>8.1199999999999992</v>
      </c>
      <c r="H30" s="328">
        <f t="shared" si="16"/>
        <v>-0.38000000000000078</v>
      </c>
      <c r="I30" s="329">
        <v>7.7181814022297806</v>
      </c>
      <c r="J30" s="328">
        <f t="shared" si="10"/>
        <v>-0.24180206705925755</v>
      </c>
      <c r="K30" s="329">
        <v>8.4576592631838796</v>
      </c>
      <c r="L30" s="328">
        <f t="shared" si="11"/>
        <v>-0.15216790668887192</v>
      </c>
      <c r="M30" s="329">
        <v>8.0567264067211699</v>
      </c>
      <c r="N30" s="328">
        <f t="shared" si="12"/>
        <v>-0.20474199130310922</v>
      </c>
      <c r="O30" s="327">
        <v>7.2287011612502132</v>
      </c>
      <c r="P30" s="328">
        <f t="shared" si="13"/>
        <v>-0.1495552246762033</v>
      </c>
      <c r="Q30" s="327">
        <v>8.1824950899997972</v>
      </c>
      <c r="R30" s="328">
        <f t="shared" si="14"/>
        <v>-0.21698179020839881</v>
      </c>
      <c r="S30" s="327">
        <v>7.6315121146174931</v>
      </c>
      <c r="T30" s="328">
        <f t="shared" si="15"/>
        <v>-0.18507603992445709</v>
      </c>
    </row>
    <row r="31" spans="2:20" ht="15" hidden="1" customHeight="1" outlineLevel="1">
      <c r="B31" s="66" t="s">
        <v>91</v>
      </c>
      <c r="C31" s="327">
        <v>7.84</v>
      </c>
      <c r="D31" s="328">
        <f t="shared" si="16"/>
        <v>-0.42999999999999972</v>
      </c>
      <c r="E31" s="327">
        <v>7.96</v>
      </c>
      <c r="F31" s="328">
        <f t="shared" si="16"/>
        <v>-1.2999999999999998</v>
      </c>
      <c r="G31" s="327">
        <v>7.91</v>
      </c>
      <c r="H31" s="328">
        <f t="shared" si="16"/>
        <v>-0.91999999999999993</v>
      </c>
      <c r="I31" s="329">
        <v>7.6223725550348567</v>
      </c>
      <c r="J31" s="328">
        <f t="shared" si="10"/>
        <v>-0.81723134480867987</v>
      </c>
      <c r="K31" s="329">
        <v>7.9982035848756432</v>
      </c>
      <c r="L31" s="328">
        <f t="shared" si="11"/>
        <v>-1.2740168386172019</v>
      </c>
      <c r="M31" s="329">
        <v>7.7891667990515359</v>
      </c>
      <c r="N31" s="328">
        <f t="shared" si="12"/>
        <v>-1.0171376188321801</v>
      </c>
      <c r="O31" s="327">
        <v>7.023464693330201</v>
      </c>
      <c r="P31" s="328">
        <f t="shared" si="13"/>
        <v>-0.59771187070422815</v>
      </c>
      <c r="Q31" s="327">
        <v>7.7482241736114998</v>
      </c>
      <c r="R31" s="328">
        <f t="shared" si="14"/>
        <v>-1.1273458897317878</v>
      </c>
      <c r="S31" s="327">
        <v>7.3219014498094177</v>
      </c>
      <c r="T31" s="328">
        <f t="shared" si="15"/>
        <v>-0.81052783204716672</v>
      </c>
    </row>
    <row r="32" spans="2:20" ht="15" hidden="1" customHeight="1" outlineLevel="1">
      <c r="B32" s="66" t="s">
        <v>92</v>
      </c>
      <c r="C32" s="327">
        <v>8.0964636416147879</v>
      </c>
      <c r="D32" s="328">
        <f t="shared" si="16"/>
        <v>0.18646364161478779</v>
      </c>
      <c r="E32" s="327">
        <v>7.9208055417746177</v>
      </c>
      <c r="F32" s="328">
        <f t="shared" si="16"/>
        <v>-0.46919445822538286</v>
      </c>
      <c r="G32" s="327">
        <v>8.0019670640333711</v>
      </c>
      <c r="H32" s="328">
        <f t="shared" si="16"/>
        <v>-0.17803293596662861</v>
      </c>
      <c r="I32" s="329">
        <v>7.5260040302396325</v>
      </c>
      <c r="J32" s="328">
        <f t="shared" si="10"/>
        <v>-0.16072167395149783</v>
      </c>
      <c r="K32" s="329">
        <v>8.2160049001945659</v>
      </c>
      <c r="L32" s="328">
        <f t="shared" si="11"/>
        <v>-0.6028524030535749</v>
      </c>
      <c r="M32" s="329">
        <v>7.8130738500513424</v>
      </c>
      <c r="N32" s="328">
        <f t="shared" si="12"/>
        <v>-0.35259944095220419</v>
      </c>
      <c r="O32" s="327">
        <v>6.9611211192475961</v>
      </c>
      <c r="P32" s="328">
        <f t="shared" si="13"/>
        <v>-0.15196295479627597</v>
      </c>
      <c r="Q32" s="327">
        <v>7.9395341662810424</v>
      </c>
      <c r="R32" s="328">
        <f t="shared" si="14"/>
        <v>-0.60405211872064335</v>
      </c>
      <c r="S32" s="327">
        <v>7.3418586969570514</v>
      </c>
      <c r="T32" s="328">
        <f t="shared" si="15"/>
        <v>-0.32991360686646143</v>
      </c>
    </row>
    <row r="33" spans="2:20" ht="15" hidden="1" customHeight="1" outlineLevel="1">
      <c r="B33" s="66" t="s">
        <v>93</v>
      </c>
      <c r="C33" s="327">
        <v>7.62</v>
      </c>
      <c r="D33" s="328">
        <f t="shared" si="16"/>
        <v>0.27000000000000046</v>
      </c>
      <c r="E33" s="327">
        <v>7.29</v>
      </c>
      <c r="F33" s="328">
        <f t="shared" si="16"/>
        <v>-0.82999999999999918</v>
      </c>
      <c r="G33" s="327">
        <v>7.44</v>
      </c>
      <c r="H33" s="328">
        <f t="shared" si="16"/>
        <v>-0.29999999999999982</v>
      </c>
      <c r="I33" s="329">
        <v>6.9125113412383064</v>
      </c>
      <c r="J33" s="328">
        <f t="shared" si="10"/>
        <v>-0.23026740847645133</v>
      </c>
      <c r="K33" s="329">
        <v>7.6216516045240548</v>
      </c>
      <c r="L33" s="328">
        <f t="shared" si="11"/>
        <v>-0.61999880106223149</v>
      </c>
      <c r="M33" s="329">
        <v>7.2029746314035661</v>
      </c>
      <c r="N33" s="328">
        <f t="shared" si="12"/>
        <v>-0.38216780283258611</v>
      </c>
      <c r="O33" s="327">
        <v>6.5399425181473161</v>
      </c>
      <c r="P33" s="328">
        <f t="shared" si="13"/>
        <v>-0.13075903324522198</v>
      </c>
      <c r="Q33" s="327">
        <v>7.5326660709861013</v>
      </c>
      <c r="R33" s="328">
        <f t="shared" si="14"/>
        <v>-0.51162488603454825</v>
      </c>
      <c r="S33" s="327">
        <v>6.9173748833119699</v>
      </c>
      <c r="T33" s="328">
        <f t="shared" si="15"/>
        <v>-0.26784965291272389</v>
      </c>
    </row>
    <row r="34" spans="2:20" ht="15" hidden="1" customHeight="1" outlineLevel="1">
      <c r="B34" s="66" t="s">
        <v>94</v>
      </c>
      <c r="C34" s="327">
        <v>6.86</v>
      </c>
      <c r="D34" s="328">
        <f t="shared" si="16"/>
        <v>-0.6899999999999995</v>
      </c>
      <c r="E34" s="327">
        <v>7.59</v>
      </c>
      <c r="F34" s="328">
        <f t="shared" si="16"/>
        <v>-1.25</v>
      </c>
      <c r="G34" s="327">
        <v>7.26</v>
      </c>
      <c r="H34" s="328">
        <f t="shared" si="16"/>
        <v>-0.99000000000000021</v>
      </c>
      <c r="I34" s="329">
        <v>6.8994575378395808</v>
      </c>
      <c r="J34" s="328">
        <f t="shared" si="10"/>
        <v>-0.87913307240210781</v>
      </c>
      <c r="K34" s="329">
        <v>7.8419304752868113</v>
      </c>
      <c r="L34" s="328">
        <f t="shared" si="11"/>
        <v>-1.1779683821771334</v>
      </c>
      <c r="M34" s="329">
        <v>7.3045713667753249</v>
      </c>
      <c r="N34" s="328">
        <f t="shared" si="12"/>
        <v>-0.99658488854704519</v>
      </c>
      <c r="O34" s="327">
        <v>6.5143796479969653</v>
      </c>
      <c r="P34" s="328">
        <f t="shared" si="13"/>
        <v>-0.84750200803790321</v>
      </c>
      <c r="Q34" s="327">
        <v>7.6792711835707896</v>
      </c>
      <c r="R34" s="328">
        <f t="shared" si="14"/>
        <v>-1.2266182343505418</v>
      </c>
      <c r="S34" s="327">
        <v>6.9747460746122414</v>
      </c>
      <c r="T34" s="328">
        <f t="shared" si="15"/>
        <v>-0.98068060153978198</v>
      </c>
    </row>
    <row r="35" spans="2:20" ht="15" hidden="1" customHeight="1" outlineLevel="1">
      <c r="B35" s="66" t="s">
        <v>95</v>
      </c>
      <c r="C35" s="327">
        <v>8.24</v>
      </c>
      <c r="D35" s="328">
        <f t="shared" si="16"/>
        <v>0.1899999999999995</v>
      </c>
      <c r="E35" s="327">
        <v>8.2899999999999991</v>
      </c>
      <c r="F35" s="328">
        <f t="shared" si="16"/>
        <v>-0.34000000000000163</v>
      </c>
      <c r="G35" s="327">
        <v>8.27</v>
      </c>
      <c r="H35" s="328">
        <f t="shared" si="16"/>
        <v>-0.12000000000000099</v>
      </c>
      <c r="I35" s="329">
        <v>7.9102021255944868</v>
      </c>
      <c r="J35" s="328">
        <f t="shared" si="10"/>
        <v>0.28337695438373611</v>
      </c>
      <c r="K35" s="329">
        <v>8.6078266579120157</v>
      </c>
      <c r="L35" s="328">
        <f t="shared" si="11"/>
        <v>-0.18465093527676224</v>
      </c>
      <c r="M35" s="329">
        <v>8.2452135911309554</v>
      </c>
      <c r="N35" s="328">
        <f t="shared" si="12"/>
        <v>8.1705545878184793E-2</v>
      </c>
      <c r="O35" s="327">
        <v>7.5082973758652605</v>
      </c>
      <c r="P35" s="328">
        <f t="shared" si="13"/>
        <v>0.36523768399174017</v>
      </c>
      <c r="Q35" s="327">
        <v>8.683283623693379</v>
      </c>
      <c r="R35" s="328">
        <f t="shared" si="14"/>
        <v>-0.11958974280620538</v>
      </c>
      <c r="S35" s="327">
        <v>8.0229714682008648</v>
      </c>
      <c r="T35" s="328">
        <f t="shared" si="15"/>
        <v>0.18320119444637939</v>
      </c>
    </row>
    <row r="36" spans="2:20" ht="15" hidden="1" customHeight="1" outlineLevel="1">
      <c r="B36" s="66" t="s">
        <v>96</v>
      </c>
      <c r="C36" s="327">
        <v>8.52</v>
      </c>
      <c r="D36" s="328">
        <f t="shared" si="16"/>
        <v>-0.24000000000000021</v>
      </c>
      <c r="E36" s="327">
        <v>8.86</v>
      </c>
      <c r="F36" s="328">
        <f t="shared" si="16"/>
        <v>9.9999999999999645E-2</v>
      </c>
      <c r="G36" s="327">
        <v>8.7200000000000006</v>
      </c>
      <c r="H36" s="328">
        <f t="shared" si="16"/>
        <v>-3.9999999999999147E-2</v>
      </c>
      <c r="I36" s="329">
        <v>7.7651669482261747</v>
      </c>
      <c r="J36" s="328">
        <f t="shared" si="10"/>
        <v>-0.14724556442667414</v>
      </c>
      <c r="K36" s="329">
        <v>8.9086718710796653</v>
      </c>
      <c r="L36" s="328">
        <f t="shared" si="11"/>
        <v>0.24539392850557817</v>
      </c>
      <c r="M36" s="329">
        <v>8.2959917472255036</v>
      </c>
      <c r="N36" s="328">
        <f t="shared" si="12"/>
        <v>1.980270616019375E-2</v>
      </c>
      <c r="O36" s="327">
        <v>7.3909330093314338</v>
      </c>
      <c r="P36" s="328">
        <f t="shared" si="13"/>
        <v>-7.5831032424845013E-2</v>
      </c>
      <c r="Q36" s="327">
        <v>9.2279442228612059</v>
      </c>
      <c r="R36" s="328">
        <f t="shared" si="14"/>
        <v>0.18231226240488674</v>
      </c>
      <c r="S36" s="327">
        <v>8.1613846082026651</v>
      </c>
      <c r="T36" s="328">
        <f t="shared" si="15"/>
        <v>1.1223057665395331E-2</v>
      </c>
    </row>
    <row r="37" spans="2:20" ht="15" hidden="1" customHeight="1" outlineLevel="1">
      <c r="B37" s="66" t="s">
        <v>97</v>
      </c>
      <c r="C37" s="327">
        <v>9.9700000000000006</v>
      </c>
      <c r="D37" s="328">
        <f t="shared" si="16"/>
        <v>0.94000000000000128</v>
      </c>
      <c r="E37" s="327">
        <v>9.1</v>
      </c>
      <c r="F37" s="328">
        <f t="shared" si="16"/>
        <v>-0.98000000000000043</v>
      </c>
      <c r="G37" s="327">
        <v>9.44</v>
      </c>
      <c r="H37" s="328">
        <f t="shared" si="16"/>
        <v>-0.17999999999999972</v>
      </c>
      <c r="I37" s="329">
        <v>9.0152006157866484</v>
      </c>
      <c r="J37" s="328">
        <f t="shared" si="10"/>
        <v>-1.3759821032293118E-2</v>
      </c>
      <c r="K37" s="329">
        <v>9.0764446407985471</v>
      </c>
      <c r="L37" s="328">
        <f t="shared" si="11"/>
        <v>-1.1679674466206276</v>
      </c>
      <c r="M37" s="329">
        <v>9.0448270565213615</v>
      </c>
      <c r="N37" s="328">
        <f t="shared" si="12"/>
        <v>-0.54351976928127854</v>
      </c>
      <c r="O37" s="327">
        <v>8.6229990306885878</v>
      </c>
      <c r="P37" s="328">
        <f t="shared" si="13"/>
        <v>0.20892156471648171</v>
      </c>
      <c r="Q37" s="327">
        <v>9.440466565204984</v>
      </c>
      <c r="R37" s="328">
        <f t="shared" si="14"/>
        <v>-1.0245406855186321</v>
      </c>
      <c r="S37" s="327">
        <v>8.9841593780369298</v>
      </c>
      <c r="T37" s="328">
        <f t="shared" si="15"/>
        <v>-0.28937282598164771</v>
      </c>
    </row>
    <row r="38" spans="2:20" collapsed="1">
      <c r="B38" s="135">
        <v>2009</v>
      </c>
      <c r="C38" s="329">
        <v>7.9890259154043015</v>
      </c>
      <c r="D38" s="334">
        <f t="shared" si="16"/>
        <v>-0.15066327090693754</v>
      </c>
      <c r="E38" s="329">
        <v>8.2377922764674167</v>
      </c>
      <c r="F38" s="334">
        <f t="shared" si="16"/>
        <v>-0.50275231786443264</v>
      </c>
      <c r="G38" s="329">
        <v>8.1294849780145846</v>
      </c>
      <c r="H38" s="334">
        <f t="shared" si="16"/>
        <v>-0.34935057569446926</v>
      </c>
      <c r="I38" s="329">
        <v>7.6543673213142673</v>
      </c>
      <c r="J38" s="334">
        <f t="shared" si="10"/>
        <v>-0.2975138273765765</v>
      </c>
      <c r="K38" s="329">
        <v>8.4143691576614046</v>
      </c>
      <c r="L38" s="334">
        <f t="shared" si="11"/>
        <v>-0.39408548699252322</v>
      </c>
      <c r="M38" s="329">
        <v>7.9928069353838627</v>
      </c>
      <c r="N38" s="334">
        <f t="shared" si="12"/>
        <v>-0.34443394192406984</v>
      </c>
      <c r="O38" s="329">
        <v>7.1996530024705416</v>
      </c>
      <c r="P38" s="334">
        <f t="shared" si="13"/>
        <v>-0.17987774204766449</v>
      </c>
      <c r="Q38" s="329">
        <v>8.3575297761506295</v>
      </c>
      <c r="R38" s="334">
        <f t="shared" si="14"/>
        <v>-0.40504562659523557</v>
      </c>
      <c r="S38" s="329">
        <v>7.6734024642602394</v>
      </c>
      <c r="T38" s="334">
        <f t="shared" si="15"/>
        <v>-0.27434471765047785</v>
      </c>
    </row>
    <row r="39" spans="2:20" ht="15" hidden="1" customHeight="1" outlineLevel="1">
      <c r="B39" s="66" t="s">
        <v>86</v>
      </c>
      <c r="C39" s="327">
        <v>8.82</v>
      </c>
      <c r="D39" s="328">
        <f t="shared" si="16"/>
        <v>0.46000000000000085</v>
      </c>
      <c r="E39" s="327">
        <v>8.77</v>
      </c>
      <c r="F39" s="328">
        <f t="shared" si="16"/>
        <v>-0.16000000000000014</v>
      </c>
      <c r="G39" s="327">
        <v>8.7899999999999991</v>
      </c>
      <c r="H39" s="328">
        <f t="shared" si="16"/>
        <v>8.9999999999999858E-2</v>
      </c>
      <c r="I39" s="329">
        <v>8.2215598427356671</v>
      </c>
      <c r="J39" s="328">
        <f t="shared" si="10"/>
        <v>4.3601237274977223E-3</v>
      </c>
      <c r="K39" s="329">
        <v>8.8448705786691963</v>
      </c>
      <c r="L39" s="328">
        <f t="shared" si="11"/>
        <v>-0.41351169797955833</v>
      </c>
      <c r="M39" s="329">
        <v>8.5167391339226981</v>
      </c>
      <c r="N39" s="328">
        <f t="shared" si="12"/>
        <v>-0.19550582618449397</v>
      </c>
      <c r="O39" s="327">
        <v>7.6342594371645598</v>
      </c>
      <c r="P39" s="328">
        <f t="shared" si="13"/>
        <v>0.13958468638461952</v>
      </c>
      <c r="Q39" s="327">
        <v>8.9204981931407534</v>
      </c>
      <c r="R39" s="328">
        <f t="shared" si="14"/>
        <v>-0.36060660263396827</v>
      </c>
      <c r="S39" s="327">
        <v>8.1861151673683512</v>
      </c>
      <c r="T39" s="328">
        <f t="shared" si="15"/>
        <v>-7.8654324528276476E-2</v>
      </c>
    </row>
    <row r="40" spans="2:20" ht="15" hidden="1" customHeight="1" outlineLevel="1">
      <c r="B40" s="66" t="s">
        <v>87</v>
      </c>
      <c r="C40" s="327">
        <v>7.83</v>
      </c>
      <c r="D40" s="328">
        <f t="shared" si="16"/>
        <v>-0.23000000000000043</v>
      </c>
      <c r="E40" s="327">
        <v>8.32</v>
      </c>
      <c r="F40" s="328">
        <f t="shared" si="16"/>
        <v>-0.64000000000000057</v>
      </c>
      <c r="G40" s="327">
        <v>8.1199999999999992</v>
      </c>
      <c r="H40" s="328">
        <f t="shared" si="16"/>
        <v>-0.45000000000000107</v>
      </c>
      <c r="I40" s="329">
        <v>7.9358462794521811</v>
      </c>
      <c r="J40" s="328">
        <f t="shared" si="10"/>
        <v>-6.438831560778624E-3</v>
      </c>
      <c r="K40" s="329">
        <v>8.438475287436459</v>
      </c>
      <c r="L40" s="328">
        <f t="shared" si="11"/>
        <v>-0.24649223123271646</v>
      </c>
      <c r="M40" s="329">
        <v>8.1749231233041897</v>
      </c>
      <c r="N40" s="328">
        <f t="shared" si="12"/>
        <v>-0.11650521979042061</v>
      </c>
      <c r="O40" s="327">
        <v>7.3524945726053526</v>
      </c>
      <c r="P40" s="328">
        <f t="shared" si="13"/>
        <v>1.0109268589761911E-3</v>
      </c>
      <c r="Q40" s="327">
        <v>8.580988100698848</v>
      </c>
      <c r="R40" s="328">
        <f t="shared" si="14"/>
        <v>-0.24363687997025885</v>
      </c>
      <c r="S40" s="327">
        <v>7.879770232084125</v>
      </c>
      <c r="T40" s="328">
        <f t="shared" si="15"/>
        <v>-9.6316581895286468E-2</v>
      </c>
    </row>
    <row r="41" spans="2:20" ht="15" hidden="1" customHeight="1" outlineLevel="1">
      <c r="B41" s="66" t="s">
        <v>88</v>
      </c>
      <c r="C41" s="327">
        <v>7.9</v>
      </c>
      <c r="D41" s="328">
        <f t="shared" si="16"/>
        <v>0.44000000000000039</v>
      </c>
      <c r="E41" s="327">
        <v>7.88</v>
      </c>
      <c r="F41" s="328">
        <f t="shared" si="16"/>
        <v>-0.20000000000000018</v>
      </c>
      <c r="G41" s="327">
        <v>7.89</v>
      </c>
      <c r="H41" s="328">
        <f t="shared" si="16"/>
        <v>8.9999999999999858E-2</v>
      </c>
      <c r="I41" s="329">
        <v>7.6980323740623362</v>
      </c>
      <c r="J41" s="328">
        <f t="shared" si="10"/>
        <v>0.29899210071610582</v>
      </c>
      <c r="K41" s="329">
        <v>7.9789273867275137</v>
      </c>
      <c r="L41" s="328">
        <f t="shared" si="11"/>
        <v>-0.39497832340446148</v>
      </c>
      <c r="M41" s="329">
        <v>7.8258295458180305</v>
      </c>
      <c r="N41" s="328">
        <f t="shared" si="12"/>
        <v>-6.0015392652870148E-3</v>
      </c>
      <c r="O41" s="327">
        <v>7.1015285705422508</v>
      </c>
      <c r="P41" s="328">
        <f t="shared" si="13"/>
        <v>0.28189813086283699</v>
      </c>
      <c r="Q41" s="327">
        <v>7.9351847322103177</v>
      </c>
      <c r="R41" s="328">
        <f t="shared" si="14"/>
        <v>-0.23946534230843763</v>
      </c>
      <c r="S41" s="327">
        <v>7.4486247813206532</v>
      </c>
      <c r="T41" s="328">
        <f t="shared" si="15"/>
        <v>7.2366068803741967E-2</v>
      </c>
    </row>
    <row r="42" spans="2:20" ht="15" hidden="1" customHeight="1" outlineLevel="1">
      <c r="B42" s="66" t="s">
        <v>89</v>
      </c>
      <c r="C42" s="327">
        <v>8.15</v>
      </c>
      <c r="D42" s="328">
        <f t="shared" si="16"/>
        <v>9.9999999999999645E-2</v>
      </c>
      <c r="E42" s="327">
        <v>9.0399999999999991</v>
      </c>
      <c r="F42" s="328">
        <f t="shared" si="16"/>
        <v>-0.14000000000000057</v>
      </c>
      <c r="G42" s="327">
        <v>8.6199999999999992</v>
      </c>
      <c r="H42" s="328">
        <f t="shared" si="16"/>
        <v>0</v>
      </c>
      <c r="I42" s="329">
        <v>8.1173492023117291</v>
      </c>
      <c r="J42" s="328">
        <f t="shared" si="10"/>
        <v>0.17261946873954859</v>
      </c>
      <c r="K42" s="329">
        <v>8.8767496393949887</v>
      </c>
      <c r="L42" s="328">
        <f t="shared" si="11"/>
        <v>-0.27195811408413739</v>
      </c>
      <c r="M42" s="329">
        <v>8.4388227107126781</v>
      </c>
      <c r="N42" s="328">
        <f t="shared" si="12"/>
        <v>-7.9055175404434408E-3</v>
      </c>
      <c r="O42" s="327">
        <v>7.40442648399166</v>
      </c>
      <c r="P42" s="328">
        <f t="shared" si="13"/>
        <v>0.15208402542605359</v>
      </c>
      <c r="Q42" s="327">
        <v>8.6590105773176766</v>
      </c>
      <c r="R42" s="328">
        <f t="shared" si="14"/>
        <v>-0.18323349499245722</v>
      </c>
      <c r="S42" s="327">
        <v>7.8887389838996933</v>
      </c>
      <c r="T42" s="328">
        <f t="shared" si="15"/>
        <v>3.0160891737101458E-2</v>
      </c>
    </row>
    <row r="43" spans="2:20" ht="15" hidden="1" customHeight="1" outlineLevel="1">
      <c r="B43" s="66" t="s">
        <v>90</v>
      </c>
      <c r="C43" s="327">
        <v>8.15</v>
      </c>
      <c r="D43" s="328">
        <f t="shared" si="16"/>
        <v>-0.35999999999999943</v>
      </c>
      <c r="E43" s="327">
        <v>8.76</v>
      </c>
      <c r="F43" s="328">
        <f t="shared" si="16"/>
        <v>-0.22000000000000064</v>
      </c>
      <c r="G43" s="327">
        <v>8.5</v>
      </c>
      <c r="H43" s="328">
        <f t="shared" si="16"/>
        <v>-0.26999999999999957</v>
      </c>
      <c r="I43" s="329">
        <v>7.9599834692890381</v>
      </c>
      <c r="J43" s="328">
        <f t="shared" si="10"/>
        <v>-0.40090805625026515</v>
      </c>
      <c r="K43" s="329">
        <v>8.6098271698727515</v>
      </c>
      <c r="L43" s="328">
        <f t="shared" si="11"/>
        <v>-0.22285231120383386</v>
      </c>
      <c r="M43" s="329">
        <v>8.2614683980242791</v>
      </c>
      <c r="N43" s="328">
        <f t="shared" si="12"/>
        <v>-0.32161111773817908</v>
      </c>
      <c r="O43" s="327">
        <v>7.3782563859264165</v>
      </c>
      <c r="P43" s="328">
        <f t="shared" si="13"/>
        <v>-0.25143780572240537</v>
      </c>
      <c r="Q43" s="327">
        <v>8.3994768802081961</v>
      </c>
      <c r="R43" s="328">
        <f t="shared" si="14"/>
        <v>-8.9417909789714756E-2</v>
      </c>
      <c r="S43" s="327">
        <v>7.8165881545419502</v>
      </c>
      <c r="T43" s="328">
        <f t="shared" si="15"/>
        <v>-0.18649172559244498</v>
      </c>
    </row>
    <row r="44" spans="2:20" ht="15" hidden="1" customHeight="1" outlineLevel="1">
      <c r="B44" s="66" t="s">
        <v>91</v>
      </c>
      <c r="C44" s="327">
        <v>8.27</v>
      </c>
      <c r="D44" s="328">
        <f t="shared" si="16"/>
        <v>-0.19000000000000128</v>
      </c>
      <c r="E44" s="327">
        <v>9.26</v>
      </c>
      <c r="F44" s="328">
        <f t="shared" si="16"/>
        <v>8.0000000000000071E-2</v>
      </c>
      <c r="G44" s="327">
        <v>8.83</v>
      </c>
      <c r="H44" s="328">
        <f t="shared" si="16"/>
        <v>-1.9999999999999574E-2</v>
      </c>
      <c r="I44" s="329">
        <v>8.4396038998435365</v>
      </c>
      <c r="J44" s="328">
        <f t="shared" si="10"/>
        <v>0.36143971545947906</v>
      </c>
      <c r="K44" s="329">
        <v>9.2722204234928451</v>
      </c>
      <c r="L44" s="328">
        <f t="shared" si="11"/>
        <v>2.4941404722600424E-2</v>
      </c>
      <c r="M44" s="329">
        <v>8.806304417883716</v>
      </c>
      <c r="N44" s="328">
        <f t="shared" si="12"/>
        <v>0.2131540728605561</v>
      </c>
      <c r="O44" s="327">
        <v>7.6211765640344291</v>
      </c>
      <c r="P44" s="328">
        <f t="shared" si="13"/>
        <v>0.30634772456332904</v>
      </c>
      <c r="Q44" s="327">
        <v>8.8755700633432877</v>
      </c>
      <c r="R44" s="328">
        <f t="shared" si="14"/>
        <v>0.12695537431537041</v>
      </c>
      <c r="S44" s="327">
        <v>8.1324292818565844</v>
      </c>
      <c r="T44" s="328">
        <f t="shared" si="15"/>
        <v>0.23258823367552051</v>
      </c>
    </row>
    <row r="45" spans="2:20" ht="15" hidden="1" customHeight="1" outlineLevel="1">
      <c r="B45" s="66" t="s">
        <v>92</v>
      </c>
      <c r="C45" s="327">
        <v>7.91</v>
      </c>
      <c r="D45" s="328">
        <f t="shared" si="16"/>
        <v>0.16999999999999993</v>
      </c>
      <c r="E45" s="327">
        <v>8.39</v>
      </c>
      <c r="F45" s="328">
        <f t="shared" si="16"/>
        <v>0.52000000000000046</v>
      </c>
      <c r="G45" s="327">
        <v>8.18</v>
      </c>
      <c r="H45" s="328">
        <f t="shared" si="16"/>
        <v>0.37000000000000011</v>
      </c>
      <c r="I45" s="329">
        <v>7.6867257041911303</v>
      </c>
      <c r="J45" s="328">
        <f t="shared" si="10"/>
        <v>0.4595652389268885</v>
      </c>
      <c r="K45" s="329">
        <v>8.8188573032481408</v>
      </c>
      <c r="L45" s="328">
        <f t="shared" si="11"/>
        <v>0.77574020556347634</v>
      </c>
      <c r="M45" s="329">
        <v>8.1656732910035466</v>
      </c>
      <c r="N45" s="328">
        <f t="shared" si="12"/>
        <v>0.58717591921965351</v>
      </c>
      <c r="O45" s="327">
        <v>7.1130840740438721</v>
      </c>
      <c r="P45" s="328">
        <f t="shared" si="13"/>
        <v>0.39320717837884533</v>
      </c>
      <c r="Q45" s="327">
        <v>8.5435862850016857</v>
      </c>
      <c r="R45" s="328">
        <f t="shared" si="14"/>
        <v>0.81289185575129963</v>
      </c>
      <c r="S45" s="327">
        <v>7.6717723038235128</v>
      </c>
      <c r="T45" s="328">
        <f t="shared" si="15"/>
        <v>0.54770399480467091</v>
      </c>
    </row>
    <row r="46" spans="2:20" ht="15" hidden="1" customHeight="1" outlineLevel="1">
      <c r="B46" s="66" t="s">
        <v>93</v>
      </c>
      <c r="C46" s="327">
        <v>7.35</v>
      </c>
      <c r="D46" s="328">
        <f t="shared" si="16"/>
        <v>-1.0400000000000009</v>
      </c>
      <c r="E46" s="327">
        <v>8.1199999999999992</v>
      </c>
      <c r="F46" s="328">
        <f t="shared" si="16"/>
        <v>-0.77000000000000135</v>
      </c>
      <c r="G46" s="327">
        <v>7.74</v>
      </c>
      <c r="H46" s="328">
        <f t="shared" si="16"/>
        <v>-0.91999999999999993</v>
      </c>
      <c r="I46" s="329">
        <v>7.1427787497147577</v>
      </c>
      <c r="J46" s="328">
        <f t="shared" si="10"/>
        <v>-0.78576881364737261</v>
      </c>
      <c r="K46" s="329">
        <v>8.2416504055862863</v>
      </c>
      <c r="L46" s="328">
        <f t="shared" si="11"/>
        <v>-1.2305954572978752</v>
      </c>
      <c r="M46" s="329">
        <v>7.5851424342361522</v>
      </c>
      <c r="N46" s="328">
        <f t="shared" si="12"/>
        <v>-0.99016252957230044</v>
      </c>
      <c r="O46" s="327">
        <v>6.6707015513925381</v>
      </c>
      <c r="P46" s="328">
        <f t="shared" si="13"/>
        <v>-0.54827585735895834</v>
      </c>
      <c r="Q46" s="327">
        <v>8.0442909570206496</v>
      </c>
      <c r="R46" s="328">
        <f t="shared" si="14"/>
        <v>-1.0359279258220795</v>
      </c>
      <c r="S46" s="327">
        <v>7.1852245362246938</v>
      </c>
      <c r="T46" s="328">
        <f t="shared" si="15"/>
        <v>-0.74777561309327467</v>
      </c>
    </row>
    <row r="47" spans="2:20" ht="15" hidden="1" customHeight="1" outlineLevel="1">
      <c r="B47" s="66" t="s">
        <v>94</v>
      </c>
      <c r="C47" s="327">
        <v>7.55</v>
      </c>
      <c r="D47" s="328">
        <f t="shared" si="16"/>
        <v>-0.10000000000000053</v>
      </c>
      <c r="E47" s="327">
        <v>8.84</v>
      </c>
      <c r="F47" s="328">
        <f t="shared" si="16"/>
        <v>0.36999999999999922</v>
      </c>
      <c r="G47" s="327">
        <v>8.25</v>
      </c>
      <c r="H47" s="328">
        <f t="shared" si="16"/>
        <v>0.16000000000000014</v>
      </c>
      <c r="I47" s="329">
        <v>7.7785906102416886</v>
      </c>
      <c r="J47" s="328">
        <f t="shared" si="10"/>
        <v>0.43705158566767022</v>
      </c>
      <c r="K47" s="329">
        <v>9.0198988574639447</v>
      </c>
      <c r="L47" s="328">
        <f t="shared" si="11"/>
        <v>0.20966192825921404</v>
      </c>
      <c r="M47" s="329">
        <v>8.3011562553223701</v>
      </c>
      <c r="N47" s="328">
        <f t="shared" si="12"/>
        <v>0.32570176270529405</v>
      </c>
      <c r="O47" s="327">
        <v>7.3618816560348685</v>
      </c>
      <c r="P47" s="328">
        <f t="shared" si="13"/>
        <v>0.50035181806241358</v>
      </c>
      <c r="Q47" s="327">
        <v>8.9058894179213315</v>
      </c>
      <c r="R47" s="328">
        <f t="shared" si="14"/>
        <v>0.33745688767506898</v>
      </c>
      <c r="S47" s="327">
        <v>7.9554266761520234</v>
      </c>
      <c r="T47" s="328">
        <f t="shared" si="15"/>
        <v>0.42234069756053039</v>
      </c>
    </row>
    <row r="48" spans="2:20" ht="15" hidden="1" customHeight="1" outlineLevel="1">
      <c r="B48" s="66" t="s">
        <v>95</v>
      </c>
      <c r="C48" s="327">
        <v>8.0500000000000007</v>
      </c>
      <c r="D48" s="328">
        <f t="shared" si="16"/>
        <v>-8.9999999999999858E-2</v>
      </c>
      <c r="E48" s="327">
        <v>8.6300000000000008</v>
      </c>
      <c r="F48" s="328">
        <f t="shared" si="16"/>
        <v>3.0000000000001137E-2</v>
      </c>
      <c r="G48" s="327">
        <v>8.39</v>
      </c>
      <c r="H48" s="328">
        <f t="shared" si="16"/>
        <v>-9.9999999999997868E-3</v>
      </c>
      <c r="I48" s="329">
        <v>7.6268251712107507</v>
      </c>
      <c r="J48" s="328">
        <f t="shared" si="10"/>
        <v>-8.7423267032714413E-2</v>
      </c>
      <c r="K48" s="329">
        <v>8.792477593188778</v>
      </c>
      <c r="L48" s="328">
        <f t="shared" si="11"/>
        <v>0.25614850630705277</v>
      </c>
      <c r="M48" s="329">
        <v>8.1635080452527706</v>
      </c>
      <c r="N48" s="328">
        <f t="shared" si="12"/>
        <v>5.7574105302004241E-2</v>
      </c>
      <c r="O48" s="327">
        <v>7.1430596918735203</v>
      </c>
      <c r="P48" s="328">
        <f t="shared" si="13"/>
        <v>-0.14952998337852019</v>
      </c>
      <c r="Q48" s="327">
        <v>8.8028733664995844</v>
      </c>
      <c r="R48" s="328">
        <f t="shared" si="14"/>
        <v>9.9558643137276803E-2</v>
      </c>
      <c r="S48" s="327">
        <v>7.8397702737544854</v>
      </c>
      <c r="T48" s="328">
        <f t="shared" si="15"/>
        <v>-6.1495295363092062E-2</v>
      </c>
    </row>
    <row r="49" spans="2:20" ht="15" hidden="1" customHeight="1" outlineLevel="1">
      <c r="B49" s="66" t="s">
        <v>96</v>
      </c>
      <c r="C49" s="327">
        <v>8.76</v>
      </c>
      <c r="D49" s="328">
        <f t="shared" si="16"/>
        <v>0.34999999999999964</v>
      </c>
      <c r="E49" s="327">
        <v>8.76</v>
      </c>
      <c r="F49" s="328">
        <f t="shared" si="16"/>
        <v>-0.17999999999999972</v>
      </c>
      <c r="G49" s="327">
        <v>8.76</v>
      </c>
      <c r="H49" s="328">
        <f t="shared" si="16"/>
        <v>3.9999999999999147E-2</v>
      </c>
      <c r="I49" s="329">
        <v>7.9124125126528488</v>
      </c>
      <c r="J49" s="328">
        <f t="shared" si="10"/>
        <v>-3.4367197915781134E-2</v>
      </c>
      <c r="K49" s="329">
        <v>8.6632779425740871</v>
      </c>
      <c r="L49" s="328">
        <f t="shared" si="11"/>
        <v>-0.47419863818447183</v>
      </c>
      <c r="M49" s="329">
        <v>8.2761890410653098</v>
      </c>
      <c r="N49" s="328">
        <f t="shared" si="12"/>
        <v>-0.2372905174400799</v>
      </c>
      <c r="O49" s="327">
        <v>7.4667640417562788</v>
      </c>
      <c r="P49" s="328">
        <f t="shared" si="13"/>
        <v>-6.4814124715308452E-2</v>
      </c>
      <c r="Q49" s="327">
        <v>9.0456319604563191</v>
      </c>
      <c r="R49" s="328">
        <f t="shared" si="14"/>
        <v>-0.39631010850919779</v>
      </c>
      <c r="S49" s="327">
        <v>8.1501615505372698</v>
      </c>
      <c r="T49" s="328">
        <f t="shared" si="15"/>
        <v>-0.19827175464384084</v>
      </c>
    </row>
    <row r="50" spans="2:20" ht="15" hidden="1" customHeight="1" outlineLevel="1">
      <c r="B50" s="66" t="s">
        <v>97</v>
      </c>
      <c r="C50" s="327">
        <v>9.0299999999999994</v>
      </c>
      <c r="D50" s="328">
        <f t="shared" si="16"/>
        <v>0.17999999999999972</v>
      </c>
      <c r="E50" s="327">
        <v>10.08</v>
      </c>
      <c r="F50" s="328">
        <f t="shared" si="16"/>
        <v>0.25</v>
      </c>
      <c r="G50" s="327">
        <v>9.6199999999999992</v>
      </c>
      <c r="H50" s="328">
        <f t="shared" si="16"/>
        <v>0.22999999999999865</v>
      </c>
      <c r="I50" s="329">
        <v>9.0289604368189416</v>
      </c>
      <c r="J50" s="328">
        <f t="shared" si="10"/>
        <v>0.11127783571021865</v>
      </c>
      <c r="K50" s="329">
        <v>10.244412087419175</v>
      </c>
      <c r="L50" s="328">
        <f t="shared" si="11"/>
        <v>0.11453798932263304</v>
      </c>
      <c r="M50" s="329">
        <v>9.5883468258026401</v>
      </c>
      <c r="N50" s="328">
        <f t="shared" si="12"/>
        <v>0.11205211537039261</v>
      </c>
      <c r="O50" s="327">
        <v>8.414077465972106</v>
      </c>
      <c r="P50" s="328">
        <f t="shared" si="13"/>
        <v>5.4311655628447753E-2</v>
      </c>
      <c r="Q50" s="327">
        <v>10.465007250723616</v>
      </c>
      <c r="R50" s="328">
        <f t="shared" si="14"/>
        <v>0.11699640187104521</v>
      </c>
      <c r="S50" s="327">
        <v>9.2735322040185775</v>
      </c>
      <c r="T50" s="328">
        <f t="shared" si="15"/>
        <v>7.8287979871753066E-2</v>
      </c>
    </row>
    <row r="51" spans="2:20" collapsed="1">
      <c r="B51" s="135">
        <v>2008</v>
      </c>
      <c r="C51" s="329">
        <v>8.1396891863112391</v>
      </c>
      <c r="D51" s="334">
        <f t="shared" si="16"/>
        <v>-3.0298949121725371E-2</v>
      </c>
      <c r="E51" s="329">
        <v>8.7405445943318494</v>
      </c>
      <c r="F51" s="334">
        <f t="shared" si="16"/>
        <v>-8.539855433840593E-2</v>
      </c>
      <c r="G51" s="329">
        <v>8.4788355537090538</v>
      </c>
      <c r="H51" s="334">
        <f t="shared" si="16"/>
        <v>-5.5505329127216285E-2</v>
      </c>
      <c r="I51" s="329">
        <v>7.9518811486908438</v>
      </c>
      <c r="J51" s="334">
        <f t="shared" si="10"/>
        <v>3.9760307006090123E-2</v>
      </c>
      <c r="K51" s="329">
        <v>8.8084546446539278</v>
      </c>
      <c r="L51" s="334">
        <f t="shared" si="11"/>
        <v>-0.14334118917229688</v>
      </c>
      <c r="M51" s="329">
        <v>8.3372408773079325</v>
      </c>
      <c r="N51" s="334">
        <f t="shared" si="12"/>
        <v>-4.5404781985647347E-2</v>
      </c>
      <c r="O51" s="329">
        <v>7.3795307445182061</v>
      </c>
      <c r="P51" s="334">
        <f t="shared" si="13"/>
        <v>6.4073786653993103E-2</v>
      </c>
      <c r="Q51" s="329">
        <v>8.7625754027458651</v>
      </c>
      <c r="R51" s="334">
        <f t="shared" si="14"/>
        <v>-7.5308568028022549E-2</v>
      </c>
      <c r="S51" s="329">
        <v>7.9477471819107173</v>
      </c>
      <c r="T51" s="334">
        <f t="shared" si="15"/>
        <v>2.905718422156589E-3</v>
      </c>
    </row>
    <row r="52" spans="2:20" ht="15" hidden="1" customHeight="1" outlineLevel="1">
      <c r="B52" s="66" t="s">
        <v>86</v>
      </c>
      <c r="C52" s="327">
        <v>8.36</v>
      </c>
      <c r="D52" s="328">
        <f t="shared" si="16"/>
        <v>0.22999999999999865</v>
      </c>
      <c r="E52" s="327">
        <v>8.93</v>
      </c>
      <c r="F52" s="328">
        <f t="shared" si="16"/>
        <v>0.26999999999999957</v>
      </c>
      <c r="G52" s="327">
        <v>8.6999999999999993</v>
      </c>
      <c r="H52" s="328">
        <f t="shared" si="16"/>
        <v>0.26999999999999957</v>
      </c>
      <c r="I52" s="329">
        <v>8.2171997190081694</v>
      </c>
      <c r="J52" s="328">
        <f t="shared" si="10"/>
        <v>0.40858128452118603</v>
      </c>
      <c r="K52" s="329">
        <v>9.2583822766487547</v>
      </c>
      <c r="L52" s="328">
        <f t="shared" si="11"/>
        <v>0.73097502049736107</v>
      </c>
      <c r="M52" s="329">
        <v>8.7122449601071921</v>
      </c>
      <c r="N52" s="328">
        <f t="shared" si="12"/>
        <v>0.55941205818024287</v>
      </c>
      <c r="O52" s="327">
        <v>7.4946747507799403</v>
      </c>
      <c r="P52" s="328">
        <f t="shared" si="13"/>
        <v>0.24178371202796711</v>
      </c>
      <c r="Q52" s="327">
        <v>9.2811047957747217</v>
      </c>
      <c r="R52" s="328">
        <f t="shared" si="14"/>
        <v>0.65222981396712498</v>
      </c>
      <c r="S52" s="327">
        <v>8.2647694918966277</v>
      </c>
      <c r="T52" s="328">
        <f t="shared" si="15"/>
        <v>0.41118309476933845</v>
      </c>
    </row>
    <row r="53" spans="2:20" ht="15" hidden="1" customHeight="1" outlineLevel="1">
      <c r="B53" s="66" t="s">
        <v>87</v>
      </c>
      <c r="C53" s="327">
        <v>8.06</v>
      </c>
      <c r="D53" s="328">
        <f t="shared" si="16"/>
        <v>0.23000000000000043</v>
      </c>
      <c r="E53" s="327">
        <v>8.9600000000000009</v>
      </c>
      <c r="F53" s="328">
        <f t="shared" si="16"/>
        <v>-0.84999999999999964</v>
      </c>
      <c r="G53" s="327">
        <v>8.57</v>
      </c>
      <c r="H53" s="328">
        <f t="shared" si="16"/>
        <v>-0.33999999999999986</v>
      </c>
      <c r="I53" s="329">
        <v>7.9422851110129598</v>
      </c>
      <c r="J53" s="328">
        <f t="shared" si="10"/>
        <v>6.1951630632573362E-2</v>
      </c>
      <c r="K53" s="329">
        <v>8.6849675186691755</v>
      </c>
      <c r="L53" s="328">
        <f t="shared" si="11"/>
        <v>-1.085392108506321</v>
      </c>
      <c r="M53" s="329">
        <v>8.2914283430946103</v>
      </c>
      <c r="N53" s="328">
        <f t="shared" si="12"/>
        <v>-0.43609618974164732</v>
      </c>
      <c r="O53" s="327">
        <v>7.3514836457463764</v>
      </c>
      <c r="P53" s="328">
        <f t="shared" si="13"/>
        <v>4.1150746432386143E-2</v>
      </c>
      <c r="Q53" s="327">
        <v>8.8246249806691068</v>
      </c>
      <c r="R53" s="328">
        <f t="shared" si="14"/>
        <v>-0.90480464067615607</v>
      </c>
      <c r="S53" s="327">
        <v>7.9760868139794114</v>
      </c>
      <c r="T53" s="328">
        <f t="shared" si="15"/>
        <v>-0.31439700590189279</v>
      </c>
    </row>
    <row r="54" spans="2:20" ht="15" hidden="1" customHeight="1" outlineLevel="1">
      <c r="B54" s="66" t="s">
        <v>88</v>
      </c>
      <c r="C54" s="327">
        <v>7.46</v>
      </c>
      <c r="D54" s="328">
        <f t="shared" si="16"/>
        <v>0.21999999999999975</v>
      </c>
      <c r="E54" s="327">
        <v>8.08</v>
      </c>
      <c r="F54" s="328">
        <f t="shared" si="16"/>
        <v>-0.57000000000000028</v>
      </c>
      <c r="G54" s="327">
        <v>7.8</v>
      </c>
      <c r="H54" s="328">
        <f t="shared" si="16"/>
        <v>-0.19000000000000039</v>
      </c>
      <c r="I54" s="329">
        <v>7.3990402733462304</v>
      </c>
      <c r="J54" s="328">
        <f t="shared" si="10"/>
        <v>3.0905438418739273E-2</v>
      </c>
      <c r="K54" s="329">
        <v>8.3739057101319752</v>
      </c>
      <c r="L54" s="328">
        <f t="shared" si="11"/>
        <v>-0.16945155419034386</v>
      </c>
      <c r="M54" s="329">
        <v>7.8318310850833175</v>
      </c>
      <c r="N54" s="328">
        <f t="shared" si="12"/>
        <v>-6.9563345096417706E-2</v>
      </c>
      <c r="O54" s="327">
        <v>6.8196304396794138</v>
      </c>
      <c r="P54" s="328">
        <f t="shared" si="13"/>
        <v>-0.15238496558980863</v>
      </c>
      <c r="Q54" s="327">
        <v>8.1746500745187554</v>
      </c>
      <c r="R54" s="328">
        <f t="shared" si="14"/>
        <v>-0.20690823463346852</v>
      </c>
      <c r="S54" s="327">
        <v>7.3762587125169112</v>
      </c>
      <c r="T54" s="328">
        <f t="shared" si="15"/>
        <v>-0.18526153593793371</v>
      </c>
    </row>
    <row r="55" spans="2:20" ht="15" hidden="1" customHeight="1" outlineLevel="1">
      <c r="B55" s="66" t="s">
        <v>89</v>
      </c>
      <c r="C55" s="327">
        <v>8.0500000000000007</v>
      </c>
      <c r="D55" s="328">
        <f t="shared" si="16"/>
        <v>0.23000000000000043</v>
      </c>
      <c r="E55" s="327">
        <v>9.18</v>
      </c>
      <c r="F55" s="328">
        <f t="shared" si="16"/>
        <v>0.48000000000000043</v>
      </c>
      <c r="G55" s="327">
        <v>8.6199999999999992</v>
      </c>
      <c r="H55" s="328">
        <f t="shared" si="16"/>
        <v>0.33999999999999986</v>
      </c>
      <c r="I55" s="329">
        <v>7.9447297335721805</v>
      </c>
      <c r="J55" s="328">
        <f t="shared" si="10"/>
        <v>0.24828353416448046</v>
      </c>
      <c r="K55" s="329">
        <v>9.1487077534791261</v>
      </c>
      <c r="L55" s="328">
        <f t="shared" si="11"/>
        <v>0.83613188323551491</v>
      </c>
      <c r="M55" s="329">
        <v>8.4467282282531215</v>
      </c>
      <c r="N55" s="328">
        <f t="shared" si="12"/>
        <v>0.46825365641975125</v>
      </c>
      <c r="O55" s="327">
        <v>7.2523424585656064</v>
      </c>
      <c r="P55" s="328">
        <f t="shared" si="13"/>
        <v>0.13859950026128764</v>
      </c>
      <c r="Q55" s="327">
        <v>8.8422440723101339</v>
      </c>
      <c r="R55" s="328">
        <f t="shared" si="14"/>
        <v>0.75727053888018148</v>
      </c>
      <c r="S55" s="327">
        <v>7.8585780921625918</v>
      </c>
      <c r="T55" s="328">
        <f t="shared" si="15"/>
        <v>0.3418211093679222</v>
      </c>
    </row>
    <row r="56" spans="2:20" ht="15" hidden="1" customHeight="1" outlineLevel="1">
      <c r="B56" s="66" t="s">
        <v>90</v>
      </c>
      <c r="C56" s="327">
        <v>8.51</v>
      </c>
      <c r="D56" s="328">
        <f t="shared" si="16"/>
        <v>-1.9999999999999574E-2</v>
      </c>
      <c r="E56" s="327">
        <v>8.98</v>
      </c>
      <c r="F56" s="328">
        <f t="shared" si="16"/>
        <v>-1.0499999999999989</v>
      </c>
      <c r="G56" s="327">
        <v>8.77</v>
      </c>
      <c r="H56" s="328">
        <f t="shared" si="16"/>
        <v>-0.59999999999999964</v>
      </c>
      <c r="I56" s="329">
        <v>8.3608915255393033</v>
      </c>
      <c r="J56" s="328">
        <f t="shared" si="10"/>
        <v>-0.22143056388762972</v>
      </c>
      <c r="K56" s="329">
        <v>8.8326794810765854</v>
      </c>
      <c r="L56" s="328">
        <f t="shared" si="11"/>
        <v>-1.1446070021382173</v>
      </c>
      <c r="M56" s="329">
        <v>8.5830795157624582</v>
      </c>
      <c r="N56" s="328">
        <f t="shared" si="12"/>
        <v>-0.65723840662797528</v>
      </c>
      <c r="O56" s="327">
        <v>7.6296941916488219</v>
      </c>
      <c r="P56" s="328">
        <f t="shared" si="13"/>
        <v>-0.20520637003343989</v>
      </c>
      <c r="Q56" s="327">
        <v>8.4888947899979108</v>
      </c>
      <c r="R56" s="328">
        <f t="shared" si="14"/>
        <v>-0.95241373833985143</v>
      </c>
      <c r="S56" s="327">
        <v>8.0030798801343952</v>
      </c>
      <c r="T56" s="328">
        <f t="shared" si="15"/>
        <v>-0.52925320116594499</v>
      </c>
    </row>
    <row r="57" spans="2:20" ht="15" hidden="1" customHeight="1" outlineLevel="1">
      <c r="B57" s="66" t="s">
        <v>91</v>
      </c>
      <c r="C57" s="327">
        <v>8.4600000000000009</v>
      </c>
      <c r="D57" s="328">
        <f t="shared" si="16"/>
        <v>-0.46999999999999886</v>
      </c>
      <c r="E57" s="327">
        <v>9.18</v>
      </c>
      <c r="F57" s="328">
        <f t="shared" si="16"/>
        <v>-0.66000000000000014</v>
      </c>
      <c r="G57" s="327">
        <v>8.85</v>
      </c>
      <c r="H57" s="328">
        <f t="shared" si="16"/>
        <v>-0.58999999999999986</v>
      </c>
      <c r="I57" s="329">
        <v>8.0781641843840575</v>
      </c>
      <c r="J57" s="328">
        <f t="shared" si="10"/>
        <v>-0.50058533776689984</v>
      </c>
      <c r="K57" s="329">
        <v>9.2472790187702447</v>
      </c>
      <c r="L57" s="328">
        <f t="shared" si="11"/>
        <v>-0.32132223586784825</v>
      </c>
      <c r="M57" s="329">
        <v>8.5931503450231599</v>
      </c>
      <c r="N57" s="328">
        <f t="shared" si="12"/>
        <v>-0.44733258336757942</v>
      </c>
      <c r="O57" s="327">
        <v>7.3148288394711001</v>
      </c>
      <c r="P57" s="328">
        <f t="shared" si="13"/>
        <v>-0.40780966934733076</v>
      </c>
      <c r="Q57" s="327">
        <v>8.7486146890279173</v>
      </c>
      <c r="R57" s="328">
        <f t="shared" si="14"/>
        <v>-0.29670368474840458</v>
      </c>
      <c r="S57" s="327">
        <v>7.8998410481810639</v>
      </c>
      <c r="T57" s="328">
        <f t="shared" si="15"/>
        <v>-0.38587764538012959</v>
      </c>
    </row>
    <row r="58" spans="2:20" ht="15" hidden="1" customHeight="1" outlineLevel="1">
      <c r="B58" s="66" t="s">
        <v>92</v>
      </c>
      <c r="C58" s="327">
        <v>7.74</v>
      </c>
      <c r="D58" s="328">
        <f t="shared" si="16"/>
        <v>-0.67999999999999972</v>
      </c>
      <c r="E58" s="327">
        <v>7.87</v>
      </c>
      <c r="F58" s="328">
        <f t="shared" si="16"/>
        <v>-0.52000000000000046</v>
      </c>
      <c r="G58" s="327">
        <v>7.81</v>
      </c>
      <c r="H58" s="328">
        <f t="shared" si="16"/>
        <v>-0.60000000000000053</v>
      </c>
      <c r="I58" s="329">
        <v>7.2271604652642418</v>
      </c>
      <c r="J58" s="328">
        <f t="shared" si="10"/>
        <v>-0.64597403725031466</v>
      </c>
      <c r="K58" s="329">
        <v>8.0431170976846644</v>
      </c>
      <c r="L58" s="328">
        <f t="shared" si="11"/>
        <v>-9.3784501271906962E-2</v>
      </c>
      <c r="M58" s="329">
        <v>7.578497371783893</v>
      </c>
      <c r="N58" s="328">
        <f t="shared" si="12"/>
        <v>-0.41547371345237938</v>
      </c>
      <c r="O58" s="327">
        <v>6.7198768956650268</v>
      </c>
      <c r="P58" s="328">
        <f t="shared" si="13"/>
        <v>-0.51195901187350579</v>
      </c>
      <c r="Q58" s="327">
        <v>7.7306944292503861</v>
      </c>
      <c r="R58" s="328">
        <f t="shared" si="14"/>
        <v>-0.13041997000555394</v>
      </c>
      <c r="S58" s="327">
        <v>7.1240683090188419</v>
      </c>
      <c r="T58" s="328">
        <f t="shared" si="15"/>
        <v>-0.37036971892157045</v>
      </c>
    </row>
    <row r="59" spans="2:20" ht="15" hidden="1" customHeight="1" outlineLevel="1">
      <c r="B59" s="66" t="s">
        <v>93</v>
      </c>
      <c r="C59" s="327">
        <v>8.39</v>
      </c>
      <c r="D59" s="328">
        <f t="shared" si="16"/>
        <v>0.16999999999999993</v>
      </c>
      <c r="E59" s="327">
        <v>8.89</v>
      </c>
      <c r="F59" s="328">
        <f t="shared" si="16"/>
        <v>-0.21999999999999886</v>
      </c>
      <c r="G59" s="327">
        <v>8.66</v>
      </c>
      <c r="H59" s="328">
        <f t="shared" si="16"/>
        <v>-1.9999999999999574E-2</v>
      </c>
      <c r="I59" s="329">
        <v>7.9285475633621303</v>
      </c>
      <c r="J59" s="328">
        <f t="shared" si="10"/>
        <v>3.3950109012434559E-2</v>
      </c>
      <c r="K59" s="329">
        <v>9.4722458628841615</v>
      </c>
      <c r="L59" s="328">
        <f t="shared" si="11"/>
        <v>0.20681788264684009</v>
      </c>
      <c r="M59" s="329">
        <v>8.5753049638084526</v>
      </c>
      <c r="N59" s="328">
        <f t="shared" si="12"/>
        <v>0.10104653387280571</v>
      </c>
      <c r="O59" s="327">
        <v>7.2189774087514964</v>
      </c>
      <c r="P59" s="328">
        <f t="shared" si="13"/>
        <v>-0.13842499384506635</v>
      </c>
      <c r="Q59" s="327">
        <v>9.080218882842729</v>
      </c>
      <c r="R59" s="328">
        <f t="shared" si="14"/>
        <v>0.19775432283885053</v>
      </c>
      <c r="S59" s="327">
        <v>7.9330001493179685</v>
      </c>
      <c r="T59" s="328">
        <f t="shared" si="15"/>
        <v>-9.4676640072881568E-3</v>
      </c>
    </row>
    <row r="60" spans="2:20" ht="15" hidden="1" customHeight="1" outlineLevel="1">
      <c r="B60" s="66" t="s">
        <v>94</v>
      </c>
      <c r="C60" s="327">
        <v>7.65</v>
      </c>
      <c r="D60" s="328">
        <f t="shared" si="16"/>
        <v>0.33000000000000007</v>
      </c>
      <c r="E60" s="327">
        <v>8.4700000000000006</v>
      </c>
      <c r="F60" s="328">
        <f t="shared" si="16"/>
        <v>9.9999999999997868E-3</v>
      </c>
      <c r="G60" s="327">
        <v>8.09</v>
      </c>
      <c r="H60" s="328">
        <f t="shared" si="16"/>
        <v>0.14999999999999947</v>
      </c>
      <c r="I60" s="329">
        <v>7.3415390245740184</v>
      </c>
      <c r="J60" s="328">
        <f t="shared" si="10"/>
        <v>4.2767835659001108E-3</v>
      </c>
      <c r="K60" s="329">
        <v>8.8102369292047307</v>
      </c>
      <c r="L60" s="328">
        <f t="shared" si="11"/>
        <v>0.14950562559837088</v>
      </c>
      <c r="M60" s="329">
        <v>7.9754544926170761</v>
      </c>
      <c r="N60" s="328">
        <f t="shared" si="12"/>
        <v>5.5095498992555392E-2</v>
      </c>
      <c r="O60" s="327">
        <v>6.861529837972455</v>
      </c>
      <c r="P60" s="328">
        <f t="shared" si="13"/>
        <v>-4.0837731557768819E-2</v>
      </c>
      <c r="Q60" s="327">
        <v>8.5684325302462625</v>
      </c>
      <c r="R60" s="328">
        <f t="shared" si="14"/>
        <v>0.16228219088899642</v>
      </c>
      <c r="S60" s="327">
        <v>7.533085978591493</v>
      </c>
      <c r="T60" s="328">
        <f t="shared" si="15"/>
        <v>1.3333993111463549E-2</v>
      </c>
    </row>
    <row r="61" spans="2:20" ht="15" hidden="1" customHeight="1" outlineLevel="1">
      <c r="B61" s="66" t="s">
        <v>95</v>
      </c>
      <c r="C61" s="327">
        <v>8.14</v>
      </c>
      <c r="D61" s="328">
        <f t="shared" si="16"/>
        <v>-0.1899999999999995</v>
      </c>
      <c r="E61" s="327">
        <v>8.6</v>
      </c>
      <c r="F61" s="328">
        <f t="shared" si="16"/>
        <v>-0.36000000000000121</v>
      </c>
      <c r="G61" s="327">
        <v>8.4</v>
      </c>
      <c r="H61" s="328">
        <f t="shared" si="16"/>
        <v>-0.29999999999999893</v>
      </c>
      <c r="I61" s="329">
        <v>7.7142484382434651</v>
      </c>
      <c r="J61" s="328">
        <f t="shared" si="10"/>
        <v>-0.37878118919750836</v>
      </c>
      <c r="K61" s="329">
        <v>8.5363290868817252</v>
      </c>
      <c r="L61" s="328">
        <f t="shared" si="11"/>
        <v>-0.32826699191349817</v>
      </c>
      <c r="M61" s="329">
        <v>8.1059339399507664</v>
      </c>
      <c r="N61" s="328">
        <f t="shared" si="12"/>
        <v>-0.3581422246039363</v>
      </c>
      <c r="O61" s="327">
        <v>7.2925896752520405</v>
      </c>
      <c r="P61" s="328">
        <f t="shared" si="13"/>
        <v>-0.37177314953093266</v>
      </c>
      <c r="Q61" s="327">
        <v>8.7033147233623076</v>
      </c>
      <c r="R61" s="328">
        <f t="shared" si="14"/>
        <v>-0.27134385244576542</v>
      </c>
      <c r="S61" s="327">
        <v>7.9012655691175775</v>
      </c>
      <c r="T61" s="328">
        <f t="shared" si="15"/>
        <v>-0.33724286966505712</v>
      </c>
    </row>
    <row r="62" spans="2:20" ht="15" hidden="1" customHeight="1" outlineLevel="1">
      <c r="B62" s="66" t="s">
        <v>96</v>
      </c>
      <c r="C62" s="327">
        <v>8.41</v>
      </c>
      <c r="D62" s="328">
        <f t="shared" si="16"/>
        <v>-1.9999999999999574E-2</v>
      </c>
      <c r="E62" s="327">
        <v>8.94</v>
      </c>
      <c r="F62" s="328">
        <f t="shared" si="16"/>
        <v>-0.72000000000000064</v>
      </c>
      <c r="G62" s="327">
        <v>8.7200000000000006</v>
      </c>
      <c r="H62" s="328">
        <f t="shared" si="16"/>
        <v>-0.4399999999999995</v>
      </c>
      <c r="I62" s="329">
        <v>7.94677971056863</v>
      </c>
      <c r="J62" s="328">
        <f t="shared" si="10"/>
        <v>-0.25080708054366863</v>
      </c>
      <c r="K62" s="329">
        <v>9.137476580758559</v>
      </c>
      <c r="L62" s="328">
        <f t="shared" si="11"/>
        <v>-0.13915367770364462</v>
      </c>
      <c r="M62" s="329">
        <v>8.5134795585053897</v>
      </c>
      <c r="N62" s="328">
        <f t="shared" si="12"/>
        <v>-0.21109450107034711</v>
      </c>
      <c r="O62" s="327">
        <v>7.5315781664715873</v>
      </c>
      <c r="P62" s="328">
        <f t="shared" si="13"/>
        <v>-0.14687174381043189</v>
      </c>
      <c r="Q62" s="327">
        <v>9.4419420689655169</v>
      </c>
      <c r="R62" s="328">
        <f t="shared" si="14"/>
        <v>-5.6808720222738529E-2</v>
      </c>
      <c r="S62" s="327">
        <v>8.3484333051811106</v>
      </c>
      <c r="T62" s="328">
        <f t="shared" si="15"/>
        <v>-0.13011692927560681</v>
      </c>
    </row>
    <row r="63" spans="2:20" ht="15" hidden="1" customHeight="1" outlineLevel="1">
      <c r="B63" s="66" t="s">
        <v>97</v>
      </c>
      <c r="C63" s="327">
        <v>8.85</v>
      </c>
      <c r="D63" s="328">
        <f t="shared" si="16"/>
        <v>0.1899999999999995</v>
      </c>
      <c r="E63" s="327">
        <v>9.83</v>
      </c>
      <c r="F63" s="328">
        <f t="shared" si="16"/>
        <v>0.74000000000000021</v>
      </c>
      <c r="G63" s="327">
        <v>9.39</v>
      </c>
      <c r="H63" s="328">
        <f t="shared" si="16"/>
        <v>0.48000000000000043</v>
      </c>
      <c r="I63" s="329">
        <v>8.9176826011087229</v>
      </c>
      <c r="J63" s="328">
        <f t="shared" si="10"/>
        <v>4.9036012468731016E-2</v>
      </c>
      <c r="K63" s="329">
        <v>10.129874098096542</v>
      </c>
      <c r="L63" s="328">
        <f t="shared" si="11"/>
        <v>0.68168417072543086</v>
      </c>
      <c r="M63" s="329">
        <v>9.4762947104322475</v>
      </c>
      <c r="N63" s="328">
        <f t="shared" si="12"/>
        <v>0.32709422665048393</v>
      </c>
      <c r="O63" s="327">
        <v>8.3597658103436583</v>
      </c>
      <c r="P63" s="328">
        <f t="shared" si="13"/>
        <v>2.9315946309228735E-2</v>
      </c>
      <c r="Q63" s="327">
        <v>10.348010848852571</v>
      </c>
      <c r="R63" s="328">
        <f t="shared" si="14"/>
        <v>0.69229936424384952</v>
      </c>
      <c r="S63" s="327">
        <v>9.1952442241468244</v>
      </c>
      <c r="T63" s="328">
        <f t="shared" si="15"/>
        <v>0.2733815994746589</v>
      </c>
    </row>
    <row r="64" spans="2:20" collapsed="1">
      <c r="B64" s="135">
        <v>2007</v>
      </c>
      <c r="C64" s="329">
        <v>8.1699881354329644</v>
      </c>
      <c r="D64" s="334">
        <f t="shared" ref="D64:H64" si="17">C64-C77</f>
        <v>4.0090794073842417E-2</v>
      </c>
      <c r="E64" s="329">
        <v>8.8259431486702553</v>
      </c>
      <c r="F64" s="334">
        <f t="shared" si="17"/>
        <v>-0.29465908321573941</v>
      </c>
      <c r="G64" s="329">
        <v>8.5343408828362701</v>
      </c>
      <c r="H64" s="334">
        <f t="shared" si="17"/>
        <v>-0.14722058882153455</v>
      </c>
      <c r="I64" s="329">
        <v>7.9121208416847537</v>
      </c>
      <c r="J64" s="334">
        <f t="shared" si="10"/>
        <v>-9.2209999590117775E-2</v>
      </c>
      <c r="K64" s="329">
        <v>8.9517958338262247</v>
      </c>
      <c r="L64" s="334">
        <f t="shared" si="11"/>
        <v>-8.2252769954022753E-2</v>
      </c>
      <c r="M64" s="329">
        <v>8.3826456592935799</v>
      </c>
      <c r="N64" s="334">
        <f t="shared" si="12"/>
        <v>-9.8614334232683731E-2</v>
      </c>
      <c r="O64" s="329">
        <v>7.315456957864213</v>
      </c>
      <c r="P64" s="334">
        <f t="shared" si="13"/>
        <v>-0.12355448034304306</v>
      </c>
      <c r="Q64" s="329">
        <v>8.8378839707738877</v>
      </c>
      <c r="R64" s="334">
        <f t="shared" si="14"/>
        <v>-4.8709658058278649E-2</v>
      </c>
      <c r="S64" s="329">
        <v>7.9448414634885607</v>
      </c>
      <c r="T64" s="334">
        <f t="shared" si="15"/>
        <v>-0.10660970714706242</v>
      </c>
    </row>
    <row r="65" spans="2:20" ht="15" hidden="1" customHeight="1" outlineLevel="1">
      <c r="B65" s="66" t="s">
        <v>86</v>
      </c>
      <c r="C65" s="327">
        <v>8.1300000000000008</v>
      </c>
      <c r="D65" s="335"/>
      <c r="E65" s="327">
        <v>8.66</v>
      </c>
      <c r="F65" s="335"/>
      <c r="G65" s="327">
        <v>8.43</v>
      </c>
      <c r="H65" s="335"/>
      <c r="I65" s="329">
        <v>7.8086184344869833</v>
      </c>
      <c r="J65" s="335"/>
      <c r="K65" s="329">
        <v>8.5274072561513936</v>
      </c>
      <c r="L65" s="335"/>
      <c r="M65" s="329">
        <v>8.1528329019269492</v>
      </c>
      <c r="N65" s="335"/>
      <c r="O65" s="327">
        <v>7.2528910387519732</v>
      </c>
      <c r="P65" s="335"/>
      <c r="Q65" s="327">
        <v>8.6288749818075967</v>
      </c>
      <c r="R65" s="335"/>
      <c r="S65" s="327">
        <v>7.8535863971272892</v>
      </c>
      <c r="T65" s="335"/>
    </row>
    <row r="66" spans="2:20" ht="15" hidden="1" customHeight="1" outlineLevel="1">
      <c r="B66" s="66" t="s">
        <v>87</v>
      </c>
      <c r="C66" s="327">
        <v>7.83</v>
      </c>
      <c r="D66" s="335"/>
      <c r="E66" s="327">
        <v>9.81</v>
      </c>
      <c r="F66" s="335"/>
      <c r="G66" s="327">
        <v>8.91</v>
      </c>
      <c r="H66" s="335"/>
      <c r="I66" s="329">
        <v>7.8803334803803864</v>
      </c>
      <c r="J66" s="335"/>
      <c r="K66" s="329">
        <v>9.7703596271754964</v>
      </c>
      <c r="L66" s="335"/>
      <c r="M66" s="329">
        <v>8.7275245328362576</v>
      </c>
      <c r="N66" s="335"/>
      <c r="O66" s="327">
        <v>7.3103328993139902</v>
      </c>
      <c r="P66" s="335"/>
      <c r="Q66" s="327">
        <v>9.7294296213452629</v>
      </c>
      <c r="R66" s="335"/>
      <c r="S66" s="327">
        <v>8.2904838198813042</v>
      </c>
      <c r="T66" s="335"/>
    </row>
    <row r="67" spans="2:20" ht="15" hidden="1" customHeight="1" outlineLevel="1">
      <c r="B67" s="66" t="s">
        <v>88</v>
      </c>
      <c r="C67" s="327">
        <v>7.24</v>
      </c>
      <c r="D67" s="335"/>
      <c r="E67" s="327">
        <v>8.65</v>
      </c>
      <c r="F67" s="335"/>
      <c r="G67" s="327">
        <v>7.99</v>
      </c>
      <c r="H67" s="335"/>
      <c r="I67" s="329">
        <v>7.3681348349274911</v>
      </c>
      <c r="J67" s="335"/>
      <c r="K67" s="329">
        <v>8.543357264322319</v>
      </c>
      <c r="L67" s="335"/>
      <c r="M67" s="329">
        <v>7.9013944301797352</v>
      </c>
      <c r="N67" s="335"/>
      <c r="O67" s="327">
        <v>6.9720154052692225</v>
      </c>
      <c r="P67" s="335"/>
      <c r="Q67" s="327">
        <v>8.3815583091522239</v>
      </c>
      <c r="R67" s="335"/>
      <c r="S67" s="327">
        <v>7.5615202484548449</v>
      </c>
      <c r="T67" s="335"/>
    </row>
    <row r="68" spans="2:20" ht="15" hidden="1" customHeight="1" outlineLevel="1">
      <c r="B68" s="66" t="s">
        <v>89</v>
      </c>
      <c r="C68" s="327">
        <v>7.82</v>
      </c>
      <c r="D68" s="335"/>
      <c r="E68" s="327">
        <v>8.6999999999999993</v>
      </c>
      <c r="F68" s="335"/>
      <c r="G68" s="327">
        <v>8.2799999999999994</v>
      </c>
      <c r="H68" s="335"/>
      <c r="I68" s="329">
        <v>7.6964461994077</v>
      </c>
      <c r="J68" s="335"/>
      <c r="K68" s="329">
        <v>8.3125758702436112</v>
      </c>
      <c r="L68" s="335"/>
      <c r="M68" s="329">
        <v>7.9784745718333703</v>
      </c>
      <c r="N68" s="335"/>
      <c r="O68" s="327">
        <v>7.1137429583043188</v>
      </c>
      <c r="P68" s="335"/>
      <c r="Q68" s="327">
        <v>8.0849735334299524</v>
      </c>
      <c r="R68" s="335"/>
      <c r="S68" s="327">
        <v>7.5167569827946696</v>
      </c>
      <c r="T68" s="335"/>
    </row>
    <row r="69" spans="2:20" ht="15" hidden="1" customHeight="1" outlineLevel="1">
      <c r="B69" s="66" t="s">
        <v>90</v>
      </c>
      <c r="C69" s="327">
        <v>8.5299999999999994</v>
      </c>
      <c r="D69" s="335"/>
      <c r="E69" s="327">
        <v>10.029999999999999</v>
      </c>
      <c r="F69" s="335"/>
      <c r="G69" s="327">
        <v>9.3699999999999992</v>
      </c>
      <c r="H69" s="335"/>
      <c r="I69" s="329">
        <v>8.582322089426933</v>
      </c>
      <c r="J69" s="335"/>
      <c r="K69" s="329">
        <v>9.9772864832148027</v>
      </c>
      <c r="L69" s="335"/>
      <c r="M69" s="329">
        <v>9.2403179223904335</v>
      </c>
      <c r="N69" s="335"/>
      <c r="O69" s="327">
        <v>7.8349005616822618</v>
      </c>
      <c r="P69" s="335"/>
      <c r="Q69" s="327">
        <v>9.4413085283377622</v>
      </c>
      <c r="R69" s="335"/>
      <c r="S69" s="327">
        <v>8.5323330813003402</v>
      </c>
      <c r="T69" s="335"/>
    </row>
    <row r="70" spans="2:20" ht="15" hidden="1" customHeight="1" outlineLevel="1">
      <c r="B70" s="66" t="s">
        <v>91</v>
      </c>
      <c r="C70" s="327">
        <v>8.93</v>
      </c>
      <c r="D70" s="335"/>
      <c r="E70" s="327">
        <v>9.84</v>
      </c>
      <c r="F70" s="335"/>
      <c r="G70" s="327">
        <v>9.44</v>
      </c>
      <c r="H70" s="335"/>
      <c r="I70" s="329">
        <v>8.5787495221509573</v>
      </c>
      <c r="J70" s="335"/>
      <c r="K70" s="329">
        <v>9.568601254638093</v>
      </c>
      <c r="L70" s="335"/>
      <c r="M70" s="329">
        <v>9.0404829283907393</v>
      </c>
      <c r="N70" s="335"/>
      <c r="O70" s="327">
        <v>7.7226385088184308</v>
      </c>
      <c r="P70" s="335"/>
      <c r="Q70" s="327">
        <v>9.0453183737763219</v>
      </c>
      <c r="R70" s="335"/>
      <c r="S70" s="327">
        <v>8.2857186935611935</v>
      </c>
      <c r="T70" s="335"/>
    </row>
    <row r="71" spans="2:20" ht="15" hidden="1" customHeight="1" outlineLevel="1">
      <c r="B71" s="66" t="s">
        <v>92</v>
      </c>
      <c r="C71" s="327">
        <v>8.42</v>
      </c>
      <c r="D71" s="335"/>
      <c r="E71" s="327">
        <v>8.39</v>
      </c>
      <c r="F71" s="335"/>
      <c r="G71" s="327">
        <v>8.41</v>
      </c>
      <c r="H71" s="335"/>
      <c r="I71" s="329">
        <v>7.8731345025145565</v>
      </c>
      <c r="J71" s="335"/>
      <c r="K71" s="329">
        <v>8.1369015989565714</v>
      </c>
      <c r="L71" s="335"/>
      <c r="M71" s="329">
        <v>7.9939710852362724</v>
      </c>
      <c r="N71" s="335"/>
      <c r="O71" s="327">
        <v>7.2318359075385326</v>
      </c>
      <c r="P71" s="335"/>
      <c r="Q71" s="327">
        <v>7.86111439925594</v>
      </c>
      <c r="R71" s="335"/>
      <c r="S71" s="327">
        <v>7.4944380279404124</v>
      </c>
      <c r="T71" s="335"/>
    </row>
    <row r="72" spans="2:20" ht="15" hidden="1" customHeight="1" outlineLevel="1">
      <c r="B72" s="66" t="s">
        <v>93</v>
      </c>
      <c r="C72" s="327">
        <v>8.2200000000000006</v>
      </c>
      <c r="D72" s="335"/>
      <c r="E72" s="327">
        <v>9.11</v>
      </c>
      <c r="F72" s="335"/>
      <c r="G72" s="327">
        <v>8.68</v>
      </c>
      <c r="H72" s="335"/>
      <c r="I72" s="329">
        <v>7.8945974543496957</v>
      </c>
      <c r="J72" s="335"/>
      <c r="K72" s="329">
        <v>9.2654279802373214</v>
      </c>
      <c r="L72" s="335"/>
      <c r="M72" s="329">
        <v>8.4742584299356469</v>
      </c>
      <c r="N72" s="335"/>
      <c r="O72" s="327">
        <v>7.3574024025965628</v>
      </c>
      <c r="P72" s="335"/>
      <c r="Q72" s="327">
        <v>8.8824645600038785</v>
      </c>
      <c r="R72" s="335"/>
      <c r="S72" s="327">
        <v>7.9424678133252566</v>
      </c>
      <c r="T72" s="335"/>
    </row>
    <row r="73" spans="2:20" ht="15" hidden="1" customHeight="1" outlineLevel="1">
      <c r="B73" s="66" t="s">
        <v>94</v>
      </c>
      <c r="C73" s="327">
        <v>7.32</v>
      </c>
      <c r="D73" s="335"/>
      <c r="E73" s="327">
        <v>8.4600000000000009</v>
      </c>
      <c r="F73" s="335"/>
      <c r="G73" s="327">
        <v>7.94</v>
      </c>
      <c r="H73" s="335"/>
      <c r="I73" s="329">
        <v>7.3372622410081183</v>
      </c>
      <c r="J73" s="335"/>
      <c r="K73" s="329">
        <v>8.6607313036063598</v>
      </c>
      <c r="L73" s="335"/>
      <c r="M73" s="329">
        <v>7.9203589936245207</v>
      </c>
      <c r="N73" s="335"/>
      <c r="O73" s="327">
        <v>6.9023675695302238</v>
      </c>
      <c r="P73" s="335"/>
      <c r="Q73" s="327">
        <v>8.4061503393572661</v>
      </c>
      <c r="R73" s="335"/>
      <c r="S73" s="327">
        <v>7.5197519854800294</v>
      </c>
      <c r="T73" s="335"/>
    </row>
    <row r="74" spans="2:20" ht="15" hidden="1" customHeight="1" outlineLevel="1">
      <c r="B74" s="66" t="s">
        <v>95</v>
      </c>
      <c r="C74" s="327">
        <v>8.33</v>
      </c>
      <c r="D74" s="335"/>
      <c r="E74" s="327">
        <v>8.9600000000000009</v>
      </c>
      <c r="F74" s="335"/>
      <c r="G74" s="327">
        <v>8.6999999999999993</v>
      </c>
      <c r="H74" s="335"/>
      <c r="I74" s="329">
        <v>8.0930296274409734</v>
      </c>
      <c r="J74" s="335"/>
      <c r="K74" s="329">
        <v>8.8645960787952234</v>
      </c>
      <c r="L74" s="335"/>
      <c r="M74" s="329">
        <v>8.4640761645547027</v>
      </c>
      <c r="N74" s="335"/>
      <c r="O74" s="327">
        <v>7.6643628247829731</v>
      </c>
      <c r="P74" s="335"/>
      <c r="Q74" s="327">
        <v>8.974658575808073</v>
      </c>
      <c r="R74" s="335"/>
      <c r="S74" s="327">
        <v>8.2385084387826346</v>
      </c>
      <c r="T74" s="335"/>
    </row>
    <row r="75" spans="2:20" ht="15" hidden="1" customHeight="1" outlineLevel="1">
      <c r="B75" s="66" t="s">
        <v>96</v>
      </c>
      <c r="C75" s="327">
        <v>8.43</v>
      </c>
      <c r="D75" s="335"/>
      <c r="E75" s="327">
        <v>9.66</v>
      </c>
      <c r="F75" s="335"/>
      <c r="G75" s="327">
        <v>9.16</v>
      </c>
      <c r="H75" s="335"/>
      <c r="I75" s="329">
        <v>8.1975867911122986</v>
      </c>
      <c r="J75" s="335"/>
      <c r="K75" s="329">
        <v>9.2766302584622036</v>
      </c>
      <c r="L75" s="335"/>
      <c r="M75" s="329">
        <v>8.7245740595757368</v>
      </c>
      <c r="N75" s="335"/>
      <c r="O75" s="327">
        <v>7.6784499102820192</v>
      </c>
      <c r="P75" s="335"/>
      <c r="Q75" s="327">
        <v>9.4987507891882554</v>
      </c>
      <c r="R75" s="335"/>
      <c r="S75" s="327">
        <v>8.4785502344567174</v>
      </c>
      <c r="T75" s="335"/>
    </row>
    <row r="76" spans="2:20" ht="15" hidden="1" customHeight="1" outlineLevel="1">
      <c r="B76" s="66" t="s">
        <v>97</v>
      </c>
      <c r="C76" s="327">
        <v>8.66</v>
      </c>
      <c r="D76" s="335"/>
      <c r="E76" s="327">
        <v>9.09</v>
      </c>
      <c r="F76" s="335"/>
      <c r="G76" s="327">
        <v>8.91</v>
      </c>
      <c r="H76" s="335"/>
      <c r="I76" s="329">
        <v>8.8686465886399919</v>
      </c>
      <c r="J76" s="335"/>
      <c r="K76" s="329">
        <v>9.4481899273711107</v>
      </c>
      <c r="L76" s="335"/>
      <c r="M76" s="329">
        <v>9.1492004837817635</v>
      </c>
      <c r="N76" s="335"/>
      <c r="O76" s="327">
        <v>8.3304498640344296</v>
      </c>
      <c r="P76" s="335"/>
      <c r="Q76" s="327">
        <v>9.6557114846087213</v>
      </c>
      <c r="R76" s="335"/>
      <c r="S76" s="327">
        <v>8.9218626246721655</v>
      </c>
      <c r="T76" s="335"/>
    </row>
    <row r="77" spans="2:20" collapsed="1">
      <c r="B77" s="135">
        <v>2006</v>
      </c>
      <c r="C77" s="329">
        <v>8.129897341359122</v>
      </c>
      <c r="D77" s="334"/>
      <c r="E77" s="329">
        <v>9.1206022318859947</v>
      </c>
      <c r="F77" s="334"/>
      <c r="G77" s="329">
        <v>8.6815614716578047</v>
      </c>
      <c r="H77" s="334"/>
      <c r="I77" s="329">
        <v>8.0043308412748715</v>
      </c>
      <c r="J77" s="334"/>
      <c r="K77" s="329">
        <v>9.0340486037802474</v>
      </c>
      <c r="L77" s="334"/>
      <c r="M77" s="329">
        <v>8.4812599935262636</v>
      </c>
      <c r="N77" s="334"/>
      <c r="O77" s="329">
        <v>7.4390114382072561</v>
      </c>
      <c r="P77" s="334"/>
      <c r="Q77" s="329">
        <v>8.8865936288321663</v>
      </c>
      <c r="R77" s="334"/>
      <c r="S77" s="329">
        <v>8.0514511706356231</v>
      </c>
      <c r="T77" s="334"/>
    </row>
    <row r="78" spans="2:20" ht="15" customHeight="1">
      <c r="B78" s="138" t="s">
        <v>127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</row>
  </sheetData>
  <mergeCells count="6">
    <mergeCell ref="B5:T5"/>
    <mergeCell ref="B6:B7"/>
    <mergeCell ref="C6:H6"/>
    <mergeCell ref="I6:N6"/>
    <mergeCell ref="O6:T6"/>
    <mergeCell ref="B78:T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289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9"/>
      <c r="C6" s="119" t="s">
        <v>71</v>
      </c>
      <c r="D6" s="119"/>
      <c r="E6" s="119"/>
      <c r="F6" s="140" t="s">
        <v>134</v>
      </c>
      <c r="G6" s="140"/>
      <c r="H6" s="140"/>
      <c r="I6" s="119" t="s">
        <v>135</v>
      </c>
      <c r="J6" s="119"/>
      <c r="K6" s="119"/>
    </row>
    <row r="7" spans="2:11" ht="25.5">
      <c r="B7" s="119"/>
      <c r="C7" s="142" t="s">
        <v>141</v>
      </c>
      <c r="D7" s="142" t="s">
        <v>142</v>
      </c>
      <c r="E7" s="142" t="s">
        <v>118</v>
      </c>
      <c r="F7" s="143" t="s">
        <v>141</v>
      </c>
      <c r="G7" s="143" t="s">
        <v>142</v>
      </c>
      <c r="H7" s="143" t="s">
        <v>118</v>
      </c>
      <c r="I7" s="142" t="s">
        <v>136</v>
      </c>
      <c r="J7" s="142" t="s">
        <v>142</v>
      </c>
      <c r="K7" s="142" t="s">
        <v>83</v>
      </c>
    </row>
    <row r="8" spans="2:11">
      <c r="B8" s="66" t="s">
        <v>94</v>
      </c>
      <c r="C8" s="336">
        <f>IFERROR('Tablas evol EM zona'!C8-'Tablas evol EM zona'!C21,"-")</f>
        <v>1.1138202653691582</v>
      </c>
      <c r="D8" s="336">
        <f>IFERROR('Tablas evol EM zona'!E8-'Tablas evol EM zona'!E21,"-")</f>
        <v>0.99953334366457369</v>
      </c>
      <c r="E8" s="336">
        <f>IFERROR('Tablas evol EM zona'!G8-'Tablas evol EM zona'!G21,"-")</f>
        <v>1.0519250089142407</v>
      </c>
      <c r="F8" s="337">
        <f>IFERROR('Tablas evol EM zona'!I8-'Tablas evol EM zona'!I21,"-")</f>
        <v>0.77419327725557174</v>
      </c>
      <c r="G8" s="337">
        <f>IFERROR('Tablas evol EM zona'!K8-'Tablas evol EM zona'!K21,"-")</f>
        <v>0.71858811159416636</v>
      </c>
      <c r="H8" s="337">
        <f>IFERROR('Tablas evol EM zona'!M8-'Tablas evol EM zona'!M21,"-")</f>
        <v>0.75053526956021521</v>
      </c>
      <c r="I8" s="336">
        <f>IFERROR('Tablas evol EM zona'!O8-'Tablas evol EM zona'!O21,"-")</f>
        <v>0.74723930524658844</v>
      </c>
      <c r="J8" s="336">
        <f>IFERROR('Tablas evol EM zona'!Q8-'Tablas evol EM zona'!Q21,"-")</f>
        <v>0.72042094009018065</v>
      </c>
      <c r="K8" s="336">
        <f>IFERROR('Tablas evol EM zona'!S8-'Tablas evol EM zona'!S21,"-")</f>
        <v>0.73693803535655</v>
      </c>
    </row>
    <row r="9" spans="2:11">
      <c r="B9" s="66" t="s">
        <v>95</v>
      </c>
      <c r="C9" s="336">
        <f>IFERROR('Tablas evol EM zona'!C9-'Tablas evol EM zona'!C22,"-")</f>
        <v>0.25833206866982295</v>
      </c>
      <c r="D9" s="336">
        <f>IFERROR('Tablas evol EM zona'!E9-'Tablas evol EM zona'!E22,"-")</f>
        <v>0.52480339431406797</v>
      </c>
      <c r="E9" s="336">
        <f>IFERROR('Tablas evol EM zona'!G9-'Tablas evol EM zona'!G22,"-")</f>
        <v>0.39060775252999136</v>
      </c>
      <c r="F9" s="337">
        <f>IFERROR('Tablas evol EM zona'!I9-'Tablas evol EM zona'!I22,"-")</f>
        <v>0.1993931754986118</v>
      </c>
      <c r="G9" s="337">
        <f>IFERROR('Tablas evol EM zona'!K9-'Tablas evol EM zona'!K22,"-")</f>
        <v>0.20236031745634264</v>
      </c>
      <c r="H9" s="337">
        <f>IFERROR('Tablas evol EM zona'!M9-'Tablas evol EM zona'!M22,"-")</f>
        <v>0.18086251803620712</v>
      </c>
      <c r="I9" s="336">
        <f>IFERROR('Tablas evol EM zona'!O9-'Tablas evol EM zona'!O22,"-")</f>
        <v>0.22240151679928921</v>
      </c>
      <c r="J9" s="336">
        <f>IFERROR('Tablas evol EM zona'!Q9-'Tablas evol EM zona'!Q22,"-")</f>
        <v>0.20943086360799512</v>
      </c>
      <c r="K9" s="336">
        <f>IFERROR('Tablas evol EM zona'!S9-'Tablas evol EM zona'!S22,"-")</f>
        <v>0.19098075517492319</v>
      </c>
    </row>
    <row r="10" spans="2:11">
      <c r="B10" s="66" t="s">
        <v>96</v>
      </c>
      <c r="C10" s="336">
        <f>IFERROR('Tablas evol EM zona'!C10-'Tablas evol EM zona'!C23,"-")</f>
        <v>0.83999999999999986</v>
      </c>
      <c r="D10" s="336">
        <f>IFERROR('Tablas evol EM zona'!E10-'Tablas evol EM zona'!E23,"-")</f>
        <v>0.4399999999999995</v>
      </c>
      <c r="E10" s="336">
        <f>IFERROR('Tablas evol EM zona'!G10-'Tablas evol EM zona'!G23,"-")</f>
        <v>0.61000000000000121</v>
      </c>
      <c r="F10" s="337">
        <f>IFERROR('Tablas evol EM zona'!I10-'Tablas evol EM zona'!I23,"-")</f>
        <v>0.42728767909023979</v>
      </c>
      <c r="G10" s="337">
        <f>IFERROR('Tablas evol EM zona'!K10-'Tablas evol EM zona'!K23,"-")</f>
        <v>0.21826025370644331</v>
      </c>
      <c r="H10" s="337">
        <f>IFERROR('Tablas evol EM zona'!M10-'Tablas evol EM zona'!M23,"-")</f>
        <v>0.31979163043100201</v>
      </c>
      <c r="I10" s="336">
        <f>IFERROR('Tablas evol EM zona'!O10-'Tablas evol EM zona'!O23,"-")</f>
        <v>0.43053902946025424</v>
      </c>
      <c r="J10" s="336">
        <f>IFERROR('Tablas evol EM zona'!Q10-'Tablas evol EM zona'!Q23,"-")</f>
        <v>0.16957268111336532</v>
      </c>
      <c r="K10" s="336">
        <f>IFERROR('Tablas evol EM zona'!S10-'Tablas evol EM zona'!S23,"-")</f>
        <v>0.31760449956297876</v>
      </c>
    </row>
    <row r="11" spans="2:11">
      <c r="B11" s="66" t="s">
        <v>97</v>
      </c>
      <c r="C11" s="336">
        <f>IFERROR('Tablas evol EM zona'!C11-'Tablas evol EM zona'!C24,"-")</f>
        <v>0.83000000000000007</v>
      </c>
      <c r="D11" s="336">
        <f>IFERROR('Tablas evol EM zona'!E11-'Tablas evol EM zona'!E24,"-")</f>
        <v>0.72000000000000064</v>
      </c>
      <c r="E11" s="336">
        <f>IFERROR('Tablas evol EM zona'!G11-'Tablas evol EM zona'!G24,"-")</f>
        <v>0.75999999999999979</v>
      </c>
      <c r="F11" s="337">
        <f>IFERROR('Tablas evol EM zona'!I11-'Tablas evol EM zona'!I24,"-")</f>
        <v>0.42676972508711941</v>
      </c>
      <c r="G11" s="337">
        <f>IFERROR('Tablas evol EM zona'!K11-'Tablas evol EM zona'!K24,"-")</f>
        <v>0.81376542696833631</v>
      </c>
      <c r="H11" s="337">
        <f>IFERROR('Tablas evol EM zona'!M11-'Tablas evol EM zona'!M24,"-")</f>
        <v>0.55504190749187643</v>
      </c>
      <c r="I11" s="336">
        <f>IFERROR('Tablas evol EM zona'!O11-'Tablas evol EM zona'!O24,"-")</f>
        <v>0.24225779438050576</v>
      </c>
      <c r="J11" s="336">
        <f>IFERROR('Tablas evol EM zona'!Q11-'Tablas evol EM zona'!Q24,"-")</f>
        <v>0.81928864890633157</v>
      </c>
      <c r="K11" s="336">
        <f>IFERROR('Tablas evol EM zona'!S11-'Tablas evol EM zona'!S24,"-")</f>
        <v>0.41559120905299629</v>
      </c>
    </row>
    <row r="12" spans="2:11" ht="29.25" customHeight="1">
      <c r="B12" s="72" t="str">
        <f>actualizaciones!$A$2</f>
        <v xml:space="preserve">acumulado abril 2011 </v>
      </c>
      <c r="C12" s="331">
        <v>0.75893630717266447</v>
      </c>
      <c r="D12" s="331">
        <v>0.64608384669488572</v>
      </c>
      <c r="E12" s="331">
        <v>0.68944842560998509</v>
      </c>
      <c r="F12" s="331">
        <v>0.46241916564028607</v>
      </c>
      <c r="G12" s="331">
        <v>0.4498277902939769</v>
      </c>
      <c r="H12" s="331">
        <v>0.44208556752147743</v>
      </c>
      <c r="I12" s="331">
        <v>0.41202941025161977</v>
      </c>
      <c r="J12" s="331">
        <v>0.43552952352656504</v>
      </c>
      <c r="K12" s="331">
        <v>0.40233286947794422</v>
      </c>
    </row>
    <row r="13" spans="2:11" outlineLevel="1">
      <c r="B13" s="66" t="s">
        <v>86</v>
      </c>
      <c r="C13" s="336">
        <f>IFERROR('Tablas evol EM zona'!C13-'Tablas evol EM zona'!C26,"-")</f>
        <v>0.46799231046497614</v>
      </c>
      <c r="D13" s="336">
        <f>IFERROR('Tablas evol EM zona'!E13-'Tablas evol EM zona'!E26,"-")</f>
        <v>-0.41425202045192222</v>
      </c>
      <c r="E13" s="336">
        <f>IFERROR('Tablas evol EM zona'!G13-'Tablas evol EM zona'!G26,"-")</f>
        <v>-1.7072208957383594E-2</v>
      </c>
      <c r="F13" s="337">
        <f>IFERROR('Tablas evol EM zona'!I13-'Tablas evol EM zona'!I26,"-")</f>
        <v>-0.29610183379641786</v>
      </c>
      <c r="G13" s="337">
        <f>IFERROR('Tablas evol EM zona'!K13-'Tablas evol EM zona'!K26,"-")</f>
        <v>-0.65185476392538177</v>
      </c>
      <c r="H13" s="337">
        <f>IFERROR('Tablas evol EM zona'!M13-'Tablas evol EM zona'!M26,"-")</f>
        <v>-0.45186394717591938</v>
      </c>
      <c r="I13" s="336">
        <f>IFERROR('Tablas evol EM zona'!O13-'Tablas evol EM zona'!O26,"-")</f>
        <v>-0.36166628116272825</v>
      </c>
      <c r="J13" s="336">
        <f>IFERROR('Tablas evol EM zona'!Q13-'Tablas evol EM zona'!Q26,"-")</f>
        <v>-0.58937835264608474</v>
      </c>
      <c r="K13" s="336">
        <f>IFERROR('Tablas evol EM zona'!S13-'Tablas evol EM zona'!S26,"-")</f>
        <v>-0.45035224680064534</v>
      </c>
    </row>
    <row r="14" spans="2:11" outlineLevel="1">
      <c r="B14" s="66" t="s">
        <v>87</v>
      </c>
      <c r="C14" s="336">
        <f>IFERROR('Tablas evol EM zona'!C14-'Tablas evol EM zona'!C27,"-")</f>
        <v>0.2096149309938129</v>
      </c>
      <c r="D14" s="336">
        <f>IFERROR('Tablas evol EM zona'!E14-'Tablas evol EM zona'!E27,"-")</f>
        <v>0.19023051515728007</v>
      </c>
      <c r="E14" s="336">
        <f>IFERROR('Tablas evol EM zona'!G14-'Tablas evol EM zona'!G27,"-")</f>
        <v>0.19058253890500865</v>
      </c>
      <c r="F14" s="337">
        <f>IFERROR('Tablas evol EM zona'!I14-'Tablas evol EM zona'!I27,"-")</f>
        <v>0.10919881636564455</v>
      </c>
      <c r="G14" s="337">
        <f>IFERROR('Tablas evol EM zona'!K14-'Tablas evol EM zona'!K27,"-")</f>
        <v>7.7556407550011031E-2</v>
      </c>
      <c r="H14" s="337">
        <f>IFERROR('Tablas evol EM zona'!M14-'Tablas evol EM zona'!M27,"-")</f>
        <v>0.10304170435670024</v>
      </c>
      <c r="I14" s="336">
        <f>IFERROR('Tablas evol EM zona'!O14-'Tablas evol EM zona'!O27,"-")</f>
        <v>4.3974273653869744E-2</v>
      </c>
      <c r="J14" s="336">
        <f>IFERROR('Tablas evol EM zona'!Q14-'Tablas evol EM zona'!Q27,"-")</f>
        <v>4.2145164567058302E-2</v>
      </c>
      <c r="K14" s="336">
        <f>IFERROR('Tablas evol EM zona'!S14-'Tablas evol EM zona'!S27,"-")</f>
        <v>5.7789224002284811E-2</v>
      </c>
    </row>
    <row r="15" spans="2:11" outlineLevel="1">
      <c r="B15" s="66" t="s">
        <v>88</v>
      </c>
      <c r="C15" s="336">
        <f>IFERROR('Tablas evol EM zona'!C15-'Tablas evol EM zona'!C28,"-")</f>
        <v>-7.6526006788368406E-2</v>
      </c>
      <c r="D15" s="336">
        <f>IFERROR('Tablas evol EM zona'!E15-'Tablas evol EM zona'!E28,"-")</f>
        <v>0.31496830959659938</v>
      </c>
      <c r="E15" s="336">
        <f>IFERROR('Tablas evol EM zona'!G15-'Tablas evol EM zona'!G28,"-")</f>
        <v>0.13184929253043709</v>
      </c>
      <c r="F15" s="337">
        <f>IFERROR('Tablas evol EM zona'!I15-'Tablas evol EM zona'!I28,"-")</f>
        <v>-0.19247654133802428</v>
      </c>
      <c r="G15" s="337">
        <f>IFERROR('Tablas evol EM zona'!K15-'Tablas evol EM zona'!K28,"-")</f>
        <v>0.30874224897932834</v>
      </c>
      <c r="H15" s="337">
        <f>IFERROR('Tablas evol EM zona'!M15-'Tablas evol EM zona'!M28,"-")</f>
        <v>-3.4438291245884045E-3</v>
      </c>
      <c r="I15" s="336">
        <f>IFERROR('Tablas evol EM zona'!O15-'Tablas evol EM zona'!O28,"-")</f>
        <v>-0.18086759603740887</v>
      </c>
      <c r="J15" s="336">
        <f>IFERROR('Tablas evol EM zona'!Q15-'Tablas evol EM zona'!Q28,"-")</f>
        <v>0.23299736351002132</v>
      </c>
      <c r="K15" s="336">
        <f>IFERROR('Tablas evol EM zona'!S15-'Tablas evol EM zona'!S28,"-")</f>
        <v>-4.7346209865665401E-2</v>
      </c>
    </row>
    <row r="16" spans="2:11" outlineLevel="1">
      <c r="B16" s="66" t="s">
        <v>89</v>
      </c>
      <c r="C16" s="336">
        <f>IFERROR('Tablas evol EM zona'!C16-'Tablas evol EM zona'!C29,"-")</f>
        <v>0.42406961819192013</v>
      </c>
      <c r="D16" s="336">
        <f>IFERROR('Tablas evol EM zona'!E16-'Tablas evol EM zona'!E29,"-")</f>
        <v>0.81638331365604166</v>
      </c>
      <c r="E16" s="336">
        <f>IFERROR('Tablas evol EM zona'!G16-'Tablas evol EM zona'!G29,"-")</f>
        <v>0.61186451043011481</v>
      </c>
      <c r="F16" s="337">
        <f>IFERROR('Tablas evol EM zona'!I16-'Tablas evol EM zona'!I29,"-")</f>
        <v>-0.20498831282720786</v>
      </c>
      <c r="G16" s="337">
        <f>IFERROR('Tablas evol EM zona'!K16-'Tablas evol EM zona'!K29,"-")</f>
        <v>0.54382281582013015</v>
      </c>
      <c r="H16" s="337">
        <f>IFERROR('Tablas evol EM zona'!M16-'Tablas evol EM zona'!M29,"-")</f>
        <v>7.5023225688234163E-2</v>
      </c>
      <c r="I16" s="336">
        <f>IFERROR('Tablas evol EM zona'!O16-'Tablas evol EM zona'!O29,"-")</f>
        <v>-0.27240132290138419</v>
      </c>
      <c r="J16" s="336">
        <f>IFERROR('Tablas evol EM zona'!Q16-'Tablas evol EM zona'!Q29,"-")</f>
        <v>0.40068274316431207</v>
      </c>
      <c r="K16" s="336">
        <f>IFERROR('Tablas evol EM zona'!S16-'Tablas evol EM zona'!S29,"-")</f>
        <v>-5.3366025818877283E-2</v>
      </c>
    </row>
    <row r="17" spans="2:11" outlineLevel="1">
      <c r="B17" s="66" t="s">
        <v>90</v>
      </c>
      <c r="C17" s="336">
        <f>IFERROR('Tablas evol EM zona'!C17-'Tablas evol EM zona'!C30,"-")</f>
        <v>0.29632969344510762</v>
      </c>
      <c r="D17" s="336">
        <f>IFERROR('Tablas evol EM zona'!E17-'Tablas evol EM zona'!E30,"-")</f>
        <v>0.36407481756775084</v>
      </c>
      <c r="E17" s="336">
        <f>IFERROR('Tablas evol EM zona'!G17-'Tablas evol EM zona'!G30,"-")</f>
        <v>0.29930192224309948</v>
      </c>
      <c r="F17" s="337">
        <f>IFERROR('Tablas evol EM zona'!I17-'Tablas evol EM zona'!I30,"-")</f>
        <v>-4.0870041449303507E-2</v>
      </c>
      <c r="G17" s="337">
        <f>IFERROR('Tablas evol EM zona'!K17-'Tablas evol EM zona'!K30,"-")</f>
        <v>0.5794662652116358</v>
      </c>
      <c r="H17" s="337">
        <f>IFERROR('Tablas evol EM zona'!M17-'Tablas evol EM zona'!M30,"-")</f>
        <v>0.1951265757236964</v>
      </c>
      <c r="I17" s="336">
        <f>IFERROR('Tablas evol EM zona'!O17-'Tablas evol EM zona'!O30,"-")</f>
        <v>-0.10103355096310285</v>
      </c>
      <c r="J17" s="336">
        <f>IFERROR('Tablas evol EM zona'!Q17-'Tablas evol EM zona'!Q30,"-")</f>
        <v>0.52831132259668934</v>
      </c>
      <c r="K17" s="336">
        <f>IFERROR('Tablas evol EM zona'!S17-'Tablas evol EM zona'!S30,"-")</f>
        <v>0.11516134485567786</v>
      </c>
    </row>
    <row r="18" spans="2:11" outlineLevel="1">
      <c r="B18" s="66" t="s">
        <v>91</v>
      </c>
      <c r="C18" s="336">
        <f>IFERROR('Tablas evol EM zona'!C18-'Tablas evol EM zona'!C31,"-")</f>
        <v>-5.5186969488414839E-2</v>
      </c>
      <c r="D18" s="336">
        <f>IFERROR('Tablas evol EM zona'!E18-'Tablas evol EM zona'!E31,"-")</f>
        <v>1.437152685895704E-2</v>
      </c>
      <c r="E18" s="336">
        <f>IFERROR('Tablas evol EM zona'!G18-'Tablas evol EM zona'!G31,"-")</f>
        <v>-2.0309942462263919E-2</v>
      </c>
      <c r="F18" s="337">
        <f>IFERROR('Tablas evol EM zona'!I18-'Tablas evol EM zona'!I31,"-")</f>
        <v>-8.8844020215264052E-2</v>
      </c>
      <c r="G18" s="337">
        <f>IFERROR('Tablas evol EM zona'!K18-'Tablas evol EM zona'!K31,"-")</f>
        <v>-0.26292667736506825</v>
      </c>
      <c r="H18" s="337">
        <f>IFERROR('Tablas evol EM zona'!M18-'Tablas evol EM zona'!M31,"-")</f>
        <v>-0.16601614379322349</v>
      </c>
      <c r="I18" s="336">
        <f>IFERROR('Tablas evol EM zona'!O18-'Tablas evol EM zona'!O31,"-")</f>
        <v>-3.4519044519015551E-2</v>
      </c>
      <c r="J18" s="336">
        <f>IFERROR('Tablas evol EM zona'!Q18-'Tablas evol EM zona'!Q31,"-")</f>
        <v>-0.2242371700401673</v>
      </c>
      <c r="K18" s="336">
        <f>IFERROR('Tablas evol EM zona'!S18-'Tablas evol EM zona'!S31,"-")</f>
        <v>-0.11217931684364846</v>
      </c>
    </row>
    <row r="19" spans="2:11" outlineLevel="1">
      <c r="B19" s="66" t="s">
        <v>92</v>
      </c>
      <c r="C19" s="336">
        <f>IFERROR('Tablas evol EM zona'!C19-'Tablas evol EM zona'!C32,"-")</f>
        <v>-0.25903621865811122</v>
      </c>
      <c r="D19" s="336">
        <f>IFERROR('Tablas evol EM zona'!E19-'Tablas evol EM zona'!E32,"-")</f>
        <v>-8.1161965836682448E-2</v>
      </c>
      <c r="E19" s="336">
        <f>IFERROR('Tablas evol EM zona'!G19-'Tablas evol EM zona'!G32,"-")</f>
        <v>-0.16333999100118035</v>
      </c>
      <c r="F19" s="337">
        <f>IFERROR('Tablas evol EM zona'!I19-'Tablas evol EM zona'!I32,"-")</f>
        <v>-0.22225727176695109</v>
      </c>
      <c r="G19" s="337">
        <f>IFERROR('Tablas evol EM zona'!K19-'Tablas evol EM zona'!K32,"-")</f>
        <v>-0.25945265178804</v>
      </c>
      <c r="H19" s="337">
        <f>IFERROR('Tablas evol EM zona'!M19-'Tablas evol EM zona'!M32,"-")</f>
        <v>-0.23747166255569052</v>
      </c>
      <c r="I19" s="336">
        <f>IFERROR('Tablas evol EM zona'!O19-'Tablas evol EM zona'!O32,"-")</f>
        <v>-0.1855453199294157</v>
      </c>
      <c r="J19" s="336">
        <f>IFERROR('Tablas evol EM zona'!Q19-'Tablas evol EM zona'!Q32,"-")</f>
        <v>-0.32547350974693146</v>
      </c>
      <c r="K19" s="336">
        <f>IFERROR('Tablas evol EM zona'!S19-'Tablas evol EM zona'!S32,"-")</f>
        <v>-0.24405449738538287</v>
      </c>
    </row>
    <row r="20" spans="2:11" outlineLevel="1">
      <c r="B20" s="66" t="s">
        <v>93</v>
      </c>
      <c r="C20" s="336">
        <f>IFERROR('Tablas evol EM zona'!C20-'Tablas evol EM zona'!C33,"-")</f>
        <v>-9.6441825732932251E-2</v>
      </c>
      <c r="D20" s="336">
        <f>IFERROR('Tablas evol EM zona'!E20-'Tablas evol EM zona'!E33,"-")</f>
        <v>0.10373449249010314</v>
      </c>
      <c r="E20" s="336">
        <f>IFERROR('Tablas evol EM zona'!G20-'Tablas evol EM zona'!G33,"-")</f>
        <v>1.6145009638458774E-2</v>
      </c>
      <c r="F20" s="337">
        <f>IFERROR('Tablas evol EM zona'!I20-'Tablas evol EM zona'!I33,"-")</f>
        <v>-0.16051943533214708</v>
      </c>
      <c r="G20" s="337">
        <f>IFERROR('Tablas evol EM zona'!K20-'Tablas evol EM zona'!K33,"-")</f>
        <v>0.16920592954509228</v>
      </c>
      <c r="H20" s="337">
        <f>IFERROR('Tablas evol EM zona'!M20-'Tablas evol EM zona'!M33,"-")</f>
        <v>-5.2852132352002812E-2</v>
      </c>
      <c r="I20" s="336">
        <f>IFERROR('Tablas evol EM zona'!O20-'Tablas evol EM zona'!O33,"-")</f>
        <v>-0.14660521331165466</v>
      </c>
      <c r="J20" s="336">
        <f>IFERROR('Tablas evol EM zona'!Q20-'Tablas evol EM zona'!Q33,"-")</f>
        <v>2.274621958654155E-2</v>
      </c>
      <c r="K20" s="336">
        <f>IFERROR('Tablas evol EM zona'!S20-'Tablas evol EM zona'!S33,"-")</f>
        <v>-0.11244154591918765</v>
      </c>
    </row>
    <row r="21" spans="2:11" outlineLevel="1">
      <c r="B21" s="66" t="s">
        <v>94</v>
      </c>
      <c r="C21" s="336">
        <f>IFERROR('Tablas evol EM zona'!C21-'Tablas evol EM zona'!C34,"-")</f>
        <v>-0.46214834107893754</v>
      </c>
      <c r="D21" s="336">
        <f>IFERROR('Tablas evol EM zona'!E21-'Tablas evol EM zona'!E34,"-")</f>
        <v>-0.95244496013328561</v>
      </c>
      <c r="E21" s="336">
        <f>IFERROR('Tablas evol EM zona'!G21-'Tablas evol EM zona'!G34,"-")</f>
        <v>-0.73422737701143959</v>
      </c>
      <c r="F21" s="337">
        <f>IFERROR('Tablas evol EM zona'!I21-'Tablas evol EM zona'!I34,"-")</f>
        <v>-0.52597111516537076</v>
      </c>
      <c r="G21" s="337">
        <f>IFERROR('Tablas evol EM zona'!K21-'Tablas evol EM zona'!K34,"-")</f>
        <v>-0.93029832365466003</v>
      </c>
      <c r="H21" s="337">
        <f>IFERROR('Tablas evol EM zona'!M21-'Tablas evol EM zona'!M34,"-")</f>
        <v>-0.70577873915330169</v>
      </c>
      <c r="I21" s="336">
        <f>IFERROR('Tablas evol EM zona'!O21-'Tablas evol EM zona'!O34,"-")</f>
        <v>-0.42524343742512194</v>
      </c>
      <c r="J21" s="336">
        <f>IFERROR('Tablas evol EM zona'!Q21-'Tablas evol EM zona'!Q34,"-")</f>
        <v>-0.78518388368142755</v>
      </c>
      <c r="K21" s="336">
        <f>IFERROR('Tablas evol EM zona'!S21-'Tablas evol EM zona'!S34,"-")</f>
        <v>-0.57395942028339419</v>
      </c>
    </row>
    <row r="22" spans="2:11" outlineLevel="1">
      <c r="B22" s="66" t="s">
        <v>95</v>
      </c>
      <c r="C22" s="336">
        <f>IFERROR('Tablas evol EM zona'!C22-'Tablas evol EM zona'!C35,"-")</f>
        <v>-0.10645111274982533</v>
      </c>
      <c r="D22" s="336">
        <f>IFERROR('Tablas evol EM zona'!E22-'Tablas evol EM zona'!E35,"-")</f>
        <v>0.39281419910324722</v>
      </c>
      <c r="E22" s="336">
        <f>IFERROR('Tablas evol EM zona'!G22-'Tablas evol EM zona'!G35,"-")</f>
        <v>0.17077555033411684</v>
      </c>
      <c r="F22" s="337">
        <f>IFERROR('Tablas evol EM zona'!I22-'Tablas evol EM zona'!I35,"-")</f>
        <v>-0.26203149374388524</v>
      </c>
      <c r="G22" s="337">
        <f>IFERROR('Tablas evol EM zona'!K22-'Tablas evol EM zona'!K35,"-")</f>
        <v>0.10030095317799592</v>
      </c>
      <c r="H22" s="337">
        <f>IFERROR('Tablas evol EM zona'!M22-'Tablas evol EM zona'!M35,"-")</f>
        <v>-0.12499997548251329</v>
      </c>
      <c r="I22" s="336">
        <f>IFERROR('Tablas evol EM zona'!O22-'Tablas evol EM zona'!O35,"-")</f>
        <v>-0.23468498542983607</v>
      </c>
      <c r="J22" s="336">
        <f>IFERROR('Tablas evol EM zona'!Q22-'Tablas evol EM zona'!Q35,"-")</f>
        <v>3.1903016539176932E-2</v>
      </c>
      <c r="K22" s="336">
        <f>IFERROR('Tablas evol EM zona'!S22-'Tablas evol EM zona'!S35,"-")</f>
        <v>-0.16314077236224556</v>
      </c>
    </row>
    <row r="23" spans="2:11" outlineLevel="1">
      <c r="B23" s="66" t="s">
        <v>96</v>
      </c>
      <c r="C23" s="336">
        <f>IFERROR('Tablas evol EM zona'!C23-'Tablas evol EM zona'!C36,"-")</f>
        <v>-0.33000000000000007</v>
      </c>
      <c r="D23" s="336">
        <f>IFERROR('Tablas evol EM zona'!E23-'Tablas evol EM zona'!E36,"-")</f>
        <v>7.0000000000000284E-2</v>
      </c>
      <c r="E23" s="336">
        <f>IFERROR('Tablas evol EM zona'!G23-'Tablas evol EM zona'!G36,"-")</f>
        <v>-0.12000000000000099</v>
      </c>
      <c r="F23" s="337">
        <f>IFERROR('Tablas evol EM zona'!I23-'Tablas evol EM zona'!I36,"-")</f>
        <v>7.7545372683585079E-2</v>
      </c>
      <c r="G23" s="337">
        <f>IFERROR('Tablas evol EM zona'!K23-'Tablas evol EM zona'!K36,"-")</f>
        <v>0.26306787521389197</v>
      </c>
      <c r="H23" s="337">
        <f>IFERROR('Tablas evol EM zona'!M23-'Tablas evol EM zona'!M36,"-")</f>
        <v>0.13421662234349441</v>
      </c>
      <c r="I23" s="336">
        <f>IFERROR('Tablas evol EM zona'!O23-'Tablas evol EM zona'!O36,"-")</f>
        <v>0.12852796120831211</v>
      </c>
      <c r="J23" s="336">
        <f>IFERROR('Tablas evol EM zona'!Q23-'Tablas evol EM zona'!Q36,"-")</f>
        <v>0.14248309602542797</v>
      </c>
      <c r="K23" s="336">
        <f>IFERROR('Tablas evol EM zona'!S23-'Tablas evol EM zona'!S36,"-")</f>
        <v>9.1010892234356433E-2</v>
      </c>
    </row>
    <row r="24" spans="2:11" outlineLevel="1">
      <c r="B24" s="66" t="s">
        <v>97</v>
      </c>
      <c r="C24" s="336">
        <f>IFERROR('Tablas evol EM zona'!C24-'Tablas evol EM zona'!C37,"-")</f>
        <v>-1.6000000000000014</v>
      </c>
      <c r="D24" s="336">
        <f>IFERROR('Tablas evol EM zona'!E24-'Tablas evol EM zona'!E37,"-")</f>
        <v>-9.9999999999999645E-2</v>
      </c>
      <c r="E24" s="336">
        <f>IFERROR('Tablas evol EM zona'!G24-'Tablas evol EM zona'!G37,"-")</f>
        <v>-0.72999999999999865</v>
      </c>
      <c r="F24" s="337">
        <f>IFERROR('Tablas evol EM zona'!I24-'Tablas evol EM zona'!I37,"-")</f>
        <v>-0.90450775894349533</v>
      </c>
      <c r="G24" s="337">
        <f>IFERROR('Tablas evol EM zona'!K24-'Tablas evol EM zona'!K37,"-")</f>
        <v>4.120547888092041E-2</v>
      </c>
      <c r="H24" s="337">
        <f>IFERROR('Tablas evol EM zona'!M24-'Tablas evol EM zona'!M37,"-")</f>
        <v>-0.48462769164846975</v>
      </c>
      <c r="I24" s="336">
        <f>IFERROR('Tablas evol EM zona'!O24-'Tablas evol EM zona'!O37,"-")</f>
        <v>-0.72706221916349012</v>
      </c>
      <c r="J24" s="336">
        <f>IFERROR('Tablas evol EM zona'!Q24-'Tablas evol EM zona'!Q37,"-")</f>
        <v>-0.19922475192644207</v>
      </c>
      <c r="K24" s="336">
        <f>IFERROR('Tablas evol EM zona'!S24-'Tablas evol EM zona'!S37,"-")</f>
        <v>-0.54008672154370707</v>
      </c>
    </row>
    <row r="25" spans="2:11" ht="15" customHeight="1">
      <c r="B25" s="77">
        <v>2010</v>
      </c>
      <c r="C25" s="338">
        <f>IFERROR('Tablas evol EM zona'!C25-'Tablas evol EM zona'!C38,"-")</f>
        <v>-0.10905443392170078</v>
      </c>
      <c r="D25" s="338">
        <f>IFERROR('Tablas evol EM zona'!E25-'Tablas evol EM zona'!E38,"-")</f>
        <v>3.9978723270403194E-2</v>
      </c>
      <c r="E25" s="338">
        <f>IFERROR('Tablas evol EM zona'!G25-'Tablas evol EM zona'!G38,"-")</f>
        <v>-3.5557489616776294E-2</v>
      </c>
      <c r="F25" s="338">
        <f>IFERROR('Tablas evol EM zona'!I25-'Tablas evol EM zona'!I38,"-")</f>
        <v>-0.22593339758439868</v>
      </c>
      <c r="G25" s="338">
        <f>IFERROR('Tablas evol EM zona'!K25-'Tablas evol EM zona'!K38,"-")</f>
        <v>-1.6745828806051577E-2</v>
      </c>
      <c r="H25" s="338">
        <f>IFERROR('Tablas evol EM zona'!M25-'Tablas evol EM zona'!M38,"-")</f>
        <v>-0.15105268239501513</v>
      </c>
      <c r="I25" s="338">
        <f>IFERROR('Tablas evol EM zona'!O25-'Tablas evol EM zona'!O38,"-")</f>
        <v>-0.20748362309691615</v>
      </c>
      <c r="J25" s="338">
        <f>IFERROR('Tablas evol EM zona'!Q25-'Tablas evol EM zona'!Q38,"-")</f>
        <v>-7.2281011679779184E-2</v>
      </c>
      <c r="K25" s="338">
        <f>IFERROR('Tablas evol EM zona'!S25-'Tablas evol EM zona'!S38,"-")</f>
        <v>-0.17455028602755984</v>
      </c>
    </row>
    <row r="26" spans="2:11" ht="15" hidden="1" customHeight="1" outlineLevel="1">
      <c r="B26" s="66" t="s">
        <v>86</v>
      </c>
      <c r="C26" s="336">
        <f>IFERROR('Tablas evol EM zona'!C26-'Tablas evol EM zona'!C39,"-")</f>
        <v>-1.0879923104649771</v>
      </c>
      <c r="D26" s="336">
        <f>IFERROR('Tablas evol EM zona'!E26-'Tablas evol EM zona'!E39,"-")</f>
        <v>-2.5747979548077282E-2</v>
      </c>
      <c r="E26" s="336">
        <f>IFERROR('Tablas evol EM zona'!G26-'Tablas evol EM zona'!G39,"-")</f>
        <v>-0.50292779104261598</v>
      </c>
      <c r="F26" s="337">
        <f>IFERROR('Tablas evol EM zona'!I26-'Tablas evol EM zona'!I39,"-")</f>
        <v>-0.5739139458281981</v>
      </c>
      <c r="G26" s="337">
        <f>IFERROR('Tablas evol EM zona'!K26-'Tablas evol EM zona'!K39,"-")</f>
        <v>8.1845405397489301E-2</v>
      </c>
      <c r="H26" s="337">
        <f>IFERROR('Tablas evol EM zona'!M26-'Tablas evol EM zona'!M39,"-")</f>
        <v>-0.30249697290214073</v>
      </c>
      <c r="I26" s="336">
        <f>IFERROR('Tablas evol EM zona'!O26-'Tablas evol EM zona'!O39,"-")</f>
        <v>-0.34408678266794368</v>
      </c>
      <c r="J26" s="336">
        <f>IFERROR('Tablas evol EM zona'!Q26-'Tablas evol EM zona'!Q39,"-")</f>
        <v>-3.4405658325063371E-2</v>
      </c>
      <c r="K26" s="336">
        <f>IFERROR('Tablas evol EM zona'!S26-'Tablas evol EM zona'!S39,"-")</f>
        <v>-0.24934493108455857</v>
      </c>
    </row>
    <row r="27" spans="2:11" ht="15" hidden="1" customHeight="1" outlineLevel="1">
      <c r="B27" s="66" t="s">
        <v>87</v>
      </c>
      <c r="C27" s="336">
        <f>IFERROR('Tablas evol EM zona'!C27-'Tablas evol EM zona'!C40,"-")</f>
        <v>8.0385069006186249E-2</v>
      </c>
      <c r="D27" s="336">
        <f>IFERROR('Tablas evol EM zona'!E27-'Tablas evol EM zona'!E40,"-")</f>
        <v>0.46976948484272008</v>
      </c>
      <c r="E27" s="336">
        <f>IFERROR('Tablas evol EM zona'!G27-'Tablas evol EM zona'!G40,"-")</f>
        <v>0.26941746109499221</v>
      </c>
      <c r="F27" s="337">
        <f>IFERROR('Tablas evol EM zona'!I27-'Tablas evol EM zona'!I40,"-")</f>
        <v>-3.0477109765696397E-3</v>
      </c>
      <c r="G27" s="337">
        <f>IFERROR('Tablas evol EM zona'!K27-'Tablas evol EM zona'!K40,"-")</f>
        <v>0.61896632038537724</v>
      </c>
      <c r="H27" s="337">
        <f>IFERROR('Tablas evol EM zona'!M27-'Tablas evol EM zona'!M40,"-")</f>
        <v>0.24800718551765044</v>
      </c>
      <c r="I27" s="336">
        <f>IFERROR('Tablas evol EM zona'!O27-'Tablas evol EM zona'!O40,"-")</f>
        <v>5.7586759970297052E-2</v>
      </c>
      <c r="J27" s="336">
        <f>IFERROR('Tablas evol EM zona'!Q27-'Tablas evol EM zona'!Q40,"-")</f>
        <v>0.48438029593311072</v>
      </c>
      <c r="K27" s="336">
        <f>IFERROR('Tablas evol EM zona'!S27-'Tablas evol EM zona'!S40,"-")</f>
        <v>0.18277918938214022</v>
      </c>
    </row>
    <row r="28" spans="2:11" ht="15" hidden="1" customHeight="1" outlineLevel="1">
      <c r="B28" s="66" t="s">
        <v>88</v>
      </c>
      <c r="C28" s="336">
        <f>IFERROR('Tablas evol EM zona'!C28-'Tablas evol EM zona'!C41,"-")</f>
        <v>-3.3473993211631914E-2</v>
      </c>
      <c r="D28" s="336">
        <f>IFERROR('Tablas evol EM zona'!E28-'Tablas evol EM zona'!E41,"-")</f>
        <v>-0.35496830959659942</v>
      </c>
      <c r="E28" s="336">
        <f>IFERROR('Tablas evol EM zona'!G28-'Tablas evol EM zona'!G41,"-")</f>
        <v>-0.21184929253043716</v>
      </c>
      <c r="F28" s="337">
        <f>IFERROR('Tablas evol EM zona'!I28-'Tablas evol EM zona'!I41,"-")</f>
        <v>-0.445560607133479</v>
      </c>
      <c r="G28" s="337">
        <f>IFERROR('Tablas evol EM zona'!K28-'Tablas evol EM zona'!K41,"-")</f>
        <v>-0.24011052583201664</v>
      </c>
      <c r="H28" s="337">
        <f>IFERROR('Tablas evol EM zona'!M28-'Tablas evol EM zona'!M41,"-")</f>
        <v>-0.36037580869627295</v>
      </c>
      <c r="I28" s="336">
        <f>IFERROR('Tablas evol EM zona'!O28-'Tablas evol EM zona'!O41,"-")</f>
        <v>-0.33369121226230103</v>
      </c>
      <c r="J28" s="336">
        <f>IFERROR('Tablas evol EM zona'!Q28-'Tablas evol EM zona'!Q41,"-")</f>
        <v>-0.33378897410126651</v>
      </c>
      <c r="K28" s="336">
        <f>IFERROR('Tablas evol EM zona'!S28-'Tablas evol EM zona'!S41,"-")</f>
        <v>-0.34152400107212966</v>
      </c>
    </row>
    <row r="29" spans="2:11" ht="15" hidden="1" customHeight="1" outlineLevel="1">
      <c r="B29" s="66" t="s">
        <v>89</v>
      </c>
      <c r="C29" s="336">
        <f>IFERROR('Tablas evol EM zona'!C29-'Tablas evol EM zona'!C42,"-")</f>
        <v>-0.14000000000000057</v>
      </c>
      <c r="D29" s="336">
        <f>IFERROR('Tablas evol EM zona'!E29-'Tablas evol EM zona'!E42,"-")</f>
        <v>-0.91999999999999993</v>
      </c>
      <c r="E29" s="336">
        <f>IFERROR('Tablas evol EM zona'!G29-'Tablas evol EM zona'!G42,"-")</f>
        <v>-0.54999999999999893</v>
      </c>
      <c r="F29" s="337">
        <f>IFERROR('Tablas evol EM zona'!I29-'Tablas evol EM zona'!I42,"-")</f>
        <v>-0.27299240428061822</v>
      </c>
      <c r="G29" s="337">
        <f>IFERROR('Tablas evol EM zona'!K29-'Tablas evol EM zona'!K42,"-")</f>
        <v>-0.46652163776223965</v>
      </c>
      <c r="H29" s="337">
        <f>IFERROR('Tablas evol EM zona'!M29-'Tablas evol EM zona'!M42,"-")</f>
        <v>-0.35056312750501384</v>
      </c>
      <c r="I29" s="336">
        <f>IFERROR('Tablas evol EM zona'!O29-'Tablas evol EM zona'!O42,"-")</f>
        <v>-9.1512638643562738E-2</v>
      </c>
      <c r="J29" s="336">
        <f>IFERROR('Tablas evol EM zona'!Q29-'Tablas evol EM zona'!Q42,"-")</f>
        <v>-0.44065285536221666</v>
      </c>
      <c r="K29" s="336">
        <f>IFERROR('Tablas evol EM zona'!S29-'Tablas evol EM zona'!S42,"-")</f>
        <v>-0.21702075706506818</v>
      </c>
    </row>
    <row r="30" spans="2:11" ht="15" hidden="1" customHeight="1" outlineLevel="1">
      <c r="B30" s="66" t="s">
        <v>90</v>
      </c>
      <c r="C30" s="336">
        <f>IFERROR('Tablas evol EM zona'!C30-'Tablas evol EM zona'!C43,"-")</f>
        <v>-0.5</v>
      </c>
      <c r="D30" s="336">
        <f>IFERROR('Tablas evol EM zona'!E30-'Tablas evol EM zona'!E43,"-")</f>
        <v>-0.28999999999999915</v>
      </c>
      <c r="E30" s="336">
        <f>IFERROR('Tablas evol EM zona'!G30-'Tablas evol EM zona'!G43,"-")</f>
        <v>-0.38000000000000078</v>
      </c>
      <c r="F30" s="337">
        <f>IFERROR('Tablas evol EM zona'!I30-'Tablas evol EM zona'!I43,"-")</f>
        <v>-0.24180206705925755</v>
      </c>
      <c r="G30" s="337">
        <f>IFERROR('Tablas evol EM zona'!K30-'Tablas evol EM zona'!K43,"-")</f>
        <v>-0.15216790668887192</v>
      </c>
      <c r="H30" s="337">
        <f>IFERROR('Tablas evol EM zona'!M30-'Tablas evol EM zona'!M43,"-")</f>
        <v>-0.20474199130310922</v>
      </c>
      <c r="I30" s="336">
        <f>IFERROR('Tablas evol EM zona'!O30-'Tablas evol EM zona'!O43,"-")</f>
        <v>-0.1495552246762033</v>
      </c>
      <c r="J30" s="336">
        <f>IFERROR('Tablas evol EM zona'!Q30-'Tablas evol EM zona'!Q43,"-")</f>
        <v>-0.21698179020839881</v>
      </c>
      <c r="K30" s="336">
        <f>IFERROR('Tablas evol EM zona'!S30-'Tablas evol EM zona'!S43,"-")</f>
        <v>-0.18507603992445709</v>
      </c>
    </row>
    <row r="31" spans="2:11" ht="15" hidden="1" customHeight="1" outlineLevel="1">
      <c r="B31" s="66" t="s">
        <v>91</v>
      </c>
      <c r="C31" s="336">
        <f>IFERROR('Tablas evol EM zona'!C31-'Tablas evol EM zona'!C44,"-")</f>
        <v>-0.42999999999999972</v>
      </c>
      <c r="D31" s="336">
        <f>IFERROR('Tablas evol EM zona'!E31-'Tablas evol EM zona'!E44,"-")</f>
        <v>-1.2999999999999998</v>
      </c>
      <c r="E31" s="336">
        <f>IFERROR('Tablas evol EM zona'!G31-'Tablas evol EM zona'!G44,"-")</f>
        <v>-0.91999999999999993</v>
      </c>
      <c r="F31" s="337">
        <f>IFERROR('Tablas evol EM zona'!I31-'Tablas evol EM zona'!I44,"-")</f>
        <v>-0.81723134480867987</v>
      </c>
      <c r="G31" s="337">
        <f>IFERROR('Tablas evol EM zona'!K31-'Tablas evol EM zona'!K44,"-")</f>
        <v>-1.2740168386172019</v>
      </c>
      <c r="H31" s="337">
        <f>IFERROR('Tablas evol EM zona'!M31-'Tablas evol EM zona'!M44,"-")</f>
        <v>-1.0171376188321801</v>
      </c>
      <c r="I31" s="336">
        <f>IFERROR('Tablas evol EM zona'!O31-'Tablas evol EM zona'!O44,"-")</f>
        <v>-0.59771187070422815</v>
      </c>
      <c r="J31" s="336">
        <f>IFERROR('Tablas evol EM zona'!Q31-'Tablas evol EM zona'!Q44,"-")</f>
        <v>-1.1273458897317878</v>
      </c>
      <c r="K31" s="336">
        <f>IFERROR('Tablas evol EM zona'!S31-'Tablas evol EM zona'!S44,"-")</f>
        <v>-0.81052783204716672</v>
      </c>
    </row>
    <row r="32" spans="2:11" ht="15" hidden="1" customHeight="1" outlineLevel="1">
      <c r="B32" s="66" t="s">
        <v>92</v>
      </c>
      <c r="C32" s="336">
        <f>IFERROR('Tablas evol EM zona'!C32-'Tablas evol EM zona'!C45,"-")</f>
        <v>0.18646364161478779</v>
      </c>
      <c r="D32" s="336">
        <f>IFERROR('Tablas evol EM zona'!E32-'Tablas evol EM zona'!E45,"-")</f>
        <v>-0.46919445822538286</v>
      </c>
      <c r="E32" s="336">
        <f>IFERROR('Tablas evol EM zona'!G32-'Tablas evol EM zona'!G45,"-")</f>
        <v>-0.17803293596662861</v>
      </c>
      <c r="F32" s="337">
        <f>IFERROR('Tablas evol EM zona'!I32-'Tablas evol EM zona'!I45,"-")</f>
        <v>-0.16072167395149783</v>
      </c>
      <c r="G32" s="337">
        <f>IFERROR('Tablas evol EM zona'!K32-'Tablas evol EM zona'!K45,"-")</f>
        <v>-0.6028524030535749</v>
      </c>
      <c r="H32" s="337">
        <f>IFERROR('Tablas evol EM zona'!M32-'Tablas evol EM zona'!M45,"-")</f>
        <v>-0.35259944095220419</v>
      </c>
      <c r="I32" s="336">
        <f>IFERROR('Tablas evol EM zona'!O32-'Tablas evol EM zona'!O45,"-")</f>
        <v>-0.15196295479627597</v>
      </c>
      <c r="J32" s="336">
        <f>IFERROR('Tablas evol EM zona'!Q32-'Tablas evol EM zona'!Q45,"-")</f>
        <v>-0.60405211872064335</v>
      </c>
      <c r="K32" s="336">
        <f>IFERROR('Tablas evol EM zona'!S32-'Tablas evol EM zona'!S45,"-")</f>
        <v>-0.32991360686646143</v>
      </c>
    </row>
    <row r="33" spans="2:11" ht="15" hidden="1" customHeight="1" outlineLevel="1">
      <c r="B33" s="66" t="s">
        <v>93</v>
      </c>
      <c r="C33" s="336">
        <f>IFERROR('Tablas evol EM zona'!C33-'Tablas evol EM zona'!C46,"-")</f>
        <v>0.27000000000000046</v>
      </c>
      <c r="D33" s="336">
        <f>IFERROR('Tablas evol EM zona'!E33-'Tablas evol EM zona'!E46,"-")</f>
        <v>-0.82999999999999918</v>
      </c>
      <c r="E33" s="336">
        <f>IFERROR('Tablas evol EM zona'!G33-'Tablas evol EM zona'!G46,"-")</f>
        <v>-0.29999999999999982</v>
      </c>
      <c r="F33" s="337">
        <f>IFERROR('Tablas evol EM zona'!I33-'Tablas evol EM zona'!I46,"-")</f>
        <v>-0.23026740847645133</v>
      </c>
      <c r="G33" s="337">
        <f>IFERROR('Tablas evol EM zona'!K33-'Tablas evol EM zona'!K46,"-")</f>
        <v>-0.61999880106223149</v>
      </c>
      <c r="H33" s="337">
        <f>IFERROR('Tablas evol EM zona'!M33-'Tablas evol EM zona'!M46,"-")</f>
        <v>-0.38216780283258611</v>
      </c>
      <c r="I33" s="336">
        <f>IFERROR('Tablas evol EM zona'!O33-'Tablas evol EM zona'!O46,"-")</f>
        <v>-0.13075903324522198</v>
      </c>
      <c r="J33" s="336">
        <f>IFERROR('Tablas evol EM zona'!Q33-'Tablas evol EM zona'!Q46,"-")</f>
        <v>-0.51162488603454825</v>
      </c>
      <c r="K33" s="336">
        <f>IFERROR('Tablas evol EM zona'!S33-'Tablas evol EM zona'!S46,"-")</f>
        <v>-0.26784965291272389</v>
      </c>
    </row>
    <row r="34" spans="2:11" ht="15" hidden="1" customHeight="1" outlineLevel="1">
      <c r="B34" s="66" t="s">
        <v>94</v>
      </c>
      <c r="C34" s="336">
        <f>IFERROR('Tablas evol EM zona'!C34-'Tablas evol EM zona'!C47,"-")</f>
        <v>-0.6899999999999995</v>
      </c>
      <c r="D34" s="336">
        <f>IFERROR('Tablas evol EM zona'!E34-'Tablas evol EM zona'!E47,"-")</f>
        <v>-1.25</v>
      </c>
      <c r="E34" s="336">
        <f>IFERROR('Tablas evol EM zona'!G34-'Tablas evol EM zona'!G47,"-")</f>
        <v>-0.99000000000000021</v>
      </c>
      <c r="F34" s="337">
        <f>IFERROR('Tablas evol EM zona'!I34-'Tablas evol EM zona'!I47,"-")</f>
        <v>-0.87913307240210781</v>
      </c>
      <c r="G34" s="337">
        <f>IFERROR('Tablas evol EM zona'!K34-'Tablas evol EM zona'!K47,"-")</f>
        <v>-1.1779683821771334</v>
      </c>
      <c r="H34" s="337">
        <f>IFERROR('Tablas evol EM zona'!M34-'Tablas evol EM zona'!M47,"-")</f>
        <v>-0.99658488854704519</v>
      </c>
      <c r="I34" s="336">
        <f>IFERROR('Tablas evol EM zona'!O34-'Tablas evol EM zona'!O47,"-")</f>
        <v>-0.84750200803790321</v>
      </c>
      <c r="J34" s="336">
        <f>IFERROR('Tablas evol EM zona'!Q34-'Tablas evol EM zona'!Q47,"-")</f>
        <v>-1.2266182343505418</v>
      </c>
      <c r="K34" s="336">
        <f>IFERROR('Tablas evol EM zona'!S34-'Tablas evol EM zona'!S47,"-")</f>
        <v>-0.98068060153978198</v>
      </c>
    </row>
    <row r="35" spans="2:11" ht="15" hidden="1" customHeight="1" outlineLevel="1">
      <c r="B35" s="66" t="s">
        <v>95</v>
      </c>
      <c r="C35" s="336">
        <f>IFERROR('Tablas evol EM zona'!C35-'Tablas evol EM zona'!C48,"-")</f>
        <v>0.1899999999999995</v>
      </c>
      <c r="D35" s="336">
        <f>IFERROR('Tablas evol EM zona'!E35-'Tablas evol EM zona'!E48,"-")</f>
        <v>-0.34000000000000163</v>
      </c>
      <c r="E35" s="336">
        <f>IFERROR('Tablas evol EM zona'!G35-'Tablas evol EM zona'!G48,"-")</f>
        <v>-0.12000000000000099</v>
      </c>
      <c r="F35" s="337">
        <f>IFERROR('Tablas evol EM zona'!I35-'Tablas evol EM zona'!I48,"-")</f>
        <v>0.28337695438373611</v>
      </c>
      <c r="G35" s="337">
        <f>IFERROR('Tablas evol EM zona'!K35-'Tablas evol EM zona'!K48,"-")</f>
        <v>-0.18465093527676224</v>
      </c>
      <c r="H35" s="337">
        <f>IFERROR('Tablas evol EM zona'!M35-'Tablas evol EM zona'!M48,"-")</f>
        <v>8.1705545878184793E-2</v>
      </c>
      <c r="I35" s="336">
        <f>IFERROR('Tablas evol EM zona'!O35-'Tablas evol EM zona'!O48,"-")</f>
        <v>0.36523768399174017</v>
      </c>
      <c r="J35" s="336">
        <f>IFERROR('Tablas evol EM zona'!Q35-'Tablas evol EM zona'!Q48,"-")</f>
        <v>-0.11958974280620538</v>
      </c>
      <c r="K35" s="336">
        <f>IFERROR('Tablas evol EM zona'!S35-'Tablas evol EM zona'!S48,"-")</f>
        <v>0.18320119444637939</v>
      </c>
    </row>
    <row r="36" spans="2:11" ht="15" hidden="1" customHeight="1" outlineLevel="1">
      <c r="B36" s="66" t="s">
        <v>96</v>
      </c>
      <c r="C36" s="336">
        <f>IFERROR('Tablas evol EM zona'!C36-'Tablas evol EM zona'!C49,"-")</f>
        <v>-0.24000000000000021</v>
      </c>
      <c r="D36" s="336">
        <f>IFERROR('Tablas evol EM zona'!E36-'Tablas evol EM zona'!E49,"-")</f>
        <v>9.9999999999999645E-2</v>
      </c>
      <c r="E36" s="336">
        <f>IFERROR('Tablas evol EM zona'!G36-'Tablas evol EM zona'!G49,"-")</f>
        <v>-3.9999999999999147E-2</v>
      </c>
      <c r="F36" s="337">
        <f>IFERROR('Tablas evol EM zona'!I36-'Tablas evol EM zona'!I49,"-")</f>
        <v>-0.14724556442667414</v>
      </c>
      <c r="G36" s="337">
        <f>IFERROR('Tablas evol EM zona'!K36-'Tablas evol EM zona'!K49,"-")</f>
        <v>0.24539392850557817</v>
      </c>
      <c r="H36" s="337">
        <f>IFERROR('Tablas evol EM zona'!M36-'Tablas evol EM zona'!M49,"-")</f>
        <v>1.980270616019375E-2</v>
      </c>
      <c r="I36" s="336">
        <f>IFERROR('Tablas evol EM zona'!O36-'Tablas evol EM zona'!O49,"-")</f>
        <v>-7.5831032424845013E-2</v>
      </c>
      <c r="J36" s="336">
        <f>IFERROR('Tablas evol EM zona'!Q36-'Tablas evol EM zona'!Q49,"-")</f>
        <v>0.18231226240488674</v>
      </c>
      <c r="K36" s="336">
        <f>IFERROR('Tablas evol EM zona'!S36-'Tablas evol EM zona'!S49,"-")</f>
        <v>1.1223057665395331E-2</v>
      </c>
    </row>
    <row r="37" spans="2:11" ht="15" hidden="1" customHeight="1" outlineLevel="1">
      <c r="B37" s="66" t="s">
        <v>97</v>
      </c>
      <c r="C37" s="336">
        <f>IFERROR('Tablas evol EM zona'!C37-'Tablas evol EM zona'!C50,"-")</f>
        <v>0.94000000000000128</v>
      </c>
      <c r="D37" s="336">
        <f>IFERROR('Tablas evol EM zona'!E37-'Tablas evol EM zona'!E50,"-")</f>
        <v>-0.98000000000000043</v>
      </c>
      <c r="E37" s="336">
        <f>IFERROR('Tablas evol EM zona'!G37-'Tablas evol EM zona'!G50,"-")</f>
        <v>-0.17999999999999972</v>
      </c>
      <c r="F37" s="337">
        <f>IFERROR('Tablas evol EM zona'!I37-'Tablas evol EM zona'!I50,"-")</f>
        <v>-1.3759821032293118E-2</v>
      </c>
      <c r="G37" s="337">
        <f>IFERROR('Tablas evol EM zona'!K37-'Tablas evol EM zona'!K50,"-")</f>
        <v>-1.1679674466206276</v>
      </c>
      <c r="H37" s="337">
        <f>IFERROR('Tablas evol EM zona'!M37-'Tablas evol EM zona'!M50,"-")</f>
        <v>-0.54351976928127854</v>
      </c>
      <c r="I37" s="336">
        <f>IFERROR('Tablas evol EM zona'!O37-'Tablas evol EM zona'!O50,"-")</f>
        <v>0.20892156471648171</v>
      </c>
      <c r="J37" s="336">
        <f>IFERROR('Tablas evol EM zona'!Q37-'Tablas evol EM zona'!Q50,"-")</f>
        <v>-1.0245406855186321</v>
      </c>
      <c r="K37" s="336">
        <f>IFERROR('Tablas evol EM zona'!S37-'Tablas evol EM zona'!S50,"-")</f>
        <v>-0.28937282598164771</v>
      </c>
    </row>
    <row r="38" spans="2:11" collapsed="1">
      <c r="B38" s="80">
        <v>2009</v>
      </c>
      <c r="C38" s="339">
        <f>IFERROR('Tablas evol EM zona'!C38-'Tablas evol EM zona'!C51,"-")</f>
        <v>-0.15066327090693754</v>
      </c>
      <c r="D38" s="339">
        <f>IFERROR('Tablas evol EM zona'!E38-'Tablas evol EM zona'!E51,"-")</f>
        <v>-0.50275231786443264</v>
      </c>
      <c r="E38" s="339">
        <f>IFERROR('Tablas evol EM zona'!G38-'Tablas evol EM zona'!G51,"-")</f>
        <v>-0.34935057569446926</v>
      </c>
      <c r="F38" s="339">
        <f>IFERROR('Tablas evol EM zona'!I38-'Tablas evol EM zona'!I51,"-")</f>
        <v>-0.2975138273765765</v>
      </c>
      <c r="G38" s="339">
        <f>IFERROR('Tablas evol EM zona'!K38-'Tablas evol EM zona'!K51,"-")</f>
        <v>-0.39408548699252322</v>
      </c>
      <c r="H38" s="339">
        <f>IFERROR('Tablas evol EM zona'!M38-'Tablas evol EM zona'!M51,"-")</f>
        <v>-0.34443394192406984</v>
      </c>
      <c r="I38" s="339">
        <f>IFERROR('Tablas evol EM zona'!O38-'Tablas evol EM zona'!O51,"-")</f>
        <v>-0.17987774204766449</v>
      </c>
      <c r="J38" s="339">
        <f>IFERROR('Tablas evol EM zona'!Q38-'Tablas evol EM zona'!Q51,"-")</f>
        <v>-0.40504562659523557</v>
      </c>
      <c r="K38" s="339">
        <f>IFERROR('Tablas evol EM zona'!S38-'Tablas evol EM zona'!S51,"-")</f>
        <v>-0.27434471765047785</v>
      </c>
    </row>
    <row r="39" spans="2:11" ht="15" hidden="1" customHeight="1" outlineLevel="1">
      <c r="B39" s="66" t="s">
        <v>86</v>
      </c>
      <c r="C39" s="336">
        <f>IFERROR('Tablas evol EM zona'!C39-'Tablas evol EM zona'!C52,"-")</f>
        <v>0.46000000000000085</v>
      </c>
      <c r="D39" s="336">
        <f>IFERROR('Tablas evol EM zona'!E39-'Tablas evol EM zona'!E52,"-")</f>
        <v>-0.16000000000000014</v>
      </c>
      <c r="E39" s="336">
        <f>IFERROR('Tablas evol EM zona'!G39-'Tablas evol EM zona'!G52,"-")</f>
        <v>8.9999999999999858E-2</v>
      </c>
      <c r="F39" s="337">
        <f>IFERROR('Tablas evol EM zona'!I39-'Tablas evol EM zona'!I52,"-")</f>
        <v>4.3601237274977223E-3</v>
      </c>
      <c r="G39" s="337">
        <f>IFERROR('Tablas evol EM zona'!K39-'Tablas evol EM zona'!K52,"-")</f>
        <v>-0.41351169797955833</v>
      </c>
      <c r="H39" s="337">
        <f>IFERROR('Tablas evol EM zona'!M39-'Tablas evol EM zona'!M52,"-")</f>
        <v>-0.19550582618449397</v>
      </c>
      <c r="I39" s="336">
        <f>IFERROR('Tablas evol EM zona'!O39-'Tablas evol EM zona'!O52,"-")</f>
        <v>0.13958468638461952</v>
      </c>
      <c r="J39" s="336">
        <f>IFERROR('Tablas evol EM zona'!Q39-'Tablas evol EM zona'!Q52,"-")</f>
        <v>-0.36060660263396827</v>
      </c>
      <c r="K39" s="336">
        <f>IFERROR('Tablas evol EM zona'!S39-'Tablas evol EM zona'!S52,"-")</f>
        <v>-7.8654324528276476E-2</v>
      </c>
    </row>
    <row r="40" spans="2:11" ht="15" hidden="1" customHeight="1" outlineLevel="1">
      <c r="B40" s="66" t="s">
        <v>87</v>
      </c>
      <c r="C40" s="336">
        <f>IFERROR('Tablas evol EM zona'!C40-'Tablas evol EM zona'!C53,"-")</f>
        <v>-0.23000000000000043</v>
      </c>
      <c r="D40" s="336">
        <f>IFERROR('Tablas evol EM zona'!E40-'Tablas evol EM zona'!E53,"-")</f>
        <v>-0.64000000000000057</v>
      </c>
      <c r="E40" s="336">
        <f>IFERROR('Tablas evol EM zona'!G40-'Tablas evol EM zona'!G53,"-")</f>
        <v>-0.45000000000000107</v>
      </c>
      <c r="F40" s="337">
        <f>IFERROR('Tablas evol EM zona'!I40-'Tablas evol EM zona'!I53,"-")</f>
        <v>-6.438831560778624E-3</v>
      </c>
      <c r="G40" s="337">
        <f>IFERROR('Tablas evol EM zona'!K40-'Tablas evol EM zona'!K53,"-")</f>
        <v>-0.24649223123271646</v>
      </c>
      <c r="H40" s="337">
        <f>IFERROR('Tablas evol EM zona'!M40-'Tablas evol EM zona'!M53,"-")</f>
        <v>-0.11650521979042061</v>
      </c>
      <c r="I40" s="336">
        <f>IFERROR('Tablas evol EM zona'!O40-'Tablas evol EM zona'!O53,"-")</f>
        <v>1.0109268589761911E-3</v>
      </c>
      <c r="J40" s="336">
        <f>IFERROR('Tablas evol EM zona'!Q40-'Tablas evol EM zona'!Q53,"-")</f>
        <v>-0.24363687997025885</v>
      </c>
      <c r="K40" s="336">
        <f>IFERROR('Tablas evol EM zona'!S40-'Tablas evol EM zona'!S53,"-")</f>
        <v>-9.6316581895286468E-2</v>
      </c>
    </row>
    <row r="41" spans="2:11" ht="15" hidden="1" customHeight="1" outlineLevel="1">
      <c r="B41" s="66" t="s">
        <v>88</v>
      </c>
      <c r="C41" s="336">
        <f>IFERROR('Tablas evol EM zona'!C41-'Tablas evol EM zona'!C54,"-")</f>
        <v>0.44000000000000039</v>
      </c>
      <c r="D41" s="336">
        <f>IFERROR('Tablas evol EM zona'!E41-'Tablas evol EM zona'!E54,"-")</f>
        <v>-0.20000000000000018</v>
      </c>
      <c r="E41" s="336">
        <f>IFERROR('Tablas evol EM zona'!G41-'Tablas evol EM zona'!G54,"-")</f>
        <v>8.9999999999999858E-2</v>
      </c>
      <c r="F41" s="337">
        <f>IFERROR('Tablas evol EM zona'!I41-'Tablas evol EM zona'!I54,"-")</f>
        <v>0.29899210071610582</v>
      </c>
      <c r="G41" s="337">
        <f>IFERROR('Tablas evol EM zona'!K41-'Tablas evol EM zona'!K54,"-")</f>
        <v>-0.39497832340446148</v>
      </c>
      <c r="H41" s="337">
        <f>IFERROR('Tablas evol EM zona'!M41-'Tablas evol EM zona'!M54,"-")</f>
        <v>-6.0015392652870148E-3</v>
      </c>
      <c r="I41" s="336">
        <f>IFERROR('Tablas evol EM zona'!O41-'Tablas evol EM zona'!O54,"-")</f>
        <v>0.28189813086283699</v>
      </c>
      <c r="J41" s="336">
        <f>IFERROR('Tablas evol EM zona'!Q41-'Tablas evol EM zona'!Q54,"-")</f>
        <v>-0.23946534230843763</v>
      </c>
      <c r="K41" s="336">
        <f>IFERROR('Tablas evol EM zona'!S41-'Tablas evol EM zona'!S54,"-")</f>
        <v>7.2366068803741967E-2</v>
      </c>
    </row>
    <row r="42" spans="2:11" ht="15" hidden="1" customHeight="1" outlineLevel="1">
      <c r="B42" s="66" t="s">
        <v>89</v>
      </c>
      <c r="C42" s="336">
        <f>IFERROR('Tablas evol EM zona'!C42-'Tablas evol EM zona'!C55,"-")</f>
        <v>9.9999999999999645E-2</v>
      </c>
      <c r="D42" s="336">
        <f>IFERROR('Tablas evol EM zona'!E42-'Tablas evol EM zona'!E55,"-")</f>
        <v>-0.14000000000000057</v>
      </c>
      <c r="E42" s="336">
        <f>IFERROR('Tablas evol EM zona'!G42-'Tablas evol EM zona'!G55,"-")</f>
        <v>0</v>
      </c>
      <c r="F42" s="337">
        <f>IFERROR('Tablas evol EM zona'!I42-'Tablas evol EM zona'!I55,"-")</f>
        <v>0.17261946873954859</v>
      </c>
      <c r="G42" s="337">
        <f>IFERROR('Tablas evol EM zona'!K42-'Tablas evol EM zona'!K55,"-")</f>
        <v>-0.27195811408413739</v>
      </c>
      <c r="H42" s="337">
        <f>IFERROR('Tablas evol EM zona'!M42-'Tablas evol EM zona'!M55,"-")</f>
        <v>-7.9055175404434408E-3</v>
      </c>
      <c r="I42" s="336">
        <f>IFERROR('Tablas evol EM zona'!O42-'Tablas evol EM zona'!O55,"-")</f>
        <v>0.15208402542605359</v>
      </c>
      <c r="J42" s="336">
        <f>IFERROR('Tablas evol EM zona'!Q42-'Tablas evol EM zona'!Q55,"-")</f>
        <v>-0.18323349499245722</v>
      </c>
      <c r="K42" s="336">
        <f>IFERROR('Tablas evol EM zona'!S42-'Tablas evol EM zona'!S55,"-")</f>
        <v>3.0160891737101458E-2</v>
      </c>
    </row>
    <row r="43" spans="2:11" ht="15" hidden="1" customHeight="1" outlineLevel="1">
      <c r="B43" s="66" t="s">
        <v>90</v>
      </c>
      <c r="C43" s="336">
        <f>IFERROR('Tablas evol EM zona'!C43-'Tablas evol EM zona'!C56,"-")</f>
        <v>-0.35999999999999943</v>
      </c>
      <c r="D43" s="336">
        <f>IFERROR('Tablas evol EM zona'!E43-'Tablas evol EM zona'!E56,"-")</f>
        <v>-0.22000000000000064</v>
      </c>
      <c r="E43" s="336">
        <f>IFERROR('Tablas evol EM zona'!G43-'Tablas evol EM zona'!G56,"-")</f>
        <v>-0.26999999999999957</v>
      </c>
      <c r="F43" s="337">
        <f>IFERROR('Tablas evol EM zona'!I43-'Tablas evol EM zona'!I56,"-")</f>
        <v>-0.40090805625026515</v>
      </c>
      <c r="G43" s="337">
        <f>IFERROR('Tablas evol EM zona'!K43-'Tablas evol EM zona'!K56,"-")</f>
        <v>-0.22285231120383386</v>
      </c>
      <c r="H43" s="337">
        <f>IFERROR('Tablas evol EM zona'!M43-'Tablas evol EM zona'!M56,"-")</f>
        <v>-0.32161111773817908</v>
      </c>
      <c r="I43" s="336">
        <f>IFERROR('Tablas evol EM zona'!O43-'Tablas evol EM zona'!O56,"-")</f>
        <v>-0.25143780572240537</v>
      </c>
      <c r="J43" s="336">
        <f>IFERROR('Tablas evol EM zona'!Q43-'Tablas evol EM zona'!Q56,"-")</f>
        <v>-8.9417909789714756E-2</v>
      </c>
      <c r="K43" s="336">
        <f>IFERROR('Tablas evol EM zona'!S43-'Tablas evol EM zona'!S56,"-")</f>
        <v>-0.18649172559244498</v>
      </c>
    </row>
    <row r="44" spans="2:11" ht="15" hidden="1" customHeight="1" outlineLevel="1">
      <c r="B44" s="66" t="s">
        <v>91</v>
      </c>
      <c r="C44" s="336">
        <f>IFERROR('Tablas evol EM zona'!C44-'Tablas evol EM zona'!C57,"-")</f>
        <v>-0.19000000000000128</v>
      </c>
      <c r="D44" s="336">
        <f>IFERROR('Tablas evol EM zona'!E44-'Tablas evol EM zona'!E57,"-")</f>
        <v>8.0000000000000071E-2</v>
      </c>
      <c r="E44" s="336">
        <f>IFERROR('Tablas evol EM zona'!G44-'Tablas evol EM zona'!G57,"-")</f>
        <v>-1.9999999999999574E-2</v>
      </c>
      <c r="F44" s="337">
        <f>IFERROR('Tablas evol EM zona'!I44-'Tablas evol EM zona'!I57,"-")</f>
        <v>0.36143971545947906</v>
      </c>
      <c r="G44" s="337">
        <f>IFERROR('Tablas evol EM zona'!K44-'Tablas evol EM zona'!K57,"-")</f>
        <v>2.4941404722600424E-2</v>
      </c>
      <c r="H44" s="337">
        <f>IFERROR('Tablas evol EM zona'!M44-'Tablas evol EM zona'!M57,"-")</f>
        <v>0.2131540728605561</v>
      </c>
      <c r="I44" s="336">
        <f>IFERROR('Tablas evol EM zona'!O44-'Tablas evol EM zona'!O57,"-")</f>
        <v>0.30634772456332904</v>
      </c>
      <c r="J44" s="336">
        <f>IFERROR('Tablas evol EM zona'!Q44-'Tablas evol EM zona'!Q57,"-")</f>
        <v>0.12695537431537041</v>
      </c>
      <c r="K44" s="336">
        <f>IFERROR('Tablas evol EM zona'!S44-'Tablas evol EM zona'!S57,"-")</f>
        <v>0.23258823367552051</v>
      </c>
    </row>
    <row r="45" spans="2:11" ht="15" hidden="1" customHeight="1" outlineLevel="1">
      <c r="B45" s="66" t="s">
        <v>92</v>
      </c>
      <c r="C45" s="336">
        <f>IFERROR('Tablas evol EM zona'!C45-'Tablas evol EM zona'!C58,"-")</f>
        <v>0.16999999999999993</v>
      </c>
      <c r="D45" s="336">
        <f>IFERROR('Tablas evol EM zona'!E45-'Tablas evol EM zona'!E58,"-")</f>
        <v>0.52000000000000046</v>
      </c>
      <c r="E45" s="336">
        <f>IFERROR('Tablas evol EM zona'!G45-'Tablas evol EM zona'!G58,"-")</f>
        <v>0.37000000000000011</v>
      </c>
      <c r="F45" s="337">
        <f>IFERROR('Tablas evol EM zona'!I45-'Tablas evol EM zona'!I58,"-")</f>
        <v>0.4595652389268885</v>
      </c>
      <c r="G45" s="337">
        <f>IFERROR('Tablas evol EM zona'!K45-'Tablas evol EM zona'!K58,"-")</f>
        <v>0.77574020556347634</v>
      </c>
      <c r="H45" s="337">
        <f>IFERROR('Tablas evol EM zona'!M45-'Tablas evol EM zona'!M58,"-")</f>
        <v>0.58717591921965351</v>
      </c>
      <c r="I45" s="336">
        <f>IFERROR('Tablas evol EM zona'!O45-'Tablas evol EM zona'!O58,"-")</f>
        <v>0.39320717837884533</v>
      </c>
      <c r="J45" s="336">
        <f>IFERROR('Tablas evol EM zona'!Q45-'Tablas evol EM zona'!Q58,"-")</f>
        <v>0.81289185575129963</v>
      </c>
      <c r="K45" s="336">
        <f>IFERROR('Tablas evol EM zona'!S45-'Tablas evol EM zona'!S58,"-")</f>
        <v>0.54770399480467091</v>
      </c>
    </row>
    <row r="46" spans="2:11" ht="15" hidden="1" customHeight="1" outlineLevel="1">
      <c r="B46" s="66" t="s">
        <v>93</v>
      </c>
      <c r="C46" s="336">
        <f>IFERROR('Tablas evol EM zona'!C46-'Tablas evol EM zona'!C59,"-")</f>
        <v>-1.0400000000000009</v>
      </c>
      <c r="D46" s="336">
        <f>IFERROR('Tablas evol EM zona'!E46-'Tablas evol EM zona'!E59,"-")</f>
        <v>-0.77000000000000135</v>
      </c>
      <c r="E46" s="336">
        <f>IFERROR('Tablas evol EM zona'!G46-'Tablas evol EM zona'!G59,"-")</f>
        <v>-0.91999999999999993</v>
      </c>
      <c r="F46" s="337">
        <f>IFERROR('Tablas evol EM zona'!I46-'Tablas evol EM zona'!I59,"-")</f>
        <v>-0.78576881364737261</v>
      </c>
      <c r="G46" s="337">
        <f>IFERROR('Tablas evol EM zona'!K46-'Tablas evol EM zona'!K59,"-")</f>
        <v>-1.2305954572978752</v>
      </c>
      <c r="H46" s="337">
        <f>IFERROR('Tablas evol EM zona'!M46-'Tablas evol EM zona'!M59,"-")</f>
        <v>-0.99016252957230044</v>
      </c>
      <c r="I46" s="336">
        <f>IFERROR('Tablas evol EM zona'!O46-'Tablas evol EM zona'!O59,"-")</f>
        <v>-0.54827585735895834</v>
      </c>
      <c r="J46" s="336">
        <f>IFERROR('Tablas evol EM zona'!Q46-'Tablas evol EM zona'!Q59,"-")</f>
        <v>-1.0359279258220795</v>
      </c>
      <c r="K46" s="336">
        <f>IFERROR('Tablas evol EM zona'!S46-'Tablas evol EM zona'!S59,"-")</f>
        <v>-0.74777561309327467</v>
      </c>
    </row>
    <row r="47" spans="2:11" ht="15" hidden="1" customHeight="1" outlineLevel="1">
      <c r="B47" s="66" t="s">
        <v>94</v>
      </c>
      <c r="C47" s="336">
        <f>IFERROR('Tablas evol EM zona'!C47-'Tablas evol EM zona'!C60,"-")</f>
        <v>-0.10000000000000053</v>
      </c>
      <c r="D47" s="336">
        <f>IFERROR('Tablas evol EM zona'!E47-'Tablas evol EM zona'!E60,"-")</f>
        <v>0.36999999999999922</v>
      </c>
      <c r="E47" s="336">
        <f>IFERROR('Tablas evol EM zona'!G47-'Tablas evol EM zona'!G60,"-")</f>
        <v>0.16000000000000014</v>
      </c>
      <c r="F47" s="337">
        <f>IFERROR('Tablas evol EM zona'!I47-'Tablas evol EM zona'!I60,"-")</f>
        <v>0.43705158566767022</v>
      </c>
      <c r="G47" s="337">
        <f>IFERROR('Tablas evol EM zona'!K47-'Tablas evol EM zona'!K60,"-")</f>
        <v>0.20966192825921404</v>
      </c>
      <c r="H47" s="337">
        <f>IFERROR('Tablas evol EM zona'!M47-'Tablas evol EM zona'!M60,"-")</f>
        <v>0.32570176270529405</v>
      </c>
      <c r="I47" s="336">
        <f>IFERROR('Tablas evol EM zona'!O47-'Tablas evol EM zona'!O60,"-")</f>
        <v>0.50035181806241358</v>
      </c>
      <c r="J47" s="336">
        <f>IFERROR('Tablas evol EM zona'!Q47-'Tablas evol EM zona'!Q60,"-")</f>
        <v>0.33745688767506898</v>
      </c>
      <c r="K47" s="336">
        <f>IFERROR('Tablas evol EM zona'!S47-'Tablas evol EM zona'!S60,"-")</f>
        <v>0.42234069756053039</v>
      </c>
    </row>
    <row r="48" spans="2:11" ht="15" hidden="1" customHeight="1" outlineLevel="1">
      <c r="B48" s="66" t="s">
        <v>95</v>
      </c>
      <c r="C48" s="336">
        <f>IFERROR('Tablas evol EM zona'!C48-'Tablas evol EM zona'!C61,"-")</f>
        <v>-8.9999999999999858E-2</v>
      </c>
      <c r="D48" s="336">
        <f>IFERROR('Tablas evol EM zona'!E48-'Tablas evol EM zona'!E61,"-")</f>
        <v>3.0000000000001137E-2</v>
      </c>
      <c r="E48" s="336">
        <f>IFERROR('Tablas evol EM zona'!G48-'Tablas evol EM zona'!G61,"-")</f>
        <v>-9.9999999999997868E-3</v>
      </c>
      <c r="F48" s="337">
        <f>IFERROR('Tablas evol EM zona'!I48-'Tablas evol EM zona'!I61,"-")</f>
        <v>-8.7423267032714413E-2</v>
      </c>
      <c r="G48" s="337">
        <f>IFERROR('Tablas evol EM zona'!K48-'Tablas evol EM zona'!K61,"-")</f>
        <v>0.25614850630705277</v>
      </c>
      <c r="H48" s="337">
        <f>IFERROR('Tablas evol EM zona'!M48-'Tablas evol EM zona'!M61,"-")</f>
        <v>5.7574105302004241E-2</v>
      </c>
      <c r="I48" s="336">
        <f>IFERROR('Tablas evol EM zona'!O48-'Tablas evol EM zona'!O61,"-")</f>
        <v>-0.14952998337852019</v>
      </c>
      <c r="J48" s="336">
        <f>IFERROR('Tablas evol EM zona'!Q48-'Tablas evol EM zona'!Q61,"-")</f>
        <v>9.9558643137276803E-2</v>
      </c>
      <c r="K48" s="336">
        <f>IFERROR('Tablas evol EM zona'!S48-'Tablas evol EM zona'!S61,"-")</f>
        <v>-6.1495295363092062E-2</v>
      </c>
    </row>
    <row r="49" spans="2:11" ht="15" hidden="1" customHeight="1" outlineLevel="1">
      <c r="B49" s="66" t="s">
        <v>96</v>
      </c>
      <c r="C49" s="336">
        <f>IFERROR('Tablas evol EM zona'!C49-'Tablas evol EM zona'!C62,"-")</f>
        <v>0.34999999999999964</v>
      </c>
      <c r="D49" s="336">
        <f>IFERROR('Tablas evol EM zona'!E49-'Tablas evol EM zona'!E62,"-")</f>
        <v>-0.17999999999999972</v>
      </c>
      <c r="E49" s="336">
        <f>IFERROR('Tablas evol EM zona'!G49-'Tablas evol EM zona'!G62,"-")</f>
        <v>3.9999999999999147E-2</v>
      </c>
      <c r="F49" s="337">
        <f>IFERROR('Tablas evol EM zona'!I49-'Tablas evol EM zona'!I62,"-")</f>
        <v>-3.4367197915781134E-2</v>
      </c>
      <c r="G49" s="337">
        <f>IFERROR('Tablas evol EM zona'!K49-'Tablas evol EM zona'!K62,"-")</f>
        <v>-0.47419863818447183</v>
      </c>
      <c r="H49" s="337">
        <f>IFERROR('Tablas evol EM zona'!M49-'Tablas evol EM zona'!M62,"-")</f>
        <v>-0.2372905174400799</v>
      </c>
      <c r="I49" s="336">
        <f>IFERROR('Tablas evol EM zona'!O49-'Tablas evol EM zona'!O62,"-")</f>
        <v>-6.4814124715308452E-2</v>
      </c>
      <c r="J49" s="336">
        <f>IFERROR('Tablas evol EM zona'!Q49-'Tablas evol EM zona'!Q62,"-")</f>
        <v>-0.39631010850919779</v>
      </c>
      <c r="K49" s="336">
        <f>IFERROR('Tablas evol EM zona'!S49-'Tablas evol EM zona'!S62,"-")</f>
        <v>-0.19827175464384084</v>
      </c>
    </row>
    <row r="50" spans="2:11" ht="15" hidden="1" customHeight="1" outlineLevel="1">
      <c r="B50" s="66" t="s">
        <v>97</v>
      </c>
      <c r="C50" s="336">
        <f>IFERROR('Tablas evol EM zona'!C50-'Tablas evol EM zona'!C63,"-")</f>
        <v>0.17999999999999972</v>
      </c>
      <c r="D50" s="336">
        <f>IFERROR('Tablas evol EM zona'!E50-'Tablas evol EM zona'!E63,"-")</f>
        <v>0.25</v>
      </c>
      <c r="E50" s="336">
        <f>IFERROR('Tablas evol EM zona'!G50-'Tablas evol EM zona'!G63,"-")</f>
        <v>0.22999999999999865</v>
      </c>
      <c r="F50" s="337">
        <f>IFERROR('Tablas evol EM zona'!I50-'Tablas evol EM zona'!I63,"-")</f>
        <v>0.11127783571021865</v>
      </c>
      <c r="G50" s="337">
        <f>IFERROR('Tablas evol EM zona'!K50-'Tablas evol EM zona'!K63,"-")</f>
        <v>0.11453798932263304</v>
      </c>
      <c r="H50" s="337">
        <f>IFERROR('Tablas evol EM zona'!M50-'Tablas evol EM zona'!M63,"-")</f>
        <v>0.11205211537039261</v>
      </c>
      <c r="I50" s="336">
        <f>IFERROR('Tablas evol EM zona'!O50-'Tablas evol EM zona'!O63,"-")</f>
        <v>5.4311655628447753E-2</v>
      </c>
      <c r="J50" s="336">
        <f>IFERROR('Tablas evol EM zona'!Q50-'Tablas evol EM zona'!Q63,"-")</f>
        <v>0.11699640187104521</v>
      </c>
      <c r="K50" s="336">
        <f>IFERROR('Tablas evol EM zona'!S50-'Tablas evol EM zona'!S63,"-")</f>
        <v>7.8287979871753066E-2</v>
      </c>
    </row>
    <row r="51" spans="2:11" collapsed="1">
      <c r="B51" s="80">
        <v>2008</v>
      </c>
      <c r="C51" s="339">
        <f>IFERROR('Tablas evol EM zona'!C51-'Tablas evol EM zona'!C64,"-")</f>
        <v>-3.0298949121725371E-2</v>
      </c>
      <c r="D51" s="339">
        <f>IFERROR('Tablas evol EM zona'!E51-'Tablas evol EM zona'!E64,"-")</f>
        <v>-8.539855433840593E-2</v>
      </c>
      <c r="E51" s="339">
        <f>IFERROR('Tablas evol EM zona'!G51-'Tablas evol EM zona'!G64,"-")</f>
        <v>-5.5505329127216285E-2</v>
      </c>
      <c r="F51" s="339">
        <f>IFERROR('Tablas evol EM zona'!I51-'Tablas evol EM zona'!I64,"-")</f>
        <v>3.9760307006090123E-2</v>
      </c>
      <c r="G51" s="339">
        <f>IFERROR('Tablas evol EM zona'!K51-'Tablas evol EM zona'!K64,"-")</f>
        <v>-0.14334118917229688</v>
      </c>
      <c r="H51" s="339">
        <f>IFERROR('Tablas evol EM zona'!M51-'Tablas evol EM zona'!M64,"-")</f>
        <v>-4.5404781985647347E-2</v>
      </c>
      <c r="I51" s="339">
        <f>IFERROR('Tablas evol EM zona'!O51-'Tablas evol EM zona'!O64,"-")</f>
        <v>6.4073786653993103E-2</v>
      </c>
      <c r="J51" s="339">
        <f>IFERROR('Tablas evol EM zona'!Q51-'Tablas evol EM zona'!Q64,"-")</f>
        <v>-7.5308568028022549E-2</v>
      </c>
      <c r="K51" s="339">
        <f>IFERROR('Tablas evol EM zona'!S51-'Tablas evol EM zona'!S64,"-")</f>
        <v>2.905718422156589E-3</v>
      </c>
    </row>
    <row r="52" spans="2:11" ht="15" hidden="1" customHeight="1" outlineLevel="1">
      <c r="B52" s="66" t="s">
        <v>86</v>
      </c>
      <c r="C52" s="336">
        <f>IFERROR('Tablas evol EM zona'!C52-'Tablas evol EM zona'!C65,"-")</f>
        <v>0.22999999999999865</v>
      </c>
      <c r="D52" s="336">
        <f>IFERROR('Tablas evol EM zona'!E52-'Tablas evol EM zona'!E65,"-")</f>
        <v>0.26999999999999957</v>
      </c>
      <c r="E52" s="336">
        <f>IFERROR('Tablas evol EM zona'!G52-'Tablas evol EM zona'!G65,"-")</f>
        <v>0.26999999999999957</v>
      </c>
      <c r="F52" s="337">
        <f>IFERROR('Tablas evol EM zona'!I52-'Tablas evol EM zona'!I65,"-")</f>
        <v>0.40858128452118603</v>
      </c>
      <c r="G52" s="337">
        <f>IFERROR('Tablas evol EM zona'!K52-'Tablas evol EM zona'!K65,"-")</f>
        <v>0.73097502049736107</v>
      </c>
      <c r="H52" s="337">
        <f>IFERROR('Tablas evol EM zona'!M52-'Tablas evol EM zona'!M65,"-")</f>
        <v>0.55941205818024287</v>
      </c>
      <c r="I52" s="336">
        <f>IFERROR('Tablas evol EM zona'!O52-'Tablas evol EM zona'!O65,"-")</f>
        <v>0.24178371202796711</v>
      </c>
      <c r="J52" s="336">
        <f>IFERROR('Tablas evol EM zona'!Q52-'Tablas evol EM zona'!Q65,"-")</f>
        <v>0.65222981396712498</v>
      </c>
      <c r="K52" s="336">
        <f>IFERROR('Tablas evol EM zona'!S52-'Tablas evol EM zona'!S65,"-")</f>
        <v>0.41118309476933845</v>
      </c>
    </row>
    <row r="53" spans="2:11" ht="15" hidden="1" customHeight="1" outlineLevel="1">
      <c r="B53" s="66" t="s">
        <v>87</v>
      </c>
      <c r="C53" s="336">
        <f>IFERROR('Tablas evol EM zona'!C53-'Tablas evol EM zona'!C66,"-")</f>
        <v>0.23000000000000043</v>
      </c>
      <c r="D53" s="336">
        <f>IFERROR('Tablas evol EM zona'!E53-'Tablas evol EM zona'!E66,"-")</f>
        <v>-0.84999999999999964</v>
      </c>
      <c r="E53" s="336">
        <f>IFERROR('Tablas evol EM zona'!G53-'Tablas evol EM zona'!G66,"-")</f>
        <v>-0.33999999999999986</v>
      </c>
      <c r="F53" s="337">
        <f>IFERROR('Tablas evol EM zona'!I53-'Tablas evol EM zona'!I66,"-")</f>
        <v>6.1951630632573362E-2</v>
      </c>
      <c r="G53" s="337">
        <f>IFERROR('Tablas evol EM zona'!K53-'Tablas evol EM zona'!K66,"-")</f>
        <v>-1.085392108506321</v>
      </c>
      <c r="H53" s="337">
        <f>IFERROR('Tablas evol EM zona'!M53-'Tablas evol EM zona'!M66,"-")</f>
        <v>-0.43609618974164732</v>
      </c>
      <c r="I53" s="336">
        <f>IFERROR('Tablas evol EM zona'!O53-'Tablas evol EM zona'!O66,"-")</f>
        <v>4.1150746432386143E-2</v>
      </c>
      <c r="J53" s="336">
        <f>IFERROR('Tablas evol EM zona'!Q53-'Tablas evol EM zona'!Q66,"-")</f>
        <v>-0.90480464067615607</v>
      </c>
      <c r="K53" s="336">
        <f>IFERROR('Tablas evol EM zona'!S53-'Tablas evol EM zona'!S66,"-")</f>
        <v>-0.31439700590189279</v>
      </c>
    </row>
    <row r="54" spans="2:11" ht="15" hidden="1" customHeight="1" outlineLevel="1">
      <c r="B54" s="66" t="s">
        <v>88</v>
      </c>
      <c r="C54" s="336">
        <f>IFERROR('Tablas evol EM zona'!C54-'Tablas evol EM zona'!C67,"-")</f>
        <v>0.21999999999999975</v>
      </c>
      <c r="D54" s="336">
        <f>IFERROR('Tablas evol EM zona'!E54-'Tablas evol EM zona'!E67,"-")</f>
        <v>-0.57000000000000028</v>
      </c>
      <c r="E54" s="336">
        <f>IFERROR('Tablas evol EM zona'!G54-'Tablas evol EM zona'!G67,"-")</f>
        <v>-0.19000000000000039</v>
      </c>
      <c r="F54" s="337">
        <f>IFERROR('Tablas evol EM zona'!I54-'Tablas evol EM zona'!I67,"-")</f>
        <v>3.0905438418739273E-2</v>
      </c>
      <c r="G54" s="337">
        <f>IFERROR('Tablas evol EM zona'!K54-'Tablas evol EM zona'!K67,"-")</f>
        <v>-0.16945155419034386</v>
      </c>
      <c r="H54" s="337">
        <f>IFERROR('Tablas evol EM zona'!M54-'Tablas evol EM zona'!M67,"-")</f>
        <v>-6.9563345096417706E-2</v>
      </c>
      <c r="I54" s="336">
        <f>IFERROR('Tablas evol EM zona'!O54-'Tablas evol EM zona'!O67,"-")</f>
        <v>-0.15238496558980863</v>
      </c>
      <c r="J54" s="336">
        <f>IFERROR('Tablas evol EM zona'!Q54-'Tablas evol EM zona'!Q67,"-")</f>
        <v>-0.20690823463346852</v>
      </c>
      <c r="K54" s="336">
        <f>IFERROR('Tablas evol EM zona'!S54-'Tablas evol EM zona'!S67,"-")</f>
        <v>-0.18526153593793371</v>
      </c>
    </row>
    <row r="55" spans="2:11" ht="15" hidden="1" customHeight="1" outlineLevel="1">
      <c r="B55" s="66" t="s">
        <v>89</v>
      </c>
      <c r="C55" s="336">
        <f>IFERROR('Tablas evol EM zona'!C55-'Tablas evol EM zona'!C68,"-")</f>
        <v>0.23000000000000043</v>
      </c>
      <c r="D55" s="336">
        <f>IFERROR('Tablas evol EM zona'!E55-'Tablas evol EM zona'!E68,"-")</f>
        <v>0.48000000000000043</v>
      </c>
      <c r="E55" s="336">
        <f>IFERROR('Tablas evol EM zona'!G55-'Tablas evol EM zona'!G68,"-")</f>
        <v>0.33999999999999986</v>
      </c>
      <c r="F55" s="337">
        <f>IFERROR('Tablas evol EM zona'!I55-'Tablas evol EM zona'!I68,"-")</f>
        <v>0.24828353416448046</v>
      </c>
      <c r="G55" s="337">
        <f>IFERROR('Tablas evol EM zona'!K55-'Tablas evol EM zona'!K68,"-")</f>
        <v>0.83613188323551491</v>
      </c>
      <c r="H55" s="337">
        <f>IFERROR('Tablas evol EM zona'!M55-'Tablas evol EM zona'!M68,"-")</f>
        <v>0.46825365641975125</v>
      </c>
      <c r="I55" s="336">
        <f>IFERROR('Tablas evol EM zona'!O55-'Tablas evol EM zona'!O68,"-")</f>
        <v>0.13859950026128764</v>
      </c>
      <c r="J55" s="336">
        <f>IFERROR('Tablas evol EM zona'!Q55-'Tablas evol EM zona'!Q68,"-")</f>
        <v>0.75727053888018148</v>
      </c>
      <c r="K55" s="336">
        <f>IFERROR('Tablas evol EM zona'!S55-'Tablas evol EM zona'!S68,"-")</f>
        <v>0.3418211093679222</v>
      </c>
    </row>
    <row r="56" spans="2:11" ht="15" hidden="1" customHeight="1" outlineLevel="1">
      <c r="B56" s="66" t="s">
        <v>90</v>
      </c>
      <c r="C56" s="336">
        <f>IFERROR('Tablas evol EM zona'!C56-'Tablas evol EM zona'!C69,"-")</f>
        <v>-1.9999999999999574E-2</v>
      </c>
      <c r="D56" s="336">
        <f>IFERROR('Tablas evol EM zona'!E56-'Tablas evol EM zona'!E69,"-")</f>
        <v>-1.0499999999999989</v>
      </c>
      <c r="E56" s="336">
        <f>IFERROR('Tablas evol EM zona'!G56-'Tablas evol EM zona'!G69,"-")</f>
        <v>-0.59999999999999964</v>
      </c>
      <c r="F56" s="337">
        <f>IFERROR('Tablas evol EM zona'!I56-'Tablas evol EM zona'!I69,"-")</f>
        <v>-0.22143056388762972</v>
      </c>
      <c r="G56" s="337">
        <f>IFERROR('Tablas evol EM zona'!K56-'Tablas evol EM zona'!K69,"-")</f>
        <v>-1.1446070021382173</v>
      </c>
      <c r="H56" s="337">
        <f>IFERROR('Tablas evol EM zona'!M56-'Tablas evol EM zona'!M69,"-")</f>
        <v>-0.65723840662797528</v>
      </c>
      <c r="I56" s="336">
        <f>IFERROR('Tablas evol EM zona'!O56-'Tablas evol EM zona'!O69,"-")</f>
        <v>-0.20520637003343989</v>
      </c>
      <c r="J56" s="336">
        <f>IFERROR('Tablas evol EM zona'!Q56-'Tablas evol EM zona'!Q69,"-")</f>
        <v>-0.95241373833985143</v>
      </c>
      <c r="K56" s="336">
        <f>IFERROR('Tablas evol EM zona'!S56-'Tablas evol EM zona'!S69,"-")</f>
        <v>-0.52925320116594499</v>
      </c>
    </row>
    <row r="57" spans="2:11" ht="15" hidden="1" customHeight="1" outlineLevel="1">
      <c r="B57" s="66" t="s">
        <v>91</v>
      </c>
      <c r="C57" s="336">
        <f>IFERROR('Tablas evol EM zona'!C57-'Tablas evol EM zona'!C70,"-")</f>
        <v>-0.46999999999999886</v>
      </c>
      <c r="D57" s="336">
        <f>IFERROR('Tablas evol EM zona'!E57-'Tablas evol EM zona'!E70,"-")</f>
        <v>-0.66000000000000014</v>
      </c>
      <c r="E57" s="336">
        <f>IFERROR('Tablas evol EM zona'!G57-'Tablas evol EM zona'!G70,"-")</f>
        <v>-0.58999999999999986</v>
      </c>
      <c r="F57" s="337">
        <f>IFERROR('Tablas evol EM zona'!I57-'Tablas evol EM zona'!I70,"-")</f>
        <v>-0.50058533776689984</v>
      </c>
      <c r="G57" s="337">
        <f>IFERROR('Tablas evol EM zona'!K57-'Tablas evol EM zona'!K70,"-")</f>
        <v>-0.32132223586784825</v>
      </c>
      <c r="H57" s="337">
        <f>IFERROR('Tablas evol EM zona'!M57-'Tablas evol EM zona'!M70,"-")</f>
        <v>-0.44733258336757942</v>
      </c>
      <c r="I57" s="336">
        <f>IFERROR('Tablas evol EM zona'!O57-'Tablas evol EM zona'!O70,"-")</f>
        <v>-0.40780966934733076</v>
      </c>
      <c r="J57" s="336">
        <f>IFERROR('Tablas evol EM zona'!Q57-'Tablas evol EM zona'!Q70,"-")</f>
        <v>-0.29670368474840458</v>
      </c>
      <c r="K57" s="336">
        <f>IFERROR('Tablas evol EM zona'!S57-'Tablas evol EM zona'!S70,"-")</f>
        <v>-0.38587764538012959</v>
      </c>
    </row>
    <row r="58" spans="2:11" ht="15" hidden="1" customHeight="1" outlineLevel="1">
      <c r="B58" s="66" t="s">
        <v>92</v>
      </c>
      <c r="C58" s="336">
        <f>IFERROR('Tablas evol EM zona'!C58-'Tablas evol EM zona'!C71,"-")</f>
        <v>-0.67999999999999972</v>
      </c>
      <c r="D58" s="336">
        <f>IFERROR('Tablas evol EM zona'!E58-'Tablas evol EM zona'!E71,"-")</f>
        <v>-0.52000000000000046</v>
      </c>
      <c r="E58" s="336">
        <f>IFERROR('Tablas evol EM zona'!G58-'Tablas evol EM zona'!G71,"-")</f>
        <v>-0.60000000000000053</v>
      </c>
      <c r="F58" s="337">
        <f>IFERROR('Tablas evol EM zona'!I58-'Tablas evol EM zona'!I71,"-")</f>
        <v>-0.64597403725031466</v>
      </c>
      <c r="G58" s="337">
        <f>IFERROR('Tablas evol EM zona'!K58-'Tablas evol EM zona'!K71,"-")</f>
        <v>-9.3784501271906962E-2</v>
      </c>
      <c r="H58" s="337">
        <f>IFERROR('Tablas evol EM zona'!M58-'Tablas evol EM zona'!M71,"-")</f>
        <v>-0.41547371345237938</v>
      </c>
      <c r="I58" s="336">
        <f>IFERROR('Tablas evol EM zona'!O58-'Tablas evol EM zona'!O71,"-")</f>
        <v>-0.51195901187350579</v>
      </c>
      <c r="J58" s="336">
        <f>IFERROR('Tablas evol EM zona'!Q58-'Tablas evol EM zona'!Q71,"-")</f>
        <v>-0.13041997000555394</v>
      </c>
      <c r="K58" s="336">
        <f>IFERROR('Tablas evol EM zona'!S58-'Tablas evol EM zona'!S71,"-")</f>
        <v>-0.37036971892157045</v>
      </c>
    </row>
    <row r="59" spans="2:11" ht="15" hidden="1" customHeight="1" outlineLevel="1">
      <c r="B59" s="66" t="s">
        <v>93</v>
      </c>
      <c r="C59" s="336">
        <f>IFERROR('Tablas evol EM zona'!C59-'Tablas evol EM zona'!C72,"-")</f>
        <v>0.16999999999999993</v>
      </c>
      <c r="D59" s="336">
        <f>IFERROR('Tablas evol EM zona'!E59-'Tablas evol EM zona'!E72,"-")</f>
        <v>-0.21999999999999886</v>
      </c>
      <c r="E59" s="336">
        <f>IFERROR('Tablas evol EM zona'!G59-'Tablas evol EM zona'!G72,"-")</f>
        <v>-1.9999999999999574E-2</v>
      </c>
      <c r="F59" s="337">
        <f>IFERROR('Tablas evol EM zona'!I59-'Tablas evol EM zona'!I72,"-")</f>
        <v>3.3950109012434559E-2</v>
      </c>
      <c r="G59" s="337">
        <f>IFERROR('Tablas evol EM zona'!K59-'Tablas evol EM zona'!K72,"-")</f>
        <v>0.20681788264684009</v>
      </c>
      <c r="H59" s="337">
        <f>IFERROR('Tablas evol EM zona'!M59-'Tablas evol EM zona'!M72,"-")</f>
        <v>0.10104653387280571</v>
      </c>
      <c r="I59" s="336">
        <f>IFERROR('Tablas evol EM zona'!O59-'Tablas evol EM zona'!O72,"-")</f>
        <v>-0.13842499384506635</v>
      </c>
      <c r="J59" s="336">
        <f>IFERROR('Tablas evol EM zona'!Q59-'Tablas evol EM zona'!Q72,"-")</f>
        <v>0.19775432283885053</v>
      </c>
      <c r="K59" s="336">
        <f>IFERROR('Tablas evol EM zona'!S59-'Tablas evol EM zona'!S72,"-")</f>
        <v>-9.4676640072881568E-3</v>
      </c>
    </row>
    <row r="60" spans="2:11" ht="15" hidden="1" customHeight="1" outlineLevel="1">
      <c r="B60" s="66" t="s">
        <v>94</v>
      </c>
      <c r="C60" s="336">
        <f>IFERROR('Tablas evol EM zona'!C60-'Tablas evol EM zona'!C73,"-")</f>
        <v>0.33000000000000007</v>
      </c>
      <c r="D60" s="336">
        <f>IFERROR('Tablas evol EM zona'!E60-'Tablas evol EM zona'!E73,"-")</f>
        <v>9.9999999999997868E-3</v>
      </c>
      <c r="E60" s="336">
        <f>IFERROR('Tablas evol EM zona'!G60-'Tablas evol EM zona'!G73,"-")</f>
        <v>0.14999999999999947</v>
      </c>
      <c r="F60" s="337">
        <f>IFERROR('Tablas evol EM zona'!I60-'Tablas evol EM zona'!I73,"-")</f>
        <v>4.2767835659001108E-3</v>
      </c>
      <c r="G60" s="337">
        <f>IFERROR('Tablas evol EM zona'!K60-'Tablas evol EM zona'!K73,"-")</f>
        <v>0.14950562559837088</v>
      </c>
      <c r="H60" s="337">
        <f>IFERROR('Tablas evol EM zona'!M60-'Tablas evol EM zona'!M73,"-")</f>
        <v>5.5095498992555392E-2</v>
      </c>
      <c r="I60" s="336">
        <f>IFERROR('Tablas evol EM zona'!O60-'Tablas evol EM zona'!O73,"-")</f>
        <v>-4.0837731557768819E-2</v>
      </c>
      <c r="J60" s="336">
        <f>IFERROR('Tablas evol EM zona'!Q60-'Tablas evol EM zona'!Q73,"-")</f>
        <v>0.16228219088899642</v>
      </c>
      <c r="K60" s="336">
        <f>IFERROR('Tablas evol EM zona'!S60-'Tablas evol EM zona'!S73,"-")</f>
        <v>1.3333993111463549E-2</v>
      </c>
    </row>
    <row r="61" spans="2:11" ht="15" hidden="1" customHeight="1" outlineLevel="1">
      <c r="B61" s="66" t="s">
        <v>95</v>
      </c>
      <c r="C61" s="336">
        <f>IFERROR('Tablas evol EM zona'!C61-'Tablas evol EM zona'!C74,"-")</f>
        <v>-0.1899999999999995</v>
      </c>
      <c r="D61" s="336">
        <f>IFERROR('Tablas evol EM zona'!E61-'Tablas evol EM zona'!E74,"-")</f>
        <v>-0.36000000000000121</v>
      </c>
      <c r="E61" s="336">
        <f>IFERROR('Tablas evol EM zona'!G61-'Tablas evol EM zona'!G74,"-")</f>
        <v>-0.29999999999999893</v>
      </c>
      <c r="F61" s="337">
        <f>IFERROR('Tablas evol EM zona'!I61-'Tablas evol EM zona'!I74,"-")</f>
        <v>-0.37878118919750836</v>
      </c>
      <c r="G61" s="337">
        <f>IFERROR('Tablas evol EM zona'!K61-'Tablas evol EM zona'!K74,"-")</f>
        <v>-0.32826699191349817</v>
      </c>
      <c r="H61" s="337">
        <f>IFERROR('Tablas evol EM zona'!M61-'Tablas evol EM zona'!M74,"-")</f>
        <v>-0.3581422246039363</v>
      </c>
      <c r="I61" s="336">
        <f>IFERROR('Tablas evol EM zona'!O61-'Tablas evol EM zona'!O74,"-")</f>
        <v>-0.37177314953093266</v>
      </c>
      <c r="J61" s="336">
        <f>IFERROR('Tablas evol EM zona'!Q61-'Tablas evol EM zona'!Q74,"-")</f>
        <v>-0.27134385244576542</v>
      </c>
      <c r="K61" s="336">
        <f>IFERROR('Tablas evol EM zona'!S61-'Tablas evol EM zona'!S74,"-")</f>
        <v>-0.33724286966505712</v>
      </c>
    </row>
    <row r="62" spans="2:11" ht="15" hidden="1" customHeight="1" outlineLevel="1">
      <c r="B62" s="66" t="s">
        <v>96</v>
      </c>
      <c r="C62" s="336">
        <f>IFERROR('Tablas evol EM zona'!C62-'Tablas evol EM zona'!C75,"-")</f>
        <v>-1.9999999999999574E-2</v>
      </c>
      <c r="D62" s="336">
        <f>IFERROR('Tablas evol EM zona'!E62-'Tablas evol EM zona'!E75,"-")</f>
        <v>-0.72000000000000064</v>
      </c>
      <c r="E62" s="336">
        <f>IFERROR('Tablas evol EM zona'!G62-'Tablas evol EM zona'!G75,"-")</f>
        <v>-0.4399999999999995</v>
      </c>
      <c r="F62" s="337">
        <f>IFERROR('Tablas evol EM zona'!I62-'Tablas evol EM zona'!I75,"-")</f>
        <v>-0.25080708054366863</v>
      </c>
      <c r="G62" s="337">
        <f>IFERROR('Tablas evol EM zona'!K62-'Tablas evol EM zona'!K75,"-")</f>
        <v>-0.13915367770364462</v>
      </c>
      <c r="H62" s="337">
        <f>IFERROR('Tablas evol EM zona'!M62-'Tablas evol EM zona'!M75,"-")</f>
        <v>-0.21109450107034711</v>
      </c>
      <c r="I62" s="336">
        <f>IFERROR('Tablas evol EM zona'!O62-'Tablas evol EM zona'!O75,"-")</f>
        <v>-0.14687174381043189</v>
      </c>
      <c r="J62" s="336">
        <f>IFERROR('Tablas evol EM zona'!Q62-'Tablas evol EM zona'!Q75,"-")</f>
        <v>-5.6808720222738529E-2</v>
      </c>
      <c r="K62" s="336">
        <f>IFERROR('Tablas evol EM zona'!S62-'Tablas evol EM zona'!S75,"-")</f>
        <v>-0.13011692927560681</v>
      </c>
    </row>
    <row r="63" spans="2:11" ht="15" hidden="1" customHeight="1" outlineLevel="1">
      <c r="B63" s="66" t="s">
        <v>97</v>
      </c>
      <c r="C63" s="336">
        <f>IFERROR('Tablas evol EM zona'!C63-'Tablas evol EM zona'!C76,"-")</f>
        <v>0.1899999999999995</v>
      </c>
      <c r="D63" s="336">
        <f>IFERROR('Tablas evol EM zona'!E63-'Tablas evol EM zona'!E76,"-")</f>
        <v>0.74000000000000021</v>
      </c>
      <c r="E63" s="336">
        <f>IFERROR('Tablas evol EM zona'!G63-'Tablas evol EM zona'!G76,"-")</f>
        <v>0.48000000000000043</v>
      </c>
      <c r="F63" s="337">
        <f>IFERROR('Tablas evol EM zona'!I63-'Tablas evol EM zona'!I76,"-")</f>
        <v>4.9036012468731016E-2</v>
      </c>
      <c r="G63" s="337">
        <f>IFERROR('Tablas evol EM zona'!K63-'Tablas evol EM zona'!K76,"-")</f>
        <v>0.68168417072543086</v>
      </c>
      <c r="H63" s="337">
        <f>IFERROR('Tablas evol EM zona'!M63-'Tablas evol EM zona'!M76,"-")</f>
        <v>0.32709422665048393</v>
      </c>
      <c r="I63" s="336">
        <f>IFERROR('Tablas evol EM zona'!O63-'Tablas evol EM zona'!O76,"-")</f>
        <v>2.9315946309228735E-2</v>
      </c>
      <c r="J63" s="336">
        <f>IFERROR('Tablas evol EM zona'!Q63-'Tablas evol EM zona'!Q76,"-")</f>
        <v>0.69229936424384952</v>
      </c>
      <c r="K63" s="336">
        <f>IFERROR('Tablas evol EM zona'!S63-'Tablas evol EM zona'!S76,"-")</f>
        <v>0.2733815994746589</v>
      </c>
    </row>
    <row r="64" spans="2:11" collapsed="1">
      <c r="B64" s="80">
        <v>2007</v>
      </c>
      <c r="C64" s="339">
        <f>IFERROR('Tablas evol EM zona'!C64-'Tablas evol EM zona'!C77,"-")</f>
        <v>4.0090794073842417E-2</v>
      </c>
      <c r="D64" s="339">
        <f>IFERROR('Tablas evol EM zona'!E64-'Tablas evol EM zona'!E77,"-")</f>
        <v>-0.29465908321573941</v>
      </c>
      <c r="E64" s="339">
        <f>IFERROR('Tablas evol EM zona'!G64-'Tablas evol EM zona'!G77,"-")</f>
        <v>-0.14722058882153455</v>
      </c>
      <c r="F64" s="339">
        <f>IFERROR('Tablas evol EM zona'!I64-'Tablas evol EM zona'!I77,"-")</f>
        <v>-9.2209999590117775E-2</v>
      </c>
      <c r="G64" s="339">
        <f>IFERROR('Tablas evol EM zona'!K64-'Tablas evol EM zona'!K77,"-")</f>
        <v>-8.2252769954022753E-2</v>
      </c>
      <c r="H64" s="339">
        <f>IFERROR('Tablas evol EM zona'!M64-'Tablas evol EM zona'!M77,"-")</f>
        <v>-9.8614334232683731E-2</v>
      </c>
      <c r="I64" s="339">
        <f>IFERROR('Tablas evol EM zona'!O64-'Tablas evol EM zona'!O77,"-")</f>
        <v>-0.12355448034304306</v>
      </c>
      <c r="J64" s="339">
        <f>IFERROR('Tablas evol EM zona'!Q64-'Tablas evol EM zona'!Q77,"-")</f>
        <v>-4.8709658058278649E-2</v>
      </c>
      <c r="K64" s="339">
        <f>IFERROR('Tablas evol EM zona'!S64-'Tablas evol EM zona'!S77,"-")</f>
        <v>-0.10660970714706242</v>
      </c>
    </row>
    <row r="65" spans="2:11" ht="15" customHeight="1">
      <c r="B65" s="138" t="s">
        <v>127</v>
      </c>
      <c r="C65" s="138"/>
      <c r="D65" s="138"/>
      <c r="E65" s="138"/>
      <c r="F65" s="138"/>
      <c r="G65" s="138"/>
      <c r="H65" s="138"/>
      <c r="I65" s="138"/>
      <c r="J65" s="138"/>
      <c r="K65" s="138"/>
    </row>
  </sheetData>
  <mergeCells count="6">
    <mergeCell ref="B5:K5"/>
    <mergeCell ref="B6:B7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94</v>
      </c>
      <c r="C7" s="87">
        <f>IFERROR('tab. Turistas alojados tip'!C8/'tab. Turistas alojados tip'!C21-1,"-")</f>
        <v>0.13324140748684954</v>
      </c>
      <c r="D7" s="87">
        <f>IFERROR('tab. Turistas alojados tip'!E8/'tab. Turistas alojados tip'!E21-1,"-")</f>
        <v>0.10090146376294173</v>
      </c>
      <c r="E7" s="87">
        <f>IFERROR('tab. Turistas alojados tip'!G8/'tab. Turistas alojados tip'!G21-1,"-")</f>
        <v>0.1159827573888399</v>
      </c>
    </row>
    <row r="8" spans="2:7" ht="15" customHeight="1">
      <c r="B8" s="66" t="s">
        <v>95</v>
      </c>
      <c r="C8" s="87">
        <f>IFERROR('tab. Turistas alojados tip'!C9/'tab. Turistas alojados tip'!C22-1,"-")</f>
        <v>0.14487492200351704</v>
      </c>
      <c r="D8" s="87">
        <f>IFERROR('tab. Turistas alojados tip'!E9/'tab. Turistas alojados tip'!E22-1,"-")</f>
        <v>5.3626491486794547E-2</v>
      </c>
      <c r="E8" s="87">
        <f>IFERROR('tab. Turistas alojados tip'!G9/'tab. Turistas alojados tip'!G22-1,"-")</f>
        <v>9.3835924611308297E-2</v>
      </c>
    </row>
    <row r="9" spans="2:7" ht="15" customHeight="1">
      <c r="B9" s="66" t="s">
        <v>96</v>
      </c>
      <c r="C9" s="87">
        <f>IFERROR('tab. Turistas alojados tip'!C10/'tab. Turistas alojados tip'!C23-1,"-")</f>
        <v>0.1596915381408921</v>
      </c>
      <c r="D9" s="87">
        <f>IFERROR('tab. Turistas alojados tip'!E10/'tab. Turistas alojados tip'!E23-1,"-")</f>
        <v>7.979416362688907E-2</v>
      </c>
      <c r="E9" s="87">
        <f>IFERROR('tab. Turistas alojados tip'!G10/'tab. Turistas alojados tip'!G23-1,"-")</f>
        <v>0.11483892200241352</v>
      </c>
    </row>
    <row r="10" spans="2:7" ht="15" customHeight="1">
      <c r="B10" s="66" t="s">
        <v>97</v>
      </c>
      <c r="C10" s="87">
        <f>IFERROR('tab. Turistas alojados tip'!C11/'tab. Turistas alojados tip'!C24-1,"-")</f>
        <v>5.6363263096993244E-2</v>
      </c>
      <c r="D10" s="87">
        <f>IFERROR('tab. Turistas alojados tip'!E11/'tab. Turistas alojados tip'!E24-1,"-")</f>
        <v>-3.9387480016300436E-2</v>
      </c>
      <c r="E10" s="87">
        <f>IFERROR('tab. Turistas alojados tip'!G11/'tab. Turistas alojados tip'!G24-1,"-")</f>
        <v>4.3191944319023179E-3</v>
      </c>
    </row>
    <row r="11" spans="2:7" ht="30" customHeight="1">
      <c r="B11" s="72" t="str">
        <f>actualizaciones!$A$2</f>
        <v xml:space="preserve">acumulado abril 2011 </v>
      </c>
      <c r="C11" s="76">
        <v>0.1227584654136431</v>
      </c>
      <c r="D11" s="76">
        <v>4.919769614547409E-2</v>
      </c>
      <c r="E11" s="76">
        <v>8.2370186734806117E-2</v>
      </c>
      <c r="G11" s="88"/>
    </row>
    <row r="12" spans="2:7" ht="15" customHeight="1" outlineLevel="1">
      <c r="B12" s="66" t="s">
        <v>86</v>
      </c>
      <c r="C12" s="87">
        <f>IFERROR('tab. Turistas alojados tip'!C13/'tab. Turistas alojados tip'!C26-1,"-")</f>
        <v>5.9473747446834091E-2</v>
      </c>
      <c r="D12" s="87">
        <f>IFERROR('tab. Turistas alojados tip'!E13/'tab. Turistas alojados tip'!E26-1,"-")</f>
        <v>6.5545109681675706E-2</v>
      </c>
      <c r="E12" s="87">
        <f>IFERROR('tab. Turistas alojados tip'!G13/'tab. Turistas alojados tip'!G26-1,"-")</f>
        <v>6.2802980970986244E-2</v>
      </c>
    </row>
    <row r="13" spans="2:7" ht="15" customHeight="1" outlineLevel="1">
      <c r="B13" s="66" t="s">
        <v>87</v>
      </c>
      <c r="C13" s="87">
        <f>IFERROR('tab. Turistas alojados tip'!C14/'tab. Turistas alojados tip'!C27-1,"-")</f>
        <v>0.1521239835295578</v>
      </c>
      <c r="D13" s="87">
        <f>IFERROR('tab. Turistas alojados tip'!E14/'tab. Turistas alojados tip'!E27-1,"-")</f>
        <v>0.12198454009372783</v>
      </c>
      <c r="E13" s="87">
        <f>IFERROR('tab. Turistas alojados tip'!G14/'tab. Turistas alojados tip'!G27-1,"-")</f>
        <v>0.13570594219827425</v>
      </c>
    </row>
    <row r="14" spans="2:7" ht="15" customHeight="1" outlineLevel="1">
      <c r="B14" s="66" t="s">
        <v>88</v>
      </c>
      <c r="C14" s="87">
        <f>IFERROR('tab. Turistas alojados tip'!C15/'tab. Turistas alojados tip'!C28-1,"-")</f>
        <v>0.17842399779836704</v>
      </c>
      <c r="D14" s="87">
        <f>IFERROR('tab. Turistas alojados tip'!E15/'tab. Turistas alojados tip'!E28-1,"-")</f>
        <v>4.9228245470136489E-2</v>
      </c>
      <c r="E14" s="87">
        <f>IFERROR('tab. Turistas alojados tip'!G15/'tab. Turistas alojados tip'!G28-1,"-")</f>
        <v>0.10715695952615989</v>
      </c>
    </row>
    <row r="15" spans="2:7" ht="15" customHeight="1" outlineLevel="1">
      <c r="B15" s="66" t="s">
        <v>89</v>
      </c>
      <c r="C15" s="87">
        <f>IFERROR('tab. Turistas alojados tip'!C16/'tab. Turistas alojados tip'!C29-1,"-")</f>
        <v>6.0502630990837192E-2</v>
      </c>
      <c r="D15" s="87">
        <f>IFERROR('tab. Turistas alojados tip'!E16/'tab. Turistas alojados tip'!E29-1,"-")</f>
        <v>-8.9459444932184273E-2</v>
      </c>
      <c r="E15" s="87">
        <f>IFERROR('tab. Turistas alojados tip'!G16/'tab. Turistas alojados tip'!G29-1,"-")</f>
        <v>-1.918426414303942E-2</v>
      </c>
    </row>
    <row r="16" spans="2:7" ht="15" customHeight="1" outlineLevel="1">
      <c r="B16" s="66" t="s">
        <v>90</v>
      </c>
      <c r="C16" s="87">
        <f>IFERROR('tab. Turistas alojados tip'!C17/'tab. Turistas alojados tip'!C30-1,"-")</f>
        <v>0.1135146306598005</v>
      </c>
      <c r="D16" s="87">
        <f>IFERROR('tab. Turistas alojados tip'!E17/'tab. Turistas alojados tip'!E30-1,"-")</f>
        <v>-3.6727334491814423E-2</v>
      </c>
      <c r="E16" s="87">
        <f>IFERROR('tab. Turistas alojados tip'!G17/'tab. Turistas alojados tip'!G30-1,"-")</f>
        <v>2.8083209509658147E-2</v>
      </c>
    </row>
    <row r="17" spans="2:7" ht="15" customHeight="1" outlineLevel="1">
      <c r="B17" s="66" t="s">
        <v>91</v>
      </c>
      <c r="C17" s="87">
        <f>IFERROR('tab. Turistas alojados tip'!C18/'tab. Turistas alojados tip'!C31-1,"-")</f>
        <v>0.11142274349821513</v>
      </c>
      <c r="D17" s="87">
        <f>IFERROR('tab. Turistas alojados tip'!E18/'tab. Turistas alojados tip'!E31-1,"-")</f>
        <v>2.5634066575294101E-2</v>
      </c>
      <c r="E17" s="87">
        <f>IFERROR('tab. Turistas alojados tip'!G18/'tab. Turistas alojados tip'!G31-1,"-")</f>
        <v>6.2263314644748435E-2</v>
      </c>
    </row>
    <row r="18" spans="2:7" ht="15" customHeight="1" outlineLevel="1">
      <c r="B18" s="66" t="s">
        <v>92</v>
      </c>
      <c r="C18" s="87">
        <f>IFERROR('tab. Turistas alojados tip'!C19/'tab. Turistas alojados tip'!C32-1,"-")</f>
        <v>5.3804847784695076E-2</v>
      </c>
      <c r="D18" s="87">
        <f>IFERROR('tab. Turistas alojados tip'!E19/'tab. Turistas alojados tip'!E32-1,"-")</f>
        <v>6.8169707660364232E-2</v>
      </c>
      <c r="E18" s="87">
        <f>IFERROR('tab. Turistas alojados tip'!G19/'tab. Turistas alojados tip'!G32-1,"-")</f>
        <v>6.1532530692129717E-2</v>
      </c>
    </row>
    <row r="19" spans="2:7" ht="15" customHeight="1" outlineLevel="1">
      <c r="B19" s="66" t="s">
        <v>93</v>
      </c>
      <c r="C19" s="87">
        <f>IFERROR('tab. Turistas alojados tip'!C20/'tab. Turistas alojados tip'!C33-1,"-")</f>
        <v>7.0499342969776668E-2</v>
      </c>
      <c r="D19" s="87">
        <f>IFERROR('tab. Turistas alojados tip'!E20/'tab. Turistas alojados tip'!E33-1,"-")</f>
        <v>-3.7569725473039495E-2</v>
      </c>
      <c r="E19" s="87">
        <f>IFERROR('tab. Turistas alojados tip'!G20/'tab. Turistas alojados tip'!G33-1,"-")</f>
        <v>1.1520324717960939E-2</v>
      </c>
    </row>
    <row r="20" spans="2:7" ht="15" customHeight="1" outlineLevel="1">
      <c r="B20" s="66" t="s">
        <v>94</v>
      </c>
      <c r="C20" s="87">
        <f>IFERROR('tab. Turistas alojados tip'!C21/'tab. Turistas alojados tip'!C34-1,"-")</f>
        <v>5.1742968148532853E-2</v>
      </c>
      <c r="D20" s="87">
        <f>IFERROR('tab. Turistas alojados tip'!E21/'tab. Turistas alojados tip'!E34-1,"-")</f>
        <v>-8.7879681509879237E-3</v>
      </c>
      <c r="E20" s="87">
        <f>IFERROR('tab. Turistas alojados tip'!G21/'tab. Turistas alojados tip'!G34-1,"-")</f>
        <v>1.8548915284662071E-2</v>
      </c>
    </row>
    <row r="21" spans="2:7" ht="15" customHeight="1" outlineLevel="1">
      <c r="B21" s="66" t="s">
        <v>95</v>
      </c>
      <c r="C21" s="87">
        <f>IFERROR('tab. Turistas alojados tip'!C22/'tab. Turistas alojados tip'!C35-1,"-")</f>
        <v>8.0649775234981513E-2</v>
      </c>
      <c r="D21" s="87">
        <f>IFERROR('tab. Turistas alojados tip'!E22/'tab. Turistas alojados tip'!E35-1,"-")</f>
        <v>-0.1197204337734884</v>
      </c>
      <c r="E21" s="87">
        <f>IFERROR('tab. Turistas alojados tip'!G22/'tab. Turistas alojados tip'!G35-1,"-")</f>
        <v>-4.1397432927852029E-2</v>
      </c>
    </row>
    <row r="22" spans="2:7" ht="15" customHeight="1" outlineLevel="1">
      <c r="B22" s="66" t="s">
        <v>96</v>
      </c>
      <c r="C22" s="87">
        <f>IFERROR('tab. Turistas alojados tip'!C23/'tab. Turistas alojados tip'!C36-1,"-")</f>
        <v>1.0999199292005546E-2</v>
      </c>
      <c r="D22" s="87">
        <f>IFERROR('tab. Turistas alojados tip'!E23/'tab. Turistas alojados tip'!E36-1,"-")</f>
        <v>-8.781937017231134E-2</v>
      </c>
      <c r="E22" s="87">
        <f>IFERROR('tab. Turistas alojados tip'!G23/'tab. Turistas alojados tip'!G36-1,"-")</f>
        <v>-4.6960218857272307E-2</v>
      </c>
    </row>
    <row r="23" spans="2:7" ht="15" customHeight="1" outlineLevel="1">
      <c r="B23" s="66" t="s">
        <v>97</v>
      </c>
      <c r="C23" s="87">
        <f>IFERROR('tab. Turistas alojados tip'!C24/'tab. Turistas alojados tip'!C37-1,"-")</f>
        <v>0.21562266034439737</v>
      </c>
      <c r="D23" s="87">
        <f>IFERROR('tab. Turistas alojados tip'!E24/'tab. Turistas alojados tip'!E37-1,"-")</f>
        <v>-9.7196870003254499E-2</v>
      </c>
      <c r="E23" s="87">
        <f>IFERROR('tab. Turistas alojados tip'!G24/'tab. Turistas alojados tip'!G37-1,"-")</f>
        <v>2.2963363195872777E-2</v>
      </c>
    </row>
    <row r="24" spans="2:7" ht="15" customHeight="1">
      <c r="B24" s="77">
        <v>2010</v>
      </c>
      <c r="C24" s="89">
        <f>IFERROR('tab. Turistas alojados tip'!C25/'tab. Turistas alojados tip'!C38-1,"-")</f>
        <v>9.6623294875723742E-2</v>
      </c>
      <c r="D24" s="89">
        <f>IFERROR('tab. Turistas alojados tip'!E25/'tab. Turistas alojados tip'!E38-1,"-")</f>
        <v>-1.5894628473916428E-2</v>
      </c>
      <c r="E24" s="89">
        <f>IFERROR('tab. Turistas alojados tip'!G25/'tab. Turistas alojados tip'!G38-1,"-")</f>
        <v>3.3093153690210819E-2</v>
      </c>
      <c r="G24" s="88"/>
    </row>
    <row r="25" spans="2:7" ht="15" hidden="1" customHeight="1" outlineLevel="1">
      <c r="B25" s="66" t="s">
        <v>86</v>
      </c>
      <c r="C25" s="87">
        <f>IFERROR('tab. Turistas alojados tip'!C26/'tab. Turistas alojados tip'!C39-1,"-")</f>
        <v>8.1560140509548962E-3</v>
      </c>
      <c r="D25" s="87">
        <f>IFERROR('tab. Turistas alojados tip'!E26/'tab. Turistas alojados tip'!E39-1,"-")</f>
        <v>-0.12047581054616663</v>
      </c>
      <c r="E25" s="87">
        <f>IFERROR('tab. Turistas alojados tip'!G26/'tab. Turistas alojados tip'!G39-1,"-")</f>
        <v>-6.6692552482083944E-2</v>
      </c>
    </row>
    <row r="26" spans="2:7" ht="15" hidden="1" customHeight="1" outlineLevel="1">
      <c r="B26" s="66" t="s">
        <v>87</v>
      </c>
      <c r="C26" s="87">
        <f>IFERROR('tab. Turistas alojados tip'!C27/'tab. Turistas alojados tip'!C40-1,"-")</f>
        <v>-9.5436849591974293E-2</v>
      </c>
      <c r="D26" s="87">
        <f>IFERROR('tab. Turistas alojados tip'!E27/'tab. Turistas alojados tip'!E40-1,"-")</f>
        <v>-0.25434547142562414</v>
      </c>
      <c r="E26" s="87">
        <f>IFERROR('tab. Turistas alojados tip'!G27/'tab. Turistas alojados tip'!G40-1,"-")</f>
        <v>-0.18952511833867769</v>
      </c>
    </row>
    <row r="27" spans="2:7" ht="15" hidden="1" customHeight="1" outlineLevel="1">
      <c r="B27" s="66" t="s">
        <v>88</v>
      </c>
      <c r="C27" s="87">
        <f>IFERROR('tab. Turistas alojados tip'!C28/'tab. Turistas alojados tip'!C41-1,"-")</f>
        <v>-4.3234798483359094E-2</v>
      </c>
      <c r="D27" s="87">
        <f>IFERROR('tab. Turistas alojados tip'!E28/'tab. Turistas alojados tip'!E41-1,"-")</f>
        <v>-8.9248363349903603E-2</v>
      </c>
      <c r="E27" s="87">
        <f>IFERROR('tab. Turistas alojados tip'!G28/'tab. Turistas alojados tip'!G41-1,"-")</f>
        <v>-6.9176225554007043E-2</v>
      </c>
    </row>
    <row r="28" spans="2:7" ht="15" hidden="1" customHeight="1" outlineLevel="1">
      <c r="B28" s="66" t="s">
        <v>89</v>
      </c>
      <c r="C28" s="87">
        <f>IFERROR('tab. Turistas alojados tip'!C29/'tab. Turistas alojados tip'!C42-1,"-")</f>
        <v>-5.533164440350069E-2</v>
      </c>
      <c r="D28" s="87">
        <f>IFERROR('tab. Turistas alojados tip'!E29/'tab. Turistas alojados tip'!E42-1,"-")</f>
        <v>-2.3103985437487928E-2</v>
      </c>
      <c r="E28" s="87">
        <f>IFERROR('tab. Turistas alojados tip'!G29/'tab. Turistas alojados tip'!G42-1,"-")</f>
        <v>-3.8475974257806467E-2</v>
      </c>
    </row>
    <row r="29" spans="2:7" ht="15" hidden="1" customHeight="1" outlineLevel="1">
      <c r="B29" s="66" t="s">
        <v>90</v>
      </c>
      <c r="C29" s="87">
        <f>IFERROR('tab. Turistas alojados tip'!C30/'tab. Turistas alojados tip'!C43-1,"-")</f>
        <v>-7.9752753783976504E-2</v>
      </c>
      <c r="D29" s="87">
        <f>IFERROR('tab. Turistas alojados tip'!E30/'tab. Turistas alojados tip'!E43-1,"-")</f>
        <v>-6.9685182934240864E-2</v>
      </c>
      <c r="E29" s="87">
        <f>IFERROR('tab. Turistas alojados tip'!G30/'tab. Turistas alojados tip'!G43-1,"-")</f>
        <v>-7.405496508788223E-2</v>
      </c>
    </row>
    <row r="30" spans="2:7" ht="15" hidden="1" customHeight="1" outlineLevel="1">
      <c r="B30" s="66" t="s">
        <v>91</v>
      </c>
      <c r="C30" s="87">
        <f>IFERROR('tab. Turistas alojados tip'!C31/'tab. Turistas alojados tip'!C44-1,"-")</f>
        <v>-5.3489855372257034E-2</v>
      </c>
      <c r="D30" s="87">
        <f>IFERROR('tab. Turistas alojados tip'!E31/'tab. Turistas alojados tip'!E44-1,"-")</f>
        <v>-1.5286964655575552E-2</v>
      </c>
      <c r="E30" s="87">
        <f>IFERROR('tab. Turistas alojados tip'!G31/'tab. Turistas alojados tip'!G44-1,"-")</f>
        <v>-3.1969347966818717E-2</v>
      </c>
    </row>
    <row r="31" spans="2:7" ht="15" hidden="1" customHeight="1" outlineLevel="1">
      <c r="B31" s="66" t="s">
        <v>92</v>
      </c>
      <c r="C31" s="87">
        <f>IFERROR('tab. Turistas alojados tip'!C32/'tab. Turistas alojados tip'!C45-1,"-")</f>
        <v>-0.11936924207313626</v>
      </c>
      <c r="D31" s="87">
        <f>IFERROR('tab. Turistas alojados tip'!E32/'tab. Turistas alojados tip'!E45-1,"-")</f>
        <v>-0.19706403068751843</v>
      </c>
      <c r="E31" s="87">
        <f>IFERROR('tab. Turistas alojados tip'!G32/'tab. Turistas alojados tip'!G45-1,"-")</f>
        <v>-0.16294194060847766</v>
      </c>
    </row>
    <row r="32" spans="2:7" ht="15" hidden="1" customHeight="1" outlineLevel="1">
      <c r="B32" s="66" t="s">
        <v>93</v>
      </c>
      <c r="C32" s="87">
        <f>IFERROR('tab. Turistas alojados tip'!C33/'tab. Turistas alojados tip'!C46-1,"-")</f>
        <v>-0.18716844091572615</v>
      </c>
      <c r="D32" s="87">
        <f>IFERROR('tab. Turistas alojados tip'!E33/'tab. Turistas alojados tip'!E46-1,"-")</f>
        <v>-4.6213227623617792E-2</v>
      </c>
      <c r="E32" s="87">
        <f>IFERROR('tab. Turistas alojados tip'!G33/'tab. Turistas alojados tip'!G46-1,"-")</f>
        <v>-0.11585891459231246</v>
      </c>
    </row>
    <row r="33" spans="2:5" ht="15" hidden="1" customHeight="1" outlineLevel="1">
      <c r="B33" s="66" t="s">
        <v>94</v>
      </c>
      <c r="C33" s="87">
        <f>IFERROR('tab. Turistas alojados tip'!C34/'tab. Turistas alojados tip'!C47-1,"-")</f>
        <v>1.5878501273190349E-2</v>
      </c>
      <c r="D33" s="87">
        <f>IFERROR('tab. Turistas alojados tip'!E34/'tab. Turistas alojados tip'!E47-1,"-")</f>
        <v>6.1644907798753978E-2</v>
      </c>
      <c r="E33" s="87">
        <f>IFERROR('tab. Turistas alojados tip'!G34/'tab. Turistas alojados tip'!G47-1,"-")</f>
        <v>4.0475509414278799E-2</v>
      </c>
    </row>
    <row r="34" spans="2:5" ht="15" hidden="1" customHeight="1" outlineLevel="1">
      <c r="B34" s="66" t="s">
        <v>95</v>
      </c>
      <c r="C34" s="87">
        <f>IFERROR('tab. Turistas alojados tip'!C35/'tab. Turistas alojados tip'!C48-1,"-")</f>
        <v>-0.20140985265081668</v>
      </c>
      <c r="D34" s="87">
        <f>IFERROR('tab. Turistas alojados tip'!E35/'tab. Turistas alojados tip'!E48-1,"-")</f>
        <v>-0.11340913318452384</v>
      </c>
      <c r="E34" s="87">
        <f>IFERROR('tab. Turistas alojados tip'!G35/'tab. Turistas alojados tip'!G48-1,"-")</f>
        <v>-0.15002138507389728</v>
      </c>
    </row>
    <row r="35" spans="2:5" ht="15" hidden="1" customHeight="1" outlineLevel="1">
      <c r="B35" s="66" t="s">
        <v>96</v>
      </c>
      <c r="C35" s="87">
        <f>IFERROR('tab. Turistas alojados tip'!C36/'tab. Turistas alojados tip'!C49-1,"-")</f>
        <v>-0.11678112147097686</v>
      </c>
      <c r="D35" s="87">
        <f>IFERROR('tab. Turistas alojados tip'!E36/'tab. Turistas alojados tip'!E49-1,"-")</f>
        <v>-0.19163294467993131</v>
      </c>
      <c r="E35" s="87">
        <f>IFERROR('tab. Turistas alojados tip'!G36/'tab. Turistas alojados tip'!G49-1,"-")</f>
        <v>-0.16227775669284439</v>
      </c>
    </row>
    <row r="36" spans="2:5" ht="15" hidden="1" customHeight="1" outlineLevel="1">
      <c r="B36" s="66" t="s">
        <v>97</v>
      </c>
      <c r="C36" s="87">
        <f>IFERROR('tab. Turistas alojados tip'!C37/'tab. Turistas alojados tip'!C50-1,"-")</f>
        <v>-0.18941832024569216</v>
      </c>
      <c r="D36" s="87">
        <f>IFERROR('tab. Turistas alojados tip'!E37/'tab. Turistas alojados tip'!E50-1,"-")</f>
        <v>-7.8756738544474292E-3</v>
      </c>
      <c r="E36" s="87">
        <f>IFERROR('tab. Turistas alojados tip'!G37/'tab. Turistas alojados tip'!G50-1,"-")</f>
        <v>-8.6466734071603102E-2</v>
      </c>
    </row>
    <row r="37" spans="2:5" ht="15" customHeight="1" collapsed="1">
      <c r="B37" s="80">
        <v>2009</v>
      </c>
      <c r="C37" s="90">
        <f>IFERROR('tab. Turistas alojados tip'!C38/'tab. Turistas alojados tip'!C51-1,"-")</f>
        <v>-9.4592405731546036E-2</v>
      </c>
      <c r="D37" s="90">
        <f>IFERROR('tab. Turistas alojados tip'!E38/'tab. Turistas alojados tip'!E51-1,"-")</f>
        <v>-9.3917523864193941E-2</v>
      </c>
      <c r="E37" s="90">
        <f>IFERROR('tab. Turistas alojados tip'!G38/'tab. Turistas alojados tip'!G51-1,"-")</f>
        <v>-9.4211475926005761E-2</v>
      </c>
    </row>
    <row r="38" spans="2:5" ht="15" hidden="1" customHeight="1" outlineLevel="1">
      <c r="B38" s="66" t="s">
        <v>86</v>
      </c>
      <c r="C38" s="87">
        <f>IFERROR('tab. Turistas alojados tip'!C39/'tab. Turistas alojados tip'!C52-1,"-")</f>
        <v>-3.5477840953345274E-2</v>
      </c>
      <c r="D38" s="87">
        <f>IFERROR('tab. Turistas alojados tip'!E39/'tab. Turistas alojados tip'!E52-1,"-")</f>
        <v>-0.12048023680114317</v>
      </c>
      <c r="E38" s="87">
        <f>IFERROR('tab. Turistas alojados tip'!G39/'tab. Turistas alojados tip'!G52-1,"-")</f>
        <v>-8.6831516795905506E-2</v>
      </c>
    </row>
    <row r="39" spans="2:5" ht="15" hidden="1" customHeight="1" outlineLevel="1">
      <c r="B39" s="66" t="s">
        <v>87</v>
      </c>
      <c r="C39" s="87">
        <f>IFERROR('tab. Turistas alojados tip'!C40/'tab. Turistas alojados tip'!C53-1,"-")</f>
        <v>-4.9847948640429629E-2</v>
      </c>
      <c r="D39" s="87">
        <f>IFERROR('tab. Turistas alojados tip'!E40/'tab. Turistas alojados tip'!E53-1,"-")</f>
        <v>2.7192413144544902E-2</v>
      </c>
      <c r="E39" s="87">
        <f>IFERROR('tab. Turistas alojados tip'!G40/'tab. Turistas alojados tip'!G53-1,"-")</f>
        <v>-5.6934639034388335E-3</v>
      </c>
    </row>
    <row r="40" spans="2:5" ht="15" hidden="1" customHeight="1" outlineLevel="1">
      <c r="B40" s="66" t="s">
        <v>88</v>
      </c>
      <c r="C40" s="87">
        <f>IFERROR('tab. Turistas alojados tip'!C41/'tab. Turistas alojados tip'!C54-1,"-")</f>
        <v>-3.7393758131832877E-2</v>
      </c>
      <c r="D40" s="87">
        <f>IFERROR('tab. Turistas alojados tip'!E41/'tab. Turistas alojados tip'!E54-1,"-")</f>
        <v>-1.8843625025418698E-3</v>
      </c>
      <c r="E40" s="87">
        <f>IFERROR('tab. Turistas alojados tip'!G41/'tab. Turistas alojados tip'!G54-1,"-")</f>
        <v>-1.7691393498111996E-2</v>
      </c>
    </row>
    <row r="41" spans="2:5" ht="15" hidden="1" customHeight="1" outlineLevel="1">
      <c r="B41" s="66" t="s">
        <v>89</v>
      </c>
      <c r="C41" s="87">
        <f>IFERROR('tab. Turistas alojados tip'!C42/'tab. Turistas alojados tip'!C55-1,"-")</f>
        <v>-3.6859033605678548E-2</v>
      </c>
      <c r="D41" s="87">
        <f>IFERROR('tab. Turistas alojados tip'!E42/'tab. Turistas alojados tip'!E55-1,"-")</f>
        <v>2.3412030236807269E-2</v>
      </c>
      <c r="E41" s="87">
        <f>IFERROR('tab. Turistas alojados tip'!G42/'tab. Turistas alojados tip'!G55-1,"-")</f>
        <v>-6.2497725701393669E-3</v>
      </c>
    </row>
    <row r="42" spans="2:5" ht="15" hidden="1" customHeight="1" outlineLevel="1">
      <c r="B42" s="66" t="s">
        <v>90</v>
      </c>
      <c r="C42" s="87">
        <f>IFERROR('tab. Turistas alojados tip'!C43/'tab. Turistas alojados tip'!C56-1,"-")</f>
        <v>3.4276440889122073E-2</v>
      </c>
      <c r="D42" s="87">
        <f>IFERROR('tab. Turistas alojados tip'!E43/'tab. Turistas alojados tip'!E56-1,"-")</f>
        <v>5.7672529054818567E-2</v>
      </c>
      <c r="E42" s="87">
        <f>IFERROR('tab. Turistas alojados tip'!G43/'tab. Turistas alojados tip'!G56-1,"-")</f>
        <v>4.7388823241202305E-2</v>
      </c>
    </row>
    <row r="43" spans="2:5" ht="15" hidden="1" customHeight="1" outlineLevel="1">
      <c r="B43" s="66" t="s">
        <v>91</v>
      </c>
      <c r="C43" s="87">
        <f>IFERROR('tab. Turistas alojados tip'!C44/'tab. Turistas alojados tip'!C57-1,"-")</f>
        <v>1.4834770743312964E-2</v>
      </c>
      <c r="D43" s="87">
        <f>IFERROR('tab. Turistas alojados tip'!E44/'tab. Turistas alojados tip'!E57-1,"-")</f>
        <v>0.1013082956836544</v>
      </c>
      <c r="E43" s="87">
        <f>IFERROR('tab. Turistas alojados tip'!G44/'tab. Turistas alojados tip'!G57-1,"-")</f>
        <v>6.1799638729478801E-2</v>
      </c>
    </row>
    <row r="44" spans="2:5" ht="15" hidden="1" customHeight="1" outlineLevel="1">
      <c r="B44" s="66" t="s">
        <v>92</v>
      </c>
      <c r="C44" s="87">
        <f>IFERROR('tab. Turistas alojados tip'!C45/'tab. Turistas alojados tip'!C58-1,"-")</f>
        <v>1.1394599950458328E-2</v>
      </c>
      <c r="D44" s="87">
        <f>IFERROR('tab. Turistas alojados tip'!E45/'tab. Turistas alojados tip'!E58-1,"-")</f>
        <v>0.1470443891624782</v>
      </c>
      <c r="E44" s="87">
        <f>IFERROR('tab. Turistas alojados tip'!G45/'tab. Turistas alojados tip'!G58-1,"-")</f>
        <v>8.3237729896389778E-2</v>
      </c>
    </row>
    <row r="45" spans="2:5" ht="15" hidden="1" customHeight="1" outlineLevel="1">
      <c r="B45" s="66" t="s">
        <v>93</v>
      </c>
      <c r="C45" s="87">
        <f>IFERROR('tab. Turistas alojados tip'!C46/'tab. Turistas alojados tip'!C59-1,"-")</f>
        <v>0.22128011131402725</v>
      </c>
      <c r="D45" s="87">
        <f>IFERROR('tab. Turistas alojados tip'!E46/'tab. Turistas alojados tip'!E59-1,"-")</f>
        <v>0.11779224565154012</v>
      </c>
      <c r="E45" s="87">
        <f>IFERROR('tab. Turistas alojados tip'!G46/'tab. Turistas alojados tip'!G59-1,"-")</f>
        <v>0.16663759222583652</v>
      </c>
    </row>
    <row r="46" spans="2:5" ht="15" hidden="1" customHeight="1" outlineLevel="1">
      <c r="B46" s="66" t="s">
        <v>94</v>
      </c>
      <c r="C46" s="87">
        <f>IFERROR('tab. Turistas alojados tip'!C47/'tab. Turistas alojados tip'!C60-1,"-")</f>
        <v>4.5764065888081573E-2</v>
      </c>
      <c r="D46" s="87">
        <f>IFERROR('tab. Turistas alojados tip'!E47/'tab. Turistas alojados tip'!E60-1,"-")</f>
        <v>4.1576990804147895E-2</v>
      </c>
      <c r="E46" s="87">
        <f>IFERROR('tab. Turistas alojados tip'!G47/'tab. Turistas alojados tip'!G60-1,"-")</f>
        <v>4.3509560514810364E-2</v>
      </c>
    </row>
    <row r="47" spans="2:5" ht="15" hidden="1" customHeight="1" outlineLevel="1">
      <c r="B47" s="66" t="s">
        <v>95</v>
      </c>
      <c r="C47" s="87">
        <f>IFERROR('tab. Turistas alojados tip'!C48/'tab. Turistas alojados tip'!C61-1,"-")</f>
        <v>1.783786477104754E-2</v>
      </c>
      <c r="D47" s="87">
        <f>IFERROR('tab. Turistas alojados tip'!E48/'tab. Turistas alojados tip'!E61-1,"-")</f>
        <v>0.10234525182622067</v>
      </c>
      <c r="E47" s="87">
        <f>IFERROR('tab. Turistas alojados tip'!G48/'tab. Turistas alojados tip'!G61-1,"-")</f>
        <v>6.5538668537822087E-2</v>
      </c>
    </row>
    <row r="48" spans="2:5" ht="15" hidden="1" customHeight="1" outlineLevel="1">
      <c r="B48" s="66" t="s">
        <v>96</v>
      </c>
      <c r="C48" s="87">
        <f>IFERROR('tab. Turistas alojados tip'!C49/'tab. Turistas alojados tip'!C62-1,"-")</f>
        <v>5.1073901647040509E-2</v>
      </c>
      <c r="D48" s="87">
        <f>IFERROR('tab. Turistas alojados tip'!E49/'tab. Turistas alojados tip'!E62-1,"-")</f>
        <v>0.13230815249904815</v>
      </c>
      <c r="E48" s="87">
        <f>IFERROR('tab. Turistas alojados tip'!G49/'tab. Turistas alojados tip'!G62-1,"-")</f>
        <v>9.899735301195145E-2</v>
      </c>
    </row>
    <row r="49" spans="2:5" ht="15" hidden="1" customHeight="1" outlineLevel="1">
      <c r="B49" s="66" t="s">
        <v>97</v>
      </c>
      <c r="C49" s="87">
        <f>IFERROR('tab. Turistas alojados tip'!C50/'tab. Turistas alojados tip'!C63-1,"-")</f>
        <v>1.0677663432685502E-3</v>
      </c>
      <c r="D49" s="87">
        <f>IFERROR('tab. Turistas alojados tip'!E50/'tab. Turistas alojados tip'!E63-1,"-")</f>
        <v>6.8410553314034672E-2</v>
      </c>
      <c r="E49" s="87">
        <f>IFERROR('tab. Turistas alojados tip'!G50/'tab. Turistas alojados tip'!G63-1,"-")</f>
        <v>3.8176708818910665E-2</v>
      </c>
    </row>
    <row r="50" spans="2:5" ht="15" customHeight="1" collapsed="1">
      <c r="B50" s="80">
        <v>2008</v>
      </c>
      <c r="C50" s="90">
        <f>IFERROR('tab. Turistas alojados tip'!C51/'tab. Turistas alojados tip'!C64-1,"-")</f>
        <v>1.6823895055007032E-2</v>
      </c>
      <c r="D50" s="90">
        <f>IFERROR('tab. Turistas alojados tip'!E51/'tab. Turistas alojados tip'!E64-1,"-")</f>
        <v>5.4588505242088026E-2</v>
      </c>
      <c r="E50" s="90">
        <f>IFERROR('tab. Turistas alojados tip'!G51/'tab. Turistas alojados tip'!G64-1,"-")</f>
        <v>3.780039374562727E-2</v>
      </c>
    </row>
    <row r="51" spans="2:5" ht="15" hidden="1" customHeight="1" outlineLevel="1">
      <c r="B51" s="66" t="s">
        <v>86</v>
      </c>
      <c r="C51" s="87">
        <f>IFERROR('tab. Turistas alojados tip'!C52/'tab. Turistas alojados tip'!C65-1,"-")</f>
        <v>-9.351502100469522E-2</v>
      </c>
      <c r="D51" s="87">
        <f>IFERROR('tab. Turistas alojados tip'!E52/'tab. Turistas alojados tip'!E65-1,"-")</f>
        <v>3.0909664860314656E-2</v>
      </c>
      <c r="E51" s="87">
        <f>IFERROR('tab. Turistas alojados tip'!G52/'tab. Turistas alojados tip'!G65-1,"-")</f>
        <v>-2.2218537555960816E-2</v>
      </c>
    </row>
    <row r="52" spans="2:5" ht="15" hidden="1" customHeight="1" outlineLevel="1">
      <c r="B52" s="66" t="s">
        <v>87</v>
      </c>
      <c r="C52" s="87">
        <f>IFERROR('tab. Turistas alojados tip'!C53/'tab. Turistas alojados tip'!C66-1,"-")</f>
        <v>2.4602000249585032E-3</v>
      </c>
      <c r="D52" s="87">
        <f>IFERROR('tab. Turistas alojados tip'!E53/'tab. Turistas alojados tip'!E66-1,"-")</f>
        <v>0.13059690317170336</v>
      </c>
      <c r="E52" s="87">
        <f>IFERROR('tab. Turistas alojados tip'!G53/'tab. Turistas alojados tip'!G66-1,"-")</f>
        <v>7.21000073247553E-2</v>
      </c>
    </row>
    <row r="53" spans="2:5" ht="15" hidden="1" customHeight="1" outlineLevel="1">
      <c r="B53" s="66" t="s">
        <v>88</v>
      </c>
      <c r="C53" s="87">
        <f>IFERROR('tab. Turistas alojados tip'!C54/'tab. Turistas alojados tip'!C67-1,"-")</f>
        <v>-0.12221711336230556</v>
      </c>
      <c r="D53" s="87">
        <f>IFERROR('tab. Turistas alojados tip'!E54/'tab. Turistas alojados tip'!E67-1,"-")</f>
        <v>-5.3627557893386357E-2</v>
      </c>
      <c r="E53" s="87">
        <f>IFERROR('tab. Turistas alojados tip'!G54/'tab. Turistas alojados tip'!G67-1,"-")</f>
        <v>-8.5439511302505378E-2</v>
      </c>
    </row>
    <row r="54" spans="2:5" ht="15" hidden="1" customHeight="1" outlineLevel="1">
      <c r="B54" s="66" t="s">
        <v>89</v>
      </c>
      <c r="C54" s="87">
        <f>IFERROR('tab. Turistas alojados tip'!C55/'tab. Turistas alojados tip'!C68-1,"-")</f>
        <v>-8.855342521144316E-2</v>
      </c>
      <c r="D54" s="87">
        <f>IFERROR('tab. Turistas alojados tip'!E55/'tab. Turistas alojados tip'!E68-1,"-")</f>
        <v>-0.15995545925123389</v>
      </c>
      <c r="E54" s="87">
        <f>IFERROR('tab. Turistas alojados tip'!G55/'tab. Turistas alojados tip'!G68-1,"-")</f>
        <v>-0.12626977187822908</v>
      </c>
    </row>
    <row r="55" spans="2:5" ht="15" hidden="1" customHeight="1" outlineLevel="1">
      <c r="B55" s="66" t="s">
        <v>90</v>
      </c>
      <c r="C55" s="87">
        <f>IFERROR('tab. Turistas alojados tip'!C56/'tab. Turistas alojados tip'!C69-1,"-")</f>
        <v>-3.5921424846310668E-2</v>
      </c>
      <c r="D55" s="87">
        <f>IFERROR('tab. Turistas alojados tip'!E56/'tab. Turistas alojados tip'!E69-1,"-")</f>
        <v>-4.0485530308637441E-2</v>
      </c>
      <c r="E55" s="87">
        <f>IFERROR('tab. Turistas alojados tip'!G56/'tab. Turistas alojados tip'!G69-1,"-")</f>
        <v>-3.8484720422881646E-2</v>
      </c>
    </row>
    <row r="56" spans="2:5" ht="15" hidden="1" customHeight="1" outlineLevel="1">
      <c r="B56" s="66" t="s">
        <v>91</v>
      </c>
      <c r="C56" s="87">
        <f>IFERROR('tab. Turistas alojados tip'!C57/'tab. Turistas alojados tip'!C70-1,"-")</f>
        <v>2.1954053812460961E-2</v>
      </c>
      <c r="D56" s="87">
        <f>IFERROR('tab. Turistas alojados tip'!E57/'tab. Turistas alojados tip'!E70-1,"-")</f>
        <v>-5.280252024700649E-2</v>
      </c>
      <c r="E56" s="87">
        <f>IFERROR('tab. Turistas alojados tip'!G57/'tab. Turistas alojados tip'!G70-1,"-")</f>
        <v>-2.0051067562698699E-2</v>
      </c>
    </row>
    <row r="57" spans="2:5" ht="15" hidden="1" customHeight="1" outlineLevel="1">
      <c r="B57" s="66" t="s">
        <v>92</v>
      </c>
      <c r="C57" s="87">
        <f>IFERROR('tab. Turistas alojados tip'!C58/'tab. Turistas alojados tip'!C71-1,"-")</f>
        <v>4.2672892188755362E-3</v>
      </c>
      <c r="D57" s="87">
        <f>IFERROR('tab. Turistas alojados tip'!E58/'tab. Turistas alojados tip'!E71-1,"-")</f>
        <v>-5.1447926030563806E-2</v>
      </c>
      <c r="E57" s="87">
        <f>IFERROR('tab. Turistas alojados tip'!G58/'tab. Turistas alojados tip'!G71-1,"-")</f>
        <v>-2.6031391308902307E-2</v>
      </c>
    </row>
    <row r="58" spans="2:5" ht="15" hidden="1" customHeight="1" outlineLevel="1">
      <c r="B58" s="66" t="s">
        <v>93</v>
      </c>
      <c r="C58" s="87">
        <f>IFERROR('tab. Turistas alojados tip'!C59/'tab. Turistas alojados tip'!C72-1,"-")</f>
        <v>-8.5675664930624618E-2</v>
      </c>
      <c r="D58" s="87">
        <f>IFERROR('tab. Turistas alojados tip'!E59/'tab. Turistas alojados tip'!E72-1,"-")</f>
        <v>-2.3216523026690417E-2</v>
      </c>
      <c r="E58" s="87">
        <f>IFERROR('tab. Turistas alojados tip'!G59/'tab. Turistas alojados tip'!G72-1,"-")</f>
        <v>-5.3726792511458066E-2</v>
      </c>
    </row>
    <row r="59" spans="2:5" ht="15" hidden="1" customHeight="1" outlineLevel="1">
      <c r="B59" s="66" t="s">
        <v>94</v>
      </c>
      <c r="C59" s="87">
        <f>IFERROR('tab. Turistas alojados tip'!C60/'tab. Turistas alojados tip'!C73-1,"-")</f>
        <v>-0.1320698649585631</v>
      </c>
      <c r="D59" s="87">
        <f>IFERROR('tab. Turistas alojados tip'!E60/'tab. Turistas alojados tip'!E73-1,"-")</f>
        <v>-0.14862782659392826</v>
      </c>
      <c r="E59" s="87">
        <f>IFERROR('tab. Turistas alojados tip'!G60/'tab. Turistas alojados tip'!G73-1,"-")</f>
        <v>-0.14106460150965594</v>
      </c>
    </row>
    <row r="60" spans="2:5" ht="15" hidden="1" customHeight="1" outlineLevel="1">
      <c r="B60" s="66" t="s">
        <v>95</v>
      </c>
      <c r="C60" s="87">
        <f>IFERROR('tab. Turistas alojados tip'!C61/'tab. Turistas alojados tip'!C74-1,"-")</f>
        <v>7.1792224437482233E-2</v>
      </c>
      <c r="D60" s="87">
        <f>IFERROR('tab. Turistas alojados tip'!E61/'tab. Turistas alojados tip'!E74-1,"-")</f>
        <v>-9.3567102974595473E-3</v>
      </c>
      <c r="E60" s="87">
        <f>IFERROR('tab. Turistas alojados tip'!G61/'tab. Turistas alojados tip'!G74-1,"-")</f>
        <v>2.4425127646487743E-2</v>
      </c>
    </row>
    <row r="61" spans="2:5" ht="15" hidden="1" customHeight="1" outlineLevel="1">
      <c r="B61" s="66" t="s">
        <v>96</v>
      </c>
      <c r="C61" s="87">
        <f>IFERROR('tab. Turistas alojados tip'!C62/'tab. Turistas alojados tip'!C75-1,"-")</f>
        <v>5.6436114153458394E-2</v>
      </c>
      <c r="D61" s="87">
        <f>IFERROR('tab. Turistas alojados tip'!E62/'tab. Turistas alojados tip'!E75-1,"-")</f>
        <v>4.3263638684785333E-2</v>
      </c>
      <c r="E61" s="87">
        <f>IFERROR('tab. Turistas alojados tip'!G62/'tab. Turistas alojados tip'!G75-1,"-")</f>
        <v>4.8625188200758673E-2</v>
      </c>
    </row>
    <row r="62" spans="2:5" ht="15" hidden="1" customHeight="1" outlineLevel="1">
      <c r="B62" s="66" t="s">
        <v>97</v>
      </c>
      <c r="C62" s="87">
        <f>IFERROR('tab. Turistas alojados tip'!C63/'tab. Turistas alojados tip'!C76-1,"-")</f>
        <v>3.0623280523669472E-2</v>
      </c>
      <c r="D62" s="87">
        <f>IFERROR('tab. Turistas alojados tip'!E63/'tab. Turistas alojados tip'!E76-1,"-")</f>
        <v>-0.13491806043934651</v>
      </c>
      <c r="E62" s="87">
        <f>IFERROR('tab. Turistas alojados tip'!G63/'tab. Turistas alojados tip'!G76-1,"-")</f>
        <v>-6.7686901844745462E-2</v>
      </c>
    </row>
    <row r="63" spans="2:5" ht="15" customHeight="1" collapsed="1">
      <c r="B63" s="80">
        <v>2007</v>
      </c>
      <c r="C63" s="90">
        <f>IFERROR('tab. Turistas alojados tip'!C64/'tab. Turistas alojados tip'!C77-1,"-")</f>
        <v>-3.4469862061654033E-2</v>
      </c>
      <c r="D63" s="90">
        <f>IFERROR('tab. Turistas alojados tip'!E64/'tab. Turistas alojados tip'!E77-1,"-")</f>
        <v>-3.9876534963596777E-2</v>
      </c>
      <c r="E63" s="90">
        <f>IFERROR('tab. Turistas alojados tip'!G64/'tab. Turistas alojados tip'!G77-1,"-")</f>
        <v>-3.7480513904377344E-2</v>
      </c>
    </row>
    <row r="64" spans="2:5" ht="27" customHeight="1">
      <c r="B64" s="91" t="s">
        <v>104</v>
      </c>
      <c r="C64" s="91"/>
      <c r="D64" s="91"/>
      <c r="E64" s="91"/>
    </row>
  </sheetData>
  <mergeCells count="2">
    <mergeCell ref="B5:E5"/>
    <mergeCell ref="B64:E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6" width="9.7109375" style="116" customWidth="1"/>
    <col min="17" max="17" width="11.42578125" style="116"/>
    <col min="18" max="18" width="14.28515625" style="116" customWidth="1"/>
    <col min="19" max="16384" width="11.42578125" style="11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7" t="s">
        <v>290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103</v>
      </c>
      <c r="N6" s="142" t="s">
        <v>85</v>
      </c>
      <c r="O6" s="143" t="s">
        <v>83</v>
      </c>
      <c r="P6" s="143" t="s">
        <v>85</v>
      </c>
    </row>
    <row r="7" spans="2:16">
      <c r="B7" s="66" t="s">
        <v>94</v>
      </c>
      <c r="C7" s="337">
        <v>4.4220877458396366</v>
      </c>
      <c r="D7" s="340">
        <f t="shared" ref="D7:D10" si="0">C7-C20</f>
        <v>-2.2127607390088482</v>
      </c>
      <c r="E7" s="336">
        <v>6.9321454851256172</v>
      </c>
      <c r="F7" s="341">
        <f t="shared" ref="F7:F10" si="1">E7-E20</f>
        <v>0.29913153556946703</v>
      </c>
      <c r="G7" s="337">
        <v>8.0370281381814301</v>
      </c>
      <c r="H7" s="340">
        <f t="shared" ref="H7:H10" si="2">G7-G20</f>
        <v>1.9845331061655322</v>
      </c>
      <c r="I7" s="336">
        <v>7.1999259533506113</v>
      </c>
      <c r="J7" s="341">
        <f t="shared" ref="J7:J10" si="3">I7-I20</f>
        <v>-0.46450165848303193</v>
      </c>
      <c r="K7" s="337">
        <v>7.511671924290221</v>
      </c>
      <c r="L7" s="340">
        <f t="shared" ref="L7:L10" si="4">K7-K20</f>
        <v>1.1138202653691582</v>
      </c>
      <c r="M7" s="336">
        <v>7.6370883835312879</v>
      </c>
      <c r="N7" s="341">
        <f t="shared" ref="N7:N10" si="5">M7-M20</f>
        <v>0.99953334366457369</v>
      </c>
      <c r="O7" s="337">
        <v>7.5776976319028009</v>
      </c>
      <c r="P7" s="340">
        <f t="shared" ref="P7:P10" si="6">O7-O20</f>
        <v>1.0519250089142407</v>
      </c>
    </row>
    <row r="8" spans="2:16">
      <c r="B8" s="66" t="s">
        <v>95</v>
      </c>
      <c r="C8" s="337">
        <v>5.3357856016815557</v>
      </c>
      <c r="D8" s="340">
        <f t="shared" si="0"/>
        <v>-0.85701820008354979</v>
      </c>
      <c r="E8" s="336">
        <v>8.2032786885245894</v>
      </c>
      <c r="F8" s="341">
        <f t="shared" si="1"/>
        <v>3.4982302250675446E-2</v>
      </c>
      <c r="G8" s="337">
        <v>8.9499509924038225</v>
      </c>
      <c r="H8" s="340">
        <f t="shared" si="2"/>
        <v>0.83898647605079191</v>
      </c>
      <c r="I8" s="336">
        <v>7.1886920059515758</v>
      </c>
      <c r="J8" s="341">
        <f t="shared" si="3"/>
        <v>-1.4226631266334246</v>
      </c>
      <c r="K8" s="337">
        <v>8.3918809559199978</v>
      </c>
      <c r="L8" s="340">
        <f t="shared" si="4"/>
        <v>0.25833206866982295</v>
      </c>
      <c r="M8" s="336">
        <v>9.2076175934173143</v>
      </c>
      <c r="N8" s="341">
        <f t="shared" si="5"/>
        <v>0.52480339431406797</v>
      </c>
      <c r="O8" s="337">
        <v>8.8313833028641078</v>
      </c>
      <c r="P8" s="340">
        <f t="shared" si="6"/>
        <v>0.39060775252999136</v>
      </c>
    </row>
    <row r="9" spans="2:16">
      <c r="B9" s="66" t="s">
        <v>96</v>
      </c>
      <c r="C9" s="337">
        <v>5.2191304347826089</v>
      </c>
      <c r="D9" s="340">
        <f t="shared" si="0"/>
        <v>-0.60840579710144915</v>
      </c>
      <c r="E9" s="336">
        <v>9.57</v>
      </c>
      <c r="F9" s="341">
        <f t="shared" si="1"/>
        <v>1.1099999999999994</v>
      </c>
      <c r="G9" s="337">
        <v>9.32</v>
      </c>
      <c r="H9" s="340">
        <f t="shared" si="2"/>
        <v>1.37</v>
      </c>
      <c r="I9" s="336">
        <v>7.56</v>
      </c>
      <c r="J9" s="341">
        <f t="shared" si="3"/>
        <v>-1.7600000000000007</v>
      </c>
      <c r="K9" s="337">
        <v>9.0299999999999994</v>
      </c>
      <c r="L9" s="340">
        <f t="shared" si="4"/>
        <v>0.83999999999999986</v>
      </c>
      <c r="M9" s="336">
        <v>9.3699999999999992</v>
      </c>
      <c r="N9" s="341">
        <f t="shared" si="5"/>
        <v>0.4399999999999995</v>
      </c>
      <c r="O9" s="337">
        <v>9.2100000000000009</v>
      </c>
      <c r="P9" s="340">
        <f t="shared" si="6"/>
        <v>0.61000000000000121</v>
      </c>
    </row>
    <row r="10" spans="2:16">
      <c r="B10" s="66" t="s">
        <v>97</v>
      </c>
      <c r="C10" s="337">
        <v>5.4224089635854344</v>
      </c>
      <c r="D10" s="340">
        <f t="shared" si="0"/>
        <v>-0.97564928884175028</v>
      </c>
      <c r="E10" s="336">
        <v>8.8800000000000008</v>
      </c>
      <c r="F10" s="341">
        <f t="shared" si="1"/>
        <v>0.43000000000000149</v>
      </c>
      <c r="G10" s="337">
        <v>9.36</v>
      </c>
      <c r="H10" s="340">
        <f t="shared" si="2"/>
        <v>1.0399999999999991</v>
      </c>
      <c r="I10" s="336">
        <v>10.23</v>
      </c>
      <c r="J10" s="341">
        <f t="shared" si="3"/>
        <v>1.2900000000000009</v>
      </c>
      <c r="K10" s="337">
        <v>9.1999999999999993</v>
      </c>
      <c r="L10" s="340">
        <f t="shared" si="4"/>
        <v>0.83000000000000007</v>
      </c>
      <c r="M10" s="336">
        <v>9.7200000000000006</v>
      </c>
      <c r="N10" s="341">
        <f t="shared" si="5"/>
        <v>0.72000000000000064</v>
      </c>
      <c r="O10" s="337">
        <v>9.4700000000000006</v>
      </c>
      <c r="P10" s="340">
        <f t="shared" si="6"/>
        <v>0.75999999999999979</v>
      </c>
    </row>
    <row r="11" spans="2:16" ht="30" customHeight="1">
      <c r="B11" s="72" t="str">
        <f>actualizaciones!$A$2</f>
        <v xml:space="preserve">acumulado abril 2011 </v>
      </c>
      <c r="C11" s="331">
        <v>5.0845051379123847</v>
      </c>
      <c r="D11" s="331">
        <v>-1.1776494615979338</v>
      </c>
      <c r="E11" s="331">
        <v>8.3345883818367117</v>
      </c>
      <c r="F11" s="331">
        <v>0.36533976445701555</v>
      </c>
      <c r="G11" s="331">
        <v>8.8711833151722512</v>
      </c>
      <c r="H11" s="331">
        <v>1.3667455435142664</v>
      </c>
      <c r="I11" s="331">
        <v>8.0007645005816848</v>
      </c>
      <c r="J11" s="331">
        <v>-0.56244143448270911</v>
      </c>
      <c r="K11" s="331">
        <v>8.4864013502560969</v>
      </c>
      <c r="L11" s="331">
        <v>0.75893630717266447</v>
      </c>
      <c r="M11" s="331">
        <v>8.9336919602695204</v>
      </c>
      <c r="N11" s="331">
        <v>0.64608384669488572</v>
      </c>
      <c r="O11" s="331">
        <v>8.7244580288725562</v>
      </c>
      <c r="P11" s="331">
        <v>0.68944842560998509</v>
      </c>
    </row>
    <row r="12" spans="2:16" outlineLevel="1">
      <c r="B12" s="66" t="s">
        <v>86</v>
      </c>
      <c r="C12" s="337">
        <v>4.2857142857142856</v>
      </c>
      <c r="D12" s="340">
        <f>C12-C25</f>
        <v>-1.3002688421247797</v>
      </c>
      <c r="E12" s="336">
        <v>8.4</v>
      </c>
      <c r="F12" s="341">
        <f>E12-E25</f>
        <v>0.6970068565400851</v>
      </c>
      <c r="G12" s="337">
        <v>8.51</v>
      </c>
      <c r="H12" s="340">
        <f t="shared" ref="H12:H63" si="7">G12-G25</f>
        <v>0.85305298661734241</v>
      </c>
      <c r="I12" s="336">
        <v>7.39</v>
      </c>
      <c r="J12" s="341">
        <f t="shared" ref="J12:J23" si="8">I12-I25</f>
        <v>-1.370431400282885</v>
      </c>
      <c r="K12" s="337">
        <v>8.1999999999999993</v>
      </c>
      <c r="L12" s="340">
        <f t="shared" ref="L12:P27" si="9">K12-K25</f>
        <v>0.46799231046497614</v>
      </c>
      <c r="M12" s="336">
        <v>8.33</v>
      </c>
      <c r="N12" s="341">
        <f t="shared" ref="N12:N23" si="10">M12-M25</f>
        <v>-0.41425202045192222</v>
      </c>
      <c r="O12" s="337">
        <v>8.27</v>
      </c>
      <c r="P12" s="340">
        <f t="shared" ref="P12:P23" si="11">O12-O25</f>
        <v>-1.7072208957383594E-2</v>
      </c>
    </row>
    <row r="13" spans="2:16" outlineLevel="1">
      <c r="B13" s="66" t="s">
        <v>87</v>
      </c>
      <c r="C13" s="337">
        <v>6.0005858230814297</v>
      </c>
      <c r="D13" s="340">
        <f t="shared" ref="D13:F63" si="12">C13-C26</f>
        <v>-0.35796471728729262</v>
      </c>
      <c r="E13" s="336">
        <v>8.7899999999999991</v>
      </c>
      <c r="F13" s="341">
        <f t="shared" si="12"/>
        <v>0.90084574318628707</v>
      </c>
      <c r="G13" s="337">
        <v>8.7799999999999994</v>
      </c>
      <c r="H13" s="340">
        <f t="shared" si="7"/>
        <v>1.0121684831090247</v>
      </c>
      <c r="I13" s="336">
        <v>5.05</v>
      </c>
      <c r="J13" s="341">
        <f t="shared" si="8"/>
        <v>-3.813143832566424</v>
      </c>
      <c r="K13" s="337">
        <v>8.1199999999999992</v>
      </c>
      <c r="L13" s="340">
        <f t="shared" si="9"/>
        <v>0.2096149309938129</v>
      </c>
      <c r="M13" s="336">
        <v>8.98</v>
      </c>
      <c r="N13" s="341">
        <f t="shared" si="10"/>
        <v>0.19023051515728007</v>
      </c>
      <c r="O13" s="337">
        <v>8.58</v>
      </c>
      <c r="P13" s="340">
        <f t="shared" si="11"/>
        <v>0.19058253890500865</v>
      </c>
    </row>
    <row r="14" spans="2:16" outlineLevel="1">
      <c r="B14" s="66" t="s">
        <v>88</v>
      </c>
      <c r="C14" s="337">
        <v>39.57</v>
      </c>
      <c r="D14" s="340">
        <f t="shared" si="12"/>
        <v>31.393529411764707</v>
      </c>
      <c r="E14" s="336">
        <v>7.66</v>
      </c>
      <c r="F14" s="341">
        <f t="shared" si="12"/>
        <v>7.8004187020237481E-2</v>
      </c>
      <c r="G14" s="337">
        <v>8.25</v>
      </c>
      <c r="H14" s="340">
        <f t="shared" si="7"/>
        <v>0.66923736075407003</v>
      </c>
      <c r="I14" s="336">
        <v>6.73</v>
      </c>
      <c r="J14" s="341">
        <f t="shared" si="8"/>
        <v>-3.8212030224696747</v>
      </c>
      <c r="K14" s="337">
        <v>7.79</v>
      </c>
      <c r="L14" s="340">
        <f t="shared" si="9"/>
        <v>-7.6526006788368406E-2</v>
      </c>
      <c r="M14" s="336">
        <v>7.84</v>
      </c>
      <c r="N14" s="341">
        <f t="shared" si="10"/>
        <v>0.31496830959659938</v>
      </c>
      <c r="O14" s="337">
        <v>7.81</v>
      </c>
      <c r="P14" s="340">
        <f t="shared" si="11"/>
        <v>0.13184929253043709</v>
      </c>
    </row>
    <row r="15" spans="2:16" outlineLevel="1">
      <c r="B15" s="66" t="s">
        <v>89</v>
      </c>
      <c r="C15" s="337">
        <v>7.1989130434782611</v>
      </c>
      <c r="D15" s="340">
        <f t="shared" si="12"/>
        <v>-0.49170815018799985</v>
      </c>
      <c r="E15" s="336">
        <v>7.9071671407756883</v>
      </c>
      <c r="F15" s="341">
        <f t="shared" si="12"/>
        <v>-0.40283285922431222</v>
      </c>
      <c r="G15" s="337">
        <v>8.7545082491367179</v>
      </c>
      <c r="H15" s="340">
        <f t="shared" si="7"/>
        <v>0.79450824913671791</v>
      </c>
      <c r="I15" s="336">
        <v>8.2030411449016096</v>
      </c>
      <c r="J15" s="341">
        <f t="shared" si="8"/>
        <v>0.46304114490160941</v>
      </c>
      <c r="K15" s="337">
        <v>8.4340696181919199</v>
      </c>
      <c r="L15" s="340">
        <f t="shared" si="9"/>
        <v>0.42406961819192013</v>
      </c>
      <c r="M15" s="336">
        <v>8.9363833136560409</v>
      </c>
      <c r="N15" s="341">
        <f t="shared" si="10"/>
        <v>0.81638331365604166</v>
      </c>
      <c r="O15" s="337">
        <v>8.6818645104301151</v>
      </c>
      <c r="P15" s="340">
        <f t="shared" si="11"/>
        <v>0.61186451043011481</v>
      </c>
    </row>
    <row r="16" spans="2:16" outlineLevel="1">
      <c r="B16" s="66" t="s">
        <v>90</v>
      </c>
      <c r="C16" s="337">
        <v>6.7207678883071553</v>
      </c>
      <c r="D16" s="340">
        <f t="shared" si="12"/>
        <v>-3.2806834905027147</v>
      </c>
      <c r="E16" s="336">
        <v>7.6230897936419408</v>
      </c>
      <c r="F16" s="341">
        <f t="shared" si="12"/>
        <v>-0.14691020635805874</v>
      </c>
      <c r="G16" s="337">
        <v>8.0988947215700762</v>
      </c>
      <c r="H16" s="340">
        <f t="shared" si="7"/>
        <v>0.73889472157007585</v>
      </c>
      <c r="I16" s="336">
        <v>8.1310470726300696</v>
      </c>
      <c r="J16" s="341">
        <f t="shared" si="8"/>
        <v>-0.35895292736993056</v>
      </c>
      <c r="K16" s="337">
        <v>7.946329693445108</v>
      </c>
      <c r="L16" s="340">
        <f t="shared" si="9"/>
        <v>0.29632969344510762</v>
      </c>
      <c r="M16" s="336">
        <v>8.8340748175677515</v>
      </c>
      <c r="N16" s="341">
        <f t="shared" si="10"/>
        <v>0.36407481756775084</v>
      </c>
      <c r="O16" s="337">
        <v>8.4193019222430987</v>
      </c>
      <c r="P16" s="340">
        <f t="shared" si="11"/>
        <v>0.29930192224309948</v>
      </c>
    </row>
    <row r="17" spans="2:16" outlineLevel="1">
      <c r="B17" s="66" t="s">
        <v>91</v>
      </c>
      <c r="C17" s="337">
        <v>7.2680180180180178</v>
      </c>
      <c r="D17" s="340">
        <f t="shared" si="12"/>
        <v>-0.84851916289208251</v>
      </c>
      <c r="E17" s="336">
        <v>6.9706510138740665</v>
      </c>
      <c r="F17" s="341">
        <f t="shared" si="12"/>
        <v>-0.61934898612593337</v>
      </c>
      <c r="G17" s="337">
        <v>8.3344004008462313</v>
      </c>
      <c r="H17" s="340">
        <f t="shared" si="7"/>
        <v>0.6144004008462316</v>
      </c>
      <c r="I17" s="336">
        <v>7.0291235710397384</v>
      </c>
      <c r="J17" s="341">
        <f t="shared" si="8"/>
        <v>-1.950876428960262</v>
      </c>
      <c r="K17" s="337">
        <v>7.784813030511585</v>
      </c>
      <c r="L17" s="340">
        <f t="shared" si="9"/>
        <v>-5.5186969488414839E-2</v>
      </c>
      <c r="M17" s="336">
        <v>7.974371526858957</v>
      </c>
      <c r="N17" s="341">
        <f t="shared" si="10"/>
        <v>1.437152685895704E-2</v>
      </c>
      <c r="O17" s="337">
        <v>7.8896900575377362</v>
      </c>
      <c r="P17" s="340">
        <f t="shared" si="11"/>
        <v>-2.0309942462263919E-2</v>
      </c>
    </row>
    <row r="18" spans="2:16" outlineLevel="1">
      <c r="B18" s="66" t="s">
        <v>92</v>
      </c>
      <c r="C18" s="337">
        <v>8.3249686323713927</v>
      </c>
      <c r="D18" s="340">
        <f t="shared" si="12"/>
        <v>1.2539627152116291</v>
      </c>
      <c r="E18" s="336">
        <v>7.4664335067815406</v>
      </c>
      <c r="F18" s="341">
        <f t="shared" si="12"/>
        <v>-0.15735998367861637</v>
      </c>
      <c r="G18" s="337">
        <v>8.1521359063170049</v>
      </c>
      <c r="H18" s="340">
        <f t="shared" si="7"/>
        <v>-0.3114310349612559</v>
      </c>
      <c r="I18" s="336">
        <v>6.9687062120504439</v>
      </c>
      <c r="J18" s="341">
        <f t="shared" si="8"/>
        <v>-0.67862178271994367</v>
      </c>
      <c r="K18" s="337">
        <v>7.8374274229566767</v>
      </c>
      <c r="L18" s="340">
        <f t="shared" si="9"/>
        <v>-0.25903621865811122</v>
      </c>
      <c r="M18" s="336">
        <v>7.8396435759379353</v>
      </c>
      <c r="N18" s="341">
        <f t="shared" si="10"/>
        <v>-8.1161965836682448E-2</v>
      </c>
      <c r="O18" s="337">
        <v>7.8386270730321908</v>
      </c>
      <c r="P18" s="340">
        <f t="shared" si="11"/>
        <v>-0.16333999100118035</v>
      </c>
    </row>
    <row r="19" spans="2:16" outlineLevel="1">
      <c r="B19" s="66" t="s">
        <v>93</v>
      </c>
      <c r="C19" s="337">
        <v>6.061692969870875</v>
      </c>
      <c r="D19" s="340">
        <f t="shared" si="12"/>
        <v>-2.3294181412402368</v>
      </c>
      <c r="E19" s="336">
        <v>6.9949813593346715</v>
      </c>
      <c r="F19" s="341">
        <f t="shared" si="12"/>
        <v>-0.20501864066532871</v>
      </c>
      <c r="G19" s="337">
        <v>7.9382646206067466</v>
      </c>
      <c r="H19" s="340">
        <f t="shared" si="7"/>
        <v>0.22826462060674668</v>
      </c>
      <c r="I19" s="336">
        <v>6.962869623655914</v>
      </c>
      <c r="J19" s="341">
        <f t="shared" si="8"/>
        <v>-0.99713037634408597</v>
      </c>
      <c r="K19" s="337">
        <v>7.5235581742670679</v>
      </c>
      <c r="L19" s="340">
        <f t="shared" si="9"/>
        <v>-9.6441825732932251E-2</v>
      </c>
      <c r="M19" s="336">
        <v>7.3937344924901032</v>
      </c>
      <c r="N19" s="341">
        <f t="shared" si="10"/>
        <v>0.10373449249010314</v>
      </c>
      <c r="O19" s="337">
        <v>7.4561450096384592</v>
      </c>
      <c r="P19" s="340">
        <f t="shared" si="11"/>
        <v>1.6145009638458774E-2</v>
      </c>
    </row>
    <row r="20" spans="2:16" outlineLevel="1">
      <c r="B20" s="66" t="s">
        <v>94</v>
      </c>
      <c r="C20" s="337">
        <v>6.6348484848484848</v>
      </c>
      <c r="D20" s="340">
        <f t="shared" si="12"/>
        <v>0.7732984472262121</v>
      </c>
      <c r="E20" s="336">
        <v>6.6330139495561502</v>
      </c>
      <c r="F20" s="341">
        <f t="shared" si="12"/>
        <v>-7.6986050443849763E-2</v>
      </c>
      <c r="G20" s="337">
        <v>6.0524950320158979</v>
      </c>
      <c r="H20" s="340">
        <f t="shared" si="7"/>
        <v>-0.97750496798410236</v>
      </c>
      <c r="I20" s="336">
        <v>7.6644276118336432</v>
      </c>
      <c r="J20" s="341">
        <f t="shared" si="8"/>
        <v>0.98442761183364347</v>
      </c>
      <c r="K20" s="337">
        <v>6.3978516589210628</v>
      </c>
      <c r="L20" s="340">
        <f t="shared" si="9"/>
        <v>-0.46214834107893754</v>
      </c>
      <c r="M20" s="336">
        <v>6.6375550398667142</v>
      </c>
      <c r="N20" s="341">
        <f t="shared" si="10"/>
        <v>-0.95244496013328561</v>
      </c>
      <c r="O20" s="337">
        <v>6.5257726229885602</v>
      </c>
      <c r="P20" s="340">
        <f t="shared" si="11"/>
        <v>-0.73422737701143959</v>
      </c>
    </row>
    <row r="21" spans="2:16" outlineLevel="1">
      <c r="B21" s="66" t="s">
        <v>95</v>
      </c>
      <c r="C21" s="337">
        <v>6.1928038017651055</v>
      </c>
      <c r="D21" s="340">
        <f t="shared" si="12"/>
        <v>-1.3273282114362148</v>
      </c>
      <c r="E21" s="336">
        <v>8.168296386273914</v>
      </c>
      <c r="F21" s="341">
        <f t="shared" si="12"/>
        <v>-0.10170361372608561</v>
      </c>
      <c r="G21" s="337">
        <v>8.1109645163530306</v>
      </c>
      <c r="H21" s="340">
        <f t="shared" si="7"/>
        <v>-0.26903548364697016</v>
      </c>
      <c r="I21" s="336">
        <v>8.6113551325850004</v>
      </c>
      <c r="J21" s="341">
        <f t="shared" si="8"/>
        <v>1.0213551325850005</v>
      </c>
      <c r="K21" s="337">
        <v>8.1335488872501749</v>
      </c>
      <c r="L21" s="340">
        <f t="shared" si="9"/>
        <v>-0.10645111274982533</v>
      </c>
      <c r="M21" s="336">
        <v>8.6828141991032464</v>
      </c>
      <c r="N21" s="341">
        <f t="shared" si="10"/>
        <v>0.39281419910324722</v>
      </c>
      <c r="O21" s="337">
        <v>8.4407755503341164</v>
      </c>
      <c r="P21" s="340">
        <f t="shared" si="11"/>
        <v>0.17077555033411684</v>
      </c>
    </row>
    <row r="22" spans="2:16" outlineLevel="1">
      <c r="B22" s="66" t="s">
        <v>96</v>
      </c>
      <c r="C22" s="337">
        <v>5.827536231884058</v>
      </c>
      <c r="D22" s="340">
        <f t="shared" si="12"/>
        <v>-0.76829429938695704</v>
      </c>
      <c r="E22" s="336">
        <v>8.4600000000000009</v>
      </c>
      <c r="F22" s="341">
        <f t="shared" si="12"/>
        <v>-3.9999999999999147E-2</v>
      </c>
      <c r="G22" s="337">
        <v>7.95</v>
      </c>
      <c r="H22" s="340">
        <f t="shared" si="7"/>
        <v>-0.72999999999999954</v>
      </c>
      <c r="I22" s="336">
        <v>9.32</v>
      </c>
      <c r="J22" s="341">
        <f t="shared" si="8"/>
        <v>0.98000000000000043</v>
      </c>
      <c r="K22" s="337">
        <v>8.19</v>
      </c>
      <c r="L22" s="340">
        <f t="shared" si="9"/>
        <v>-0.33000000000000007</v>
      </c>
      <c r="M22" s="336">
        <v>8.93</v>
      </c>
      <c r="N22" s="341">
        <f t="shared" si="10"/>
        <v>7.0000000000000284E-2</v>
      </c>
      <c r="O22" s="337">
        <v>8.6</v>
      </c>
      <c r="P22" s="340">
        <f t="shared" si="11"/>
        <v>-0.12000000000000099</v>
      </c>
    </row>
    <row r="23" spans="2:16" outlineLevel="1">
      <c r="B23" s="66" t="s">
        <v>97</v>
      </c>
      <c r="C23" s="337">
        <v>6.3980582524271847</v>
      </c>
      <c r="D23" s="340">
        <f t="shared" si="12"/>
        <v>-2.8701805095477608</v>
      </c>
      <c r="E23" s="336">
        <v>8.4499999999999993</v>
      </c>
      <c r="F23" s="341">
        <f t="shared" si="12"/>
        <v>-0.58000000000000007</v>
      </c>
      <c r="G23" s="337">
        <v>8.32</v>
      </c>
      <c r="H23" s="340">
        <f t="shared" si="7"/>
        <v>-2.7999999999999989</v>
      </c>
      <c r="I23" s="336">
        <v>8.94</v>
      </c>
      <c r="J23" s="341">
        <f t="shared" si="8"/>
        <v>0.9399999999999995</v>
      </c>
      <c r="K23" s="337">
        <v>8.3699999999999992</v>
      </c>
      <c r="L23" s="340">
        <f t="shared" si="9"/>
        <v>-1.6000000000000014</v>
      </c>
      <c r="M23" s="336">
        <v>9</v>
      </c>
      <c r="N23" s="341">
        <f t="shared" si="10"/>
        <v>-9.9999999999999645E-2</v>
      </c>
      <c r="O23" s="337">
        <v>8.7100000000000009</v>
      </c>
      <c r="P23" s="340">
        <f t="shared" si="11"/>
        <v>-0.72999999999999865</v>
      </c>
    </row>
    <row r="24" spans="2:16">
      <c r="B24" s="77">
        <v>2010</v>
      </c>
      <c r="C24" s="332">
        <v>6.2130598015553771</v>
      </c>
      <c r="D24" s="333">
        <f t="shared" si="12"/>
        <v>-1.1113281110981044</v>
      </c>
      <c r="E24" s="332">
        <v>7.8035215932413209</v>
      </c>
      <c r="F24" s="333">
        <f t="shared" si="12"/>
        <v>-3.985116312433945E-2</v>
      </c>
      <c r="G24" s="332">
        <v>8.0807700097053416</v>
      </c>
      <c r="H24" s="333">
        <f t="shared" si="7"/>
        <v>4.6235563605227625E-2</v>
      </c>
      <c r="I24" s="332">
        <v>7.4278910660107096</v>
      </c>
      <c r="J24" s="333">
        <f>I24-I37</f>
        <v>-0.84000363368581166</v>
      </c>
      <c r="K24" s="332">
        <v>7.8799714814826007</v>
      </c>
      <c r="L24" s="333">
        <f t="shared" si="9"/>
        <v>-0.10905443392170078</v>
      </c>
      <c r="M24" s="332">
        <v>8.2777709997378199</v>
      </c>
      <c r="N24" s="333">
        <f t="shared" si="9"/>
        <v>3.9978723270403194E-2</v>
      </c>
      <c r="O24" s="332">
        <v>8.0939274883978083</v>
      </c>
      <c r="P24" s="333">
        <f t="shared" si="9"/>
        <v>-3.5557489616776294E-2</v>
      </c>
    </row>
    <row r="25" spans="2:16" ht="15" hidden="1" customHeight="1" outlineLevel="1">
      <c r="B25" s="66" t="s">
        <v>86</v>
      </c>
      <c r="C25" s="337">
        <v>5.5859831278390653</v>
      </c>
      <c r="D25" s="340">
        <f t="shared" si="12"/>
        <v>-2.8602214926229808</v>
      </c>
      <c r="E25" s="336">
        <v>7.7029931434599153</v>
      </c>
      <c r="F25" s="341">
        <f t="shared" si="12"/>
        <v>-0.85700685654008524</v>
      </c>
      <c r="G25" s="337">
        <v>7.6569470133826574</v>
      </c>
      <c r="H25" s="340">
        <f t="shared" si="7"/>
        <v>-1.7830529866173421</v>
      </c>
      <c r="I25" s="336">
        <v>8.7604314002828847</v>
      </c>
      <c r="J25" s="341">
        <f t="shared" ref="J25:J62" si="13">I25-I38</f>
        <v>2.2204314002828847</v>
      </c>
      <c r="K25" s="337">
        <v>7.7320076895350232</v>
      </c>
      <c r="L25" s="340">
        <f t="shared" si="9"/>
        <v>-1.0879923104649771</v>
      </c>
      <c r="M25" s="336">
        <v>8.7442520204519223</v>
      </c>
      <c r="N25" s="341">
        <f t="shared" si="9"/>
        <v>-2.5747979548077282E-2</v>
      </c>
      <c r="O25" s="337">
        <v>8.2870722089573832</v>
      </c>
      <c r="P25" s="340">
        <f t="shared" si="9"/>
        <v>-0.50292779104261598</v>
      </c>
    </row>
    <row r="26" spans="2:16" ht="15" hidden="1" customHeight="1" outlineLevel="1">
      <c r="B26" s="66" t="s">
        <v>87</v>
      </c>
      <c r="C26" s="337">
        <v>6.3585505403687224</v>
      </c>
      <c r="D26" s="340">
        <f t="shared" si="12"/>
        <v>4.2737390104352411</v>
      </c>
      <c r="E26" s="336">
        <v>7.8891542568137121</v>
      </c>
      <c r="F26" s="341">
        <f t="shared" si="12"/>
        <v>-0.440845743186288</v>
      </c>
      <c r="G26" s="337">
        <v>7.7678315168909746</v>
      </c>
      <c r="H26" s="340">
        <f t="shared" si="7"/>
        <v>-0.67216848310902488</v>
      </c>
      <c r="I26" s="336">
        <v>8.8631438325664238</v>
      </c>
      <c r="J26" s="341">
        <f t="shared" si="13"/>
        <v>1.5431438325664235</v>
      </c>
      <c r="K26" s="337">
        <v>7.9103850690061863</v>
      </c>
      <c r="L26" s="340">
        <f t="shared" si="9"/>
        <v>8.0385069006186249E-2</v>
      </c>
      <c r="M26" s="336">
        <v>8.7897694848427204</v>
      </c>
      <c r="N26" s="341">
        <f t="shared" si="9"/>
        <v>0.46976948484272008</v>
      </c>
      <c r="O26" s="337">
        <v>8.3894174610949914</v>
      </c>
      <c r="P26" s="340">
        <f t="shared" si="9"/>
        <v>0.26941746109499221</v>
      </c>
    </row>
    <row r="27" spans="2:16" ht="15" hidden="1" customHeight="1" outlineLevel="1">
      <c r="B27" s="66" t="s">
        <v>88</v>
      </c>
      <c r="C27" s="337">
        <v>8.1764705882352935</v>
      </c>
      <c r="D27" s="340">
        <f t="shared" si="12"/>
        <v>-17.246809835045131</v>
      </c>
      <c r="E27" s="336">
        <v>7.5819958129797627</v>
      </c>
      <c r="F27" s="341">
        <f t="shared" si="12"/>
        <v>-0.21800418702023716</v>
      </c>
      <c r="G27" s="337">
        <v>7.58076263924593</v>
      </c>
      <c r="H27" s="340">
        <f t="shared" si="7"/>
        <v>-0.52923736075406946</v>
      </c>
      <c r="I27" s="336">
        <v>10.551203022469675</v>
      </c>
      <c r="J27" s="341">
        <f t="shared" si="13"/>
        <v>3.8312030224696754</v>
      </c>
      <c r="K27" s="337">
        <v>7.8665260067883684</v>
      </c>
      <c r="L27" s="340">
        <f t="shared" si="9"/>
        <v>-3.3473993211631914E-2</v>
      </c>
      <c r="M27" s="336">
        <v>7.5250316904034005</v>
      </c>
      <c r="N27" s="341">
        <f t="shared" si="9"/>
        <v>-0.35496830959659942</v>
      </c>
      <c r="O27" s="337">
        <v>7.6781507074695625</v>
      </c>
      <c r="P27" s="340">
        <f t="shared" si="9"/>
        <v>-0.21184929253043716</v>
      </c>
    </row>
    <row r="28" spans="2:16" ht="15" hidden="1" customHeight="1" outlineLevel="1">
      <c r="B28" s="66" t="s">
        <v>89</v>
      </c>
      <c r="C28" s="337">
        <v>7.690621193666261</v>
      </c>
      <c r="D28" s="340">
        <f t="shared" si="12"/>
        <v>3.6123079406542127</v>
      </c>
      <c r="E28" s="336">
        <v>8.31</v>
      </c>
      <c r="F28" s="341">
        <f t="shared" si="12"/>
        <v>-0.33000000000000007</v>
      </c>
      <c r="G28" s="337">
        <v>7.96</v>
      </c>
      <c r="H28" s="340">
        <f t="shared" si="7"/>
        <v>-0.46999999999999975</v>
      </c>
      <c r="I28" s="336">
        <v>7.74</v>
      </c>
      <c r="J28" s="341">
        <f t="shared" si="13"/>
        <v>0.49000000000000021</v>
      </c>
      <c r="K28" s="337">
        <v>8.01</v>
      </c>
      <c r="L28" s="340">
        <f t="shared" ref="L28:L63" si="14">K28-K41</f>
        <v>-0.14000000000000057</v>
      </c>
      <c r="M28" s="336">
        <v>8.1199999999999992</v>
      </c>
      <c r="N28" s="341">
        <f t="shared" ref="N28:N63" si="15">M28-M41</f>
        <v>-0.91999999999999993</v>
      </c>
      <c r="O28" s="337">
        <v>8.07</v>
      </c>
      <c r="P28" s="340">
        <f t="shared" ref="P28:P63" si="16">O28-O41</f>
        <v>-0.54999999999999893</v>
      </c>
    </row>
    <row r="29" spans="2:16" ht="15" hidden="1" customHeight="1" outlineLevel="1">
      <c r="B29" s="66" t="s">
        <v>90</v>
      </c>
      <c r="C29" s="337">
        <v>10.00145137880987</v>
      </c>
      <c r="D29" s="340">
        <f t="shared" si="12"/>
        <v>-3.0785486211901301</v>
      </c>
      <c r="E29" s="336">
        <v>7.77</v>
      </c>
      <c r="F29" s="341">
        <f t="shared" si="12"/>
        <v>-1.3000000000000007</v>
      </c>
      <c r="G29" s="337">
        <v>7.36</v>
      </c>
      <c r="H29" s="340">
        <f t="shared" si="7"/>
        <v>-0.96999999999999975</v>
      </c>
      <c r="I29" s="336">
        <v>8.49</v>
      </c>
      <c r="J29" s="341">
        <f t="shared" si="13"/>
        <v>1.0200000000000005</v>
      </c>
      <c r="K29" s="337">
        <v>7.65</v>
      </c>
      <c r="L29" s="340">
        <f t="shared" si="14"/>
        <v>-0.5</v>
      </c>
      <c r="M29" s="336">
        <v>8.4700000000000006</v>
      </c>
      <c r="N29" s="341">
        <f t="shared" si="15"/>
        <v>-0.28999999999999915</v>
      </c>
      <c r="O29" s="337">
        <v>8.1199999999999992</v>
      </c>
      <c r="P29" s="340">
        <f t="shared" si="16"/>
        <v>-0.38000000000000078</v>
      </c>
    </row>
    <row r="30" spans="2:16" ht="15" hidden="1" customHeight="1" outlineLevel="1">
      <c r="B30" s="66" t="s">
        <v>91</v>
      </c>
      <c r="C30" s="337">
        <v>8.1165371809101003</v>
      </c>
      <c r="D30" s="340">
        <f t="shared" si="12"/>
        <v>5.6205928008405754</v>
      </c>
      <c r="E30" s="336">
        <v>7.59</v>
      </c>
      <c r="F30" s="341">
        <f t="shared" si="12"/>
        <v>-0.88000000000000078</v>
      </c>
      <c r="G30" s="337">
        <v>7.72</v>
      </c>
      <c r="H30" s="340">
        <f t="shared" si="7"/>
        <v>-1.1700000000000008</v>
      </c>
      <c r="I30" s="336">
        <v>8.98</v>
      </c>
      <c r="J30" s="341">
        <f t="shared" si="13"/>
        <v>2.3900000000000006</v>
      </c>
      <c r="K30" s="337">
        <v>7.84</v>
      </c>
      <c r="L30" s="340">
        <f t="shared" si="14"/>
        <v>-0.42999999999999972</v>
      </c>
      <c r="M30" s="336">
        <v>7.96</v>
      </c>
      <c r="N30" s="341">
        <f t="shared" si="15"/>
        <v>-1.2999999999999998</v>
      </c>
      <c r="O30" s="337">
        <v>7.91</v>
      </c>
      <c r="P30" s="340">
        <f t="shared" si="16"/>
        <v>-0.91999999999999993</v>
      </c>
    </row>
    <row r="31" spans="2:16" ht="15" hidden="1" customHeight="1" outlineLevel="1">
      <c r="B31" s="66" t="s">
        <v>92</v>
      </c>
      <c r="C31" s="337">
        <v>7.0710059171597637</v>
      </c>
      <c r="D31" s="340">
        <f t="shared" si="12"/>
        <v>2.9238955844102019</v>
      </c>
      <c r="E31" s="336">
        <v>7.623793490460157</v>
      </c>
      <c r="F31" s="341">
        <f t="shared" si="12"/>
        <v>-0.26620650953984271</v>
      </c>
      <c r="G31" s="337">
        <v>8.4635669412782608</v>
      </c>
      <c r="H31" s="340">
        <f t="shared" si="7"/>
        <v>1.3566941278261524E-2</v>
      </c>
      <c r="I31" s="336">
        <v>7.6473279947703876</v>
      </c>
      <c r="J31" s="341">
        <f t="shared" si="13"/>
        <v>0.84732799477038778</v>
      </c>
      <c r="K31" s="337">
        <v>8.0964636416147879</v>
      </c>
      <c r="L31" s="340">
        <f t="shared" si="14"/>
        <v>0.18646364161478779</v>
      </c>
      <c r="M31" s="336">
        <v>7.9208055417746177</v>
      </c>
      <c r="N31" s="341">
        <f t="shared" si="15"/>
        <v>-0.46919445822538286</v>
      </c>
      <c r="O31" s="337">
        <v>8.0019670640333711</v>
      </c>
      <c r="P31" s="340">
        <f t="shared" si="16"/>
        <v>-0.17803293596662861</v>
      </c>
    </row>
    <row r="32" spans="2:16" ht="15" hidden="1" customHeight="1" outlineLevel="1">
      <c r="B32" s="66" t="s">
        <v>93</v>
      </c>
      <c r="C32" s="337">
        <v>8.3911111111111119</v>
      </c>
      <c r="D32" s="340">
        <f t="shared" si="12"/>
        <v>3.4564172335600913</v>
      </c>
      <c r="E32" s="336">
        <v>7.2</v>
      </c>
      <c r="F32" s="341">
        <f t="shared" si="12"/>
        <v>-0.25</v>
      </c>
      <c r="G32" s="337">
        <v>7.71</v>
      </c>
      <c r="H32" s="340">
        <f t="shared" si="7"/>
        <v>0.19000000000000039</v>
      </c>
      <c r="I32" s="336">
        <v>7.96</v>
      </c>
      <c r="J32" s="341">
        <f t="shared" si="13"/>
        <v>1.0999999999999996</v>
      </c>
      <c r="K32" s="337">
        <v>7.62</v>
      </c>
      <c r="L32" s="340">
        <f t="shared" si="14"/>
        <v>0.27000000000000046</v>
      </c>
      <c r="M32" s="336">
        <v>7.29</v>
      </c>
      <c r="N32" s="341">
        <f t="shared" si="15"/>
        <v>-0.82999999999999918</v>
      </c>
      <c r="O32" s="337">
        <v>7.44</v>
      </c>
      <c r="P32" s="340">
        <f t="shared" si="16"/>
        <v>-0.29999999999999982</v>
      </c>
    </row>
    <row r="33" spans="2:16" ht="15" hidden="1" customHeight="1" outlineLevel="1">
      <c r="B33" s="66" t="s">
        <v>94</v>
      </c>
      <c r="C33" s="337">
        <v>5.8615500376222727</v>
      </c>
      <c r="D33" s="340">
        <f t="shared" si="12"/>
        <v>0.43388708054755121</v>
      </c>
      <c r="E33" s="336">
        <v>6.71</v>
      </c>
      <c r="F33" s="341">
        <f t="shared" si="12"/>
        <v>-0.75999999999999979</v>
      </c>
      <c r="G33" s="337">
        <v>7.03</v>
      </c>
      <c r="H33" s="340">
        <f t="shared" si="7"/>
        <v>-0.83999999999999986</v>
      </c>
      <c r="I33" s="336">
        <v>6.68</v>
      </c>
      <c r="J33" s="341">
        <f t="shared" si="13"/>
        <v>-0.26000000000000068</v>
      </c>
      <c r="K33" s="337">
        <v>6.86</v>
      </c>
      <c r="L33" s="340">
        <f t="shared" si="14"/>
        <v>-0.6899999999999995</v>
      </c>
      <c r="M33" s="336">
        <v>7.59</v>
      </c>
      <c r="N33" s="341">
        <f t="shared" si="15"/>
        <v>-1.25</v>
      </c>
      <c r="O33" s="337">
        <v>7.26</v>
      </c>
      <c r="P33" s="340">
        <f t="shared" si="16"/>
        <v>-0.99000000000000021</v>
      </c>
    </row>
    <row r="34" spans="2:16" ht="15" hidden="1" customHeight="1" outlineLevel="1">
      <c r="B34" s="66" t="s">
        <v>95</v>
      </c>
      <c r="C34" s="337">
        <v>7.5201320132013203</v>
      </c>
      <c r="D34" s="340">
        <f t="shared" si="12"/>
        <v>0.57412993635812182</v>
      </c>
      <c r="E34" s="336">
        <v>8.27</v>
      </c>
      <c r="F34" s="341">
        <f t="shared" si="12"/>
        <v>-4.0000000000000924E-2</v>
      </c>
      <c r="G34" s="337">
        <v>8.3800000000000008</v>
      </c>
      <c r="H34" s="340">
        <f t="shared" si="7"/>
        <v>3.0000000000001137E-2</v>
      </c>
      <c r="I34" s="336">
        <v>7.59</v>
      </c>
      <c r="J34" s="341">
        <f t="shared" si="13"/>
        <v>0.87000000000000011</v>
      </c>
      <c r="K34" s="337">
        <v>8.24</v>
      </c>
      <c r="L34" s="340">
        <f t="shared" si="14"/>
        <v>0.1899999999999995</v>
      </c>
      <c r="M34" s="336">
        <v>8.2899999999999991</v>
      </c>
      <c r="N34" s="341">
        <f t="shared" si="15"/>
        <v>-0.34000000000000163</v>
      </c>
      <c r="O34" s="337">
        <v>8.27</v>
      </c>
      <c r="P34" s="340">
        <f t="shared" si="16"/>
        <v>-0.12000000000000099</v>
      </c>
    </row>
    <row r="35" spans="2:16" ht="15" hidden="1" customHeight="1" outlineLevel="1">
      <c r="B35" s="66" t="s">
        <v>96</v>
      </c>
      <c r="C35" s="337">
        <v>6.595830531271015</v>
      </c>
      <c r="D35" s="340">
        <f t="shared" si="12"/>
        <v>-3.9793745735603432</v>
      </c>
      <c r="E35" s="336">
        <v>8.5</v>
      </c>
      <c r="F35" s="341">
        <f t="shared" si="12"/>
        <v>0.36999999999999922</v>
      </c>
      <c r="G35" s="337">
        <v>8.68</v>
      </c>
      <c r="H35" s="340">
        <f t="shared" si="7"/>
        <v>-0.67999999999999972</v>
      </c>
      <c r="I35" s="336">
        <v>8.34</v>
      </c>
      <c r="J35" s="341">
        <f t="shared" si="13"/>
        <v>0.74000000000000021</v>
      </c>
      <c r="K35" s="337">
        <v>8.52</v>
      </c>
      <c r="L35" s="340">
        <f t="shared" si="14"/>
        <v>-0.24000000000000021</v>
      </c>
      <c r="M35" s="336">
        <v>8.86</v>
      </c>
      <c r="N35" s="341">
        <f t="shared" si="15"/>
        <v>9.9999999999999645E-2</v>
      </c>
      <c r="O35" s="337">
        <v>8.7200000000000006</v>
      </c>
      <c r="P35" s="340">
        <f t="shared" si="16"/>
        <v>-3.9999999999999147E-2</v>
      </c>
    </row>
    <row r="36" spans="2:16" ht="15" hidden="1" customHeight="1" outlineLevel="1">
      <c r="B36" s="66" t="s">
        <v>97</v>
      </c>
      <c r="C36" s="337">
        <v>9.2682387619749456</v>
      </c>
      <c r="D36" s="340">
        <f t="shared" si="12"/>
        <v>1.4313901267392133</v>
      </c>
      <c r="E36" s="336">
        <v>9.0299999999999994</v>
      </c>
      <c r="F36" s="341">
        <f t="shared" si="12"/>
        <v>-8.9999999999999858E-2</v>
      </c>
      <c r="G36" s="337">
        <v>11.12</v>
      </c>
      <c r="H36" s="340">
        <f t="shared" si="7"/>
        <v>1.7899999999999991</v>
      </c>
      <c r="I36" s="336">
        <v>8</v>
      </c>
      <c r="J36" s="341">
        <f t="shared" si="13"/>
        <v>0.16999999999999993</v>
      </c>
      <c r="K36" s="337">
        <v>9.9700000000000006</v>
      </c>
      <c r="L36" s="340">
        <f t="shared" si="14"/>
        <v>0.94000000000000128</v>
      </c>
      <c r="M36" s="336">
        <v>9.1</v>
      </c>
      <c r="N36" s="341">
        <f t="shared" si="15"/>
        <v>-0.98000000000000043</v>
      </c>
      <c r="O36" s="337">
        <v>9.44</v>
      </c>
      <c r="P36" s="340">
        <f t="shared" si="16"/>
        <v>-0.17999999999999972</v>
      </c>
    </row>
    <row r="37" spans="2:16" collapsed="1">
      <c r="B37" s="80">
        <v>2009</v>
      </c>
      <c r="C37" s="339">
        <v>7.3243879126534814</v>
      </c>
      <c r="D37" s="342">
        <f t="shared" si="12"/>
        <v>2.3920449998429598</v>
      </c>
      <c r="E37" s="339">
        <v>7.8433727563656603</v>
      </c>
      <c r="F37" s="342">
        <f t="shared" si="12"/>
        <v>-0.42571508496924615</v>
      </c>
      <c r="G37" s="339">
        <v>8.034534446100114</v>
      </c>
      <c r="H37" s="342">
        <f t="shared" si="7"/>
        <v>-0.49316342746437591</v>
      </c>
      <c r="I37" s="339">
        <v>8.2678946996965212</v>
      </c>
      <c r="J37" s="342">
        <f>I37-I50</f>
        <v>1.2151837246200019</v>
      </c>
      <c r="K37" s="339">
        <v>7.9890259154043015</v>
      </c>
      <c r="L37" s="342">
        <f t="shared" si="14"/>
        <v>-0.15066327090693754</v>
      </c>
      <c r="M37" s="339">
        <v>8.2377922764674167</v>
      </c>
      <c r="N37" s="342">
        <f t="shared" si="15"/>
        <v>-0.50275231786443264</v>
      </c>
      <c r="O37" s="339">
        <v>8.1294849780145846</v>
      </c>
      <c r="P37" s="342">
        <f t="shared" si="16"/>
        <v>-0.34935057569446926</v>
      </c>
    </row>
    <row r="38" spans="2:16" ht="15" hidden="1" customHeight="1" outlineLevel="1">
      <c r="B38" s="66" t="s">
        <v>86</v>
      </c>
      <c r="C38" s="337">
        <v>8.446204620462046</v>
      </c>
      <c r="D38" s="340">
        <f t="shared" si="12"/>
        <v>-3.0287953795379536</v>
      </c>
      <c r="E38" s="336">
        <v>8.56</v>
      </c>
      <c r="F38" s="341">
        <f t="shared" si="12"/>
        <v>8.0000000000000071E-2</v>
      </c>
      <c r="G38" s="337">
        <v>9.44</v>
      </c>
      <c r="H38" s="340">
        <f t="shared" si="7"/>
        <v>0.77999999999999936</v>
      </c>
      <c r="I38" s="336">
        <v>6.54</v>
      </c>
      <c r="J38" s="341">
        <f t="shared" si="13"/>
        <v>-8.9999999999999858E-2</v>
      </c>
      <c r="K38" s="337">
        <v>8.82</v>
      </c>
      <c r="L38" s="340">
        <f t="shared" si="14"/>
        <v>0.46000000000000085</v>
      </c>
      <c r="M38" s="336">
        <v>8.77</v>
      </c>
      <c r="N38" s="341">
        <f t="shared" si="15"/>
        <v>-0.16000000000000014</v>
      </c>
      <c r="O38" s="337">
        <v>8.7899999999999991</v>
      </c>
      <c r="P38" s="340">
        <f t="shared" si="16"/>
        <v>8.9999999999999858E-2</v>
      </c>
    </row>
    <row r="39" spans="2:16" ht="15" hidden="1" customHeight="1" outlineLevel="1">
      <c r="B39" s="66" t="s">
        <v>87</v>
      </c>
      <c r="C39" s="337">
        <v>2.0848115299334813</v>
      </c>
      <c r="D39" s="340">
        <f t="shared" si="12"/>
        <v>-3.7759401644596178</v>
      </c>
      <c r="E39" s="336">
        <v>8.33</v>
      </c>
      <c r="F39" s="341">
        <f t="shared" si="12"/>
        <v>-0.61999999999999922</v>
      </c>
      <c r="G39" s="337">
        <v>8.44</v>
      </c>
      <c r="H39" s="340">
        <f t="shared" si="7"/>
        <v>0.46999999999999975</v>
      </c>
      <c r="I39" s="336">
        <v>7.32</v>
      </c>
      <c r="J39" s="341">
        <f t="shared" si="13"/>
        <v>0.30000000000000071</v>
      </c>
      <c r="K39" s="337">
        <v>7.83</v>
      </c>
      <c r="L39" s="340">
        <f t="shared" si="14"/>
        <v>-0.23000000000000043</v>
      </c>
      <c r="M39" s="336">
        <v>8.32</v>
      </c>
      <c r="N39" s="341">
        <f t="shared" si="15"/>
        <v>-0.64000000000000057</v>
      </c>
      <c r="O39" s="337">
        <v>8.1199999999999992</v>
      </c>
      <c r="P39" s="340">
        <f t="shared" si="16"/>
        <v>-0.45000000000000107</v>
      </c>
    </row>
    <row r="40" spans="2:16" ht="15" hidden="1" customHeight="1" outlineLevel="1">
      <c r="B40" s="66" t="s">
        <v>88</v>
      </c>
      <c r="C40" s="337">
        <v>25.423280423280424</v>
      </c>
      <c r="D40" s="340">
        <f t="shared" si="12"/>
        <v>18.567572660723346</v>
      </c>
      <c r="E40" s="336">
        <v>7.8</v>
      </c>
      <c r="F40" s="341">
        <f t="shared" si="12"/>
        <v>1.9999999999999574E-2</v>
      </c>
      <c r="G40" s="337">
        <v>8.11</v>
      </c>
      <c r="H40" s="340">
        <f t="shared" si="7"/>
        <v>0.46999999999999975</v>
      </c>
      <c r="I40" s="336">
        <v>6.72</v>
      </c>
      <c r="J40" s="341">
        <f t="shared" si="13"/>
        <v>0.54999999999999982</v>
      </c>
      <c r="K40" s="337">
        <v>7.9</v>
      </c>
      <c r="L40" s="340">
        <f t="shared" si="14"/>
        <v>0.44000000000000039</v>
      </c>
      <c r="M40" s="336">
        <v>7.88</v>
      </c>
      <c r="N40" s="341">
        <f t="shared" si="15"/>
        <v>-0.20000000000000018</v>
      </c>
      <c r="O40" s="337">
        <v>7.89</v>
      </c>
      <c r="P40" s="340">
        <f t="shared" si="16"/>
        <v>8.9999999999999858E-2</v>
      </c>
    </row>
    <row r="41" spans="2:16" ht="15" hidden="1" customHeight="1" outlineLevel="1">
      <c r="B41" s="66" t="s">
        <v>89</v>
      </c>
      <c r="C41" s="337">
        <v>4.0783132530120483</v>
      </c>
      <c r="D41" s="340">
        <f t="shared" si="12"/>
        <v>-1.8175610102492481</v>
      </c>
      <c r="E41" s="336">
        <v>8.64</v>
      </c>
      <c r="F41" s="341">
        <f t="shared" si="12"/>
        <v>0.16999999999999993</v>
      </c>
      <c r="G41" s="337">
        <v>8.43</v>
      </c>
      <c r="H41" s="340">
        <f t="shared" si="7"/>
        <v>7.0000000000000284E-2</v>
      </c>
      <c r="I41" s="336">
        <v>7.25</v>
      </c>
      <c r="J41" s="341">
        <f t="shared" si="13"/>
        <v>1.0099999999999998</v>
      </c>
      <c r="K41" s="337">
        <v>8.15</v>
      </c>
      <c r="L41" s="340">
        <f t="shared" si="14"/>
        <v>9.9999999999999645E-2</v>
      </c>
      <c r="M41" s="336">
        <v>9.0399999999999991</v>
      </c>
      <c r="N41" s="341">
        <f t="shared" si="15"/>
        <v>-0.14000000000000057</v>
      </c>
      <c r="O41" s="337">
        <v>8.6199999999999992</v>
      </c>
      <c r="P41" s="340">
        <f t="shared" si="16"/>
        <v>0</v>
      </c>
    </row>
    <row r="42" spans="2:16" ht="15" hidden="1" customHeight="1" outlineLevel="1">
      <c r="B42" s="66" t="s">
        <v>90</v>
      </c>
      <c r="C42" s="337">
        <v>13.08</v>
      </c>
      <c r="D42" s="340">
        <f t="shared" si="12"/>
        <v>6.4923867069486407</v>
      </c>
      <c r="E42" s="336">
        <v>9.07</v>
      </c>
      <c r="F42" s="341">
        <f t="shared" si="12"/>
        <v>0.34999999999999964</v>
      </c>
      <c r="G42" s="337">
        <v>8.33</v>
      </c>
      <c r="H42" s="340">
        <f t="shared" si="7"/>
        <v>8.9999999999999858E-2</v>
      </c>
      <c r="I42" s="336">
        <v>7.47</v>
      </c>
      <c r="J42" s="341">
        <f t="shared" si="13"/>
        <v>-2.0100000000000007</v>
      </c>
      <c r="K42" s="337">
        <v>8.15</v>
      </c>
      <c r="L42" s="340">
        <f t="shared" si="14"/>
        <v>-0.35999999999999943</v>
      </c>
      <c r="M42" s="336">
        <v>8.76</v>
      </c>
      <c r="N42" s="341">
        <f t="shared" si="15"/>
        <v>-0.22000000000000064</v>
      </c>
      <c r="O42" s="337">
        <v>8.5</v>
      </c>
      <c r="P42" s="340">
        <f t="shared" si="16"/>
        <v>-0.26999999999999957</v>
      </c>
    </row>
    <row r="43" spans="2:16" ht="15" hidden="1" customHeight="1" outlineLevel="1">
      <c r="B43" s="66" t="s">
        <v>91</v>
      </c>
      <c r="C43" s="337">
        <v>2.4959443800695249</v>
      </c>
      <c r="D43" s="340">
        <f t="shared" si="12"/>
        <v>-6.3689516938334778</v>
      </c>
      <c r="E43" s="336">
        <v>8.4700000000000006</v>
      </c>
      <c r="F43" s="341">
        <f t="shared" si="12"/>
        <v>6.0000000000000497E-2</v>
      </c>
      <c r="G43" s="337">
        <v>8.89</v>
      </c>
      <c r="H43" s="340">
        <f t="shared" si="7"/>
        <v>-9.9999999999997868E-3</v>
      </c>
      <c r="I43" s="336">
        <v>6.59</v>
      </c>
      <c r="J43" s="341">
        <f t="shared" si="13"/>
        <v>-0.24000000000000021</v>
      </c>
      <c r="K43" s="337">
        <v>8.27</v>
      </c>
      <c r="L43" s="340">
        <f t="shared" si="14"/>
        <v>-0.19000000000000128</v>
      </c>
      <c r="M43" s="336">
        <v>9.26</v>
      </c>
      <c r="N43" s="341">
        <f t="shared" si="15"/>
        <v>8.0000000000000071E-2</v>
      </c>
      <c r="O43" s="337">
        <v>8.83</v>
      </c>
      <c r="P43" s="340">
        <f t="shared" si="16"/>
        <v>-1.9999999999999574E-2</v>
      </c>
    </row>
    <row r="44" spans="2:16" ht="15" hidden="1" customHeight="1" outlineLevel="1">
      <c r="B44" s="66" t="s">
        <v>92</v>
      </c>
      <c r="C44" s="337">
        <v>4.1471103327495618</v>
      </c>
      <c r="D44" s="340">
        <f t="shared" si="12"/>
        <v>-2.6834544513035947</v>
      </c>
      <c r="E44" s="336">
        <v>7.89</v>
      </c>
      <c r="F44" s="341">
        <f t="shared" si="12"/>
        <v>8.0000000000000071E-2</v>
      </c>
      <c r="G44" s="337">
        <v>8.4499999999999993</v>
      </c>
      <c r="H44" s="340">
        <f t="shared" si="7"/>
        <v>0.25999999999999979</v>
      </c>
      <c r="I44" s="336">
        <v>6.8</v>
      </c>
      <c r="J44" s="341">
        <f t="shared" si="13"/>
        <v>1.0300000000000002</v>
      </c>
      <c r="K44" s="337">
        <v>7.91</v>
      </c>
      <c r="L44" s="340">
        <f t="shared" si="14"/>
        <v>0.16999999999999993</v>
      </c>
      <c r="M44" s="336">
        <v>8.39</v>
      </c>
      <c r="N44" s="341">
        <f t="shared" si="15"/>
        <v>0.52000000000000046</v>
      </c>
      <c r="O44" s="337">
        <v>8.18</v>
      </c>
      <c r="P44" s="340">
        <f t="shared" si="16"/>
        <v>0.37000000000000011</v>
      </c>
    </row>
    <row r="45" spans="2:16" ht="15" hidden="1" customHeight="1" outlineLevel="1">
      <c r="B45" s="66" t="s">
        <v>93</v>
      </c>
      <c r="C45" s="337">
        <v>4.9346938775510205</v>
      </c>
      <c r="D45" s="340">
        <f t="shared" si="12"/>
        <v>-3.4796981820023296</v>
      </c>
      <c r="E45" s="336">
        <v>7.45</v>
      </c>
      <c r="F45" s="341">
        <f t="shared" si="12"/>
        <v>-0.63999999999999968</v>
      </c>
      <c r="G45" s="337">
        <v>7.52</v>
      </c>
      <c r="H45" s="340">
        <f t="shared" si="7"/>
        <v>-1.4800000000000004</v>
      </c>
      <c r="I45" s="336">
        <v>6.86</v>
      </c>
      <c r="J45" s="341">
        <f t="shared" si="13"/>
        <v>0.3100000000000005</v>
      </c>
      <c r="K45" s="337">
        <v>7.35</v>
      </c>
      <c r="L45" s="340">
        <f t="shared" si="14"/>
        <v>-1.0400000000000009</v>
      </c>
      <c r="M45" s="336">
        <v>8.1199999999999992</v>
      </c>
      <c r="N45" s="341">
        <f t="shared" si="15"/>
        <v>-0.77000000000000135</v>
      </c>
      <c r="O45" s="337">
        <v>7.74</v>
      </c>
      <c r="P45" s="340">
        <f t="shared" si="16"/>
        <v>-0.91999999999999993</v>
      </c>
    </row>
    <row r="46" spans="2:16" ht="15" hidden="1" customHeight="1" outlineLevel="1">
      <c r="B46" s="66" t="s">
        <v>94</v>
      </c>
      <c r="C46" s="337">
        <v>5.4276629570747215</v>
      </c>
      <c r="D46" s="340">
        <f t="shared" si="12"/>
        <v>-1.0071196516209309</v>
      </c>
      <c r="E46" s="336">
        <v>7.47</v>
      </c>
      <c r="F46" s="341">
        <f t="shared" si="12"/>
        <v>-0.67000000000000082</v>
      </c>
      <c r="G46" s="337">
        <v>7.87</v>
      </c>
      <c r="H46" s="340">
        <f t="shared" si="7"/>
        <v>0.35000000000000053</v>
      </c>
      <c r="I46" s="336">
        <v>6.94</v>
      </c>
      <c r="J46" s="341">
        <f t="shared" si="13"/>
        <v>-0.39999999999999947</v>
      </c>
      <c r="K46" s="337">
        <v>7.55</v>
      </c>
      <c r="L46" s="340">
        <f t="shared" si="14"/>
        <v>-0.10000000000000053</v>
      </c>
      <c r="M46" s="336">
        <v>8.84</v>
      </c>
      <c r="N46" s="341">
        <f t="shared" si="15"/>
        <v>0.36999999999999922</v>
      </c>
      <c r="O46" s="337">
        <v>8.25</v>
      </c>
      <c r="P46" s="340">
        <f t="shared" si="16"/>
        <v>0.16000000000000014</v>
      </c>
    </row>
    <row r="47" spans="2:16" ht="15" hidden="1" customHeight="1" outlineLevel="1">
      <c r="B47" s="66" t="s">
        <v>95</v>
      </c>
      <c r="C47" s="337">
        <v>6.9460020768431985</v>
      </c>
      <c r="D47" s="340">
        <f t="shared" si="12"/>
        <v>0.21089621766052957</v>
      </c>
      <c r="E47" s="336">
        <v>8.31</v>
      </c>
      <c r="F47" s="341">
        <f t="shared" si="12"/>
        <v>-9.9999999999997868E-3</v>
      </c>
      <c r="G47" s="337">
        <v>8.35</v>
      </c>
      <c r="H47" s="340">
        <f t="shared" si="7"/>
        <v>-0.16999999999999993</v>
      </c>
      <c r="I47" s="336">
        <v>6.72</v>
      </c>
      <c r="J47" s="341">
        <f t="shared" si="13"/>
        <v>-4.9999999999999822E-2</v>
      </c>
      <c r="K47" s="337">
        <v>8.0500000000000007</v>
      </c>
      <c r="L47" s="340">
        <f t="shared" si="14"/>
        <v>-8.9999999999999858E-2</v>
      </c>
      <c r="M47" s="336">
        <v>8.6300000000000008</v>
      </c>
      <c r="N47" s="341">
        <f t="shared" si="15"/>
        <v>3.0000000000001137E-2</v>
      </c>
      <c r="O47" s="337">
        <v>8.39</v>
      </c>
      <c r="P47" s="340">
        <f t="shared" si="16"/>
        <v>-9.9999999999997868E-3</v>
      </c>
    </row>
    <row r="48" spans="2:16" ht="15" hidden="1" customHeight="1" outlineLevel="1">
      <c r="B48" s="66" t="s">
        <v>96</v>
      </c>
      <c r="C48" s="337">
        <v>10.575205104831358</v>
      </c>
      <c r="D48" s="340">
        <f t="shared" si="12"/>
        <v>4.416644145470932</v>
      </c>
      <c r="E48" s="336">
        <v>8.1300000000000008</v>
      </c>
      <c r="F48" s="341">
        <f t="shared" si="12"/>
        <v>-0.41999999999999993</v>
      </c>
      <c r="G48" s="337">
        <v>9.36</v>
      </c>
      <c r="H48" s="340">
        <f t="shared" si="7"/>
        <v>0.6899999999999995</v>
      </c>
      <c r="I48" s="336">
        <v>7.6</v>
      </c>
      <c r="J48" s="341">
        <f t="shared" si="13"/>
        <v>-7.0000000000000284E-2</v>
      </c>
      <c r="K48" s="337">
        <v>8.76</v>
      </c>
      <c r="L48" s="340">
        <f t="shared" si="14"/>
        <v>0.34999999999999964</v>
      </c>
      <c r="M48" s="336">
        <v>8.76</v>
      </c>
      <c r="N48" s="341">
        <f t="shared" si="15"/>
        <v>-0.17999999999999972</v>
      </c>
      <c r="O48" s="337">
        <v>8.76</v>
      </c>
      <c r="P48" s="340">
        <f t="shared" si="16"/>
        <v>3.9999999999999147E-2</v>
      </c>
    </row>
    <row r="49" spans="2:16" ht="15" hidden="1" customHeight="1" outlineLevel="1">
      <c r="B49" s="66" t="s">
        <v>97</v>
      </c>
      <c r="C49" s="337">
        <v>7.8368486352357323</v>
      </c>
      <c r="D49" s="340">
        <f t="shared" si="12"/>
        <v>0.24641878933143424</v>
      </c>
      <c r="E49" s="336">
        <v>9.1199999999999992</v>
      </c>
      <c r="F49" s="341">
        <f t="shared" si="12"/>
        <v>-0.53000000000000114</v>
      </c>
      <c r="G49" s="337">
        <v>9.33</v>
      </c>
      <c r="H49" s="340">
        <f t="shared" si="7"/>
        <v>0.1899999999999995</v>
      </c>
      <c r="I49" s="336">
        <v>7.83</v>
      </c>
      <c r="J49" s="341">
        <f t="shared" si="13"/>
        <v>1.2400000000000002</v>
      </c>
      <c r="K49" s="337">
        <v>9.0299999999999994</v>
      </c>
      <c r="L49" s="340">
        <f t="shared" si="14"/>
        <v>0.17999999999999972</v>
      </c>
      <c r="M49" s="336">
        <v>10.08</v>
      </c>
      <c r="N49" s="341">
        <f t="shared" si="15"/>
        <v>0.25</v>
      </c>
      <c r="O49" s="337">
        <v>9.6199999999999992</v>
      </c>
      <c r="P49" s="340">
        <f t="shared" si="16"/>
        <v>0.22999999999999865</v>
      </c>
    </row>
    <row r="50" spans="2:16" collapsed="1">
      <c r="B50" s="80">
        <v>2008</v>
      </c>
      <c r="C50" s="339">
        <v>4.9323429128105216</v>
      </c>
      <c r="D50" s="342">
        <f t="shared" si="12"/>
        <v>-2.1604657710429382</v>
      </c>
      <c r="E50" s="339">
        <v>8.2690878413349065</v>
      </c>
      <c r="F50" s="342">
        <f t="shared" si="12"/>
        <v>-0.18103894171477286</v>
      </c>
      <c r="G50" s="339">
        <v>8.5276978735644899</v>
      </c>
      <c r="H50" s="342">
        <f t="shared" si="7"/>
        <v>0.13694308134436994</v>
      </c>
      <c r="I50" s="339">
        <v>7.0527109750765193</v>
      </c>
      <c r="J50" s="342">
        <f>I50-I63</f>
        <v>0.13156971153474117</v>
      </c>
      <c r="K50" s="339">
        <v>8.1396891863112391</v>
      </c>
      <c r="L50" s="342">
        <f t="shared" si="14"/>
        <v>-3.0298949121725371E-2</v>
      </c>
      <c r="M50" s="339">
        <v>8.7405445943318494</v>
      </c>
      <c r="N50" s="342">
        <f t="shared" si="15"/>
        <v>-8.539855433840593E-2</v>
      </c>
      <c r="O50" s="339">
        <v>8.4788355537090538</v>
      </c>
      <c r="P50" s="342">
        <f t="shared" si="16"/>
        <v>-5.5505329127216285E-2</v>
      </c>
    </row>
    <row r="51" spans="2:16" ht="15" hidden="1" customHeight="1" outlineLevel="1">
      <c r="B51" s="66" t="s">
        <v>86</v>
      </c>
      <c r="C51" s="337">
        <v>11.475</v>
      </c>
      <c r="D51" s="340">
        <f t="shared" si="12"/>
        <v>7.4836673889490788</v>
      </c>
      <c r="E51" s="336">
        <v>8.48</v>
      </c>
      <c r="F51" s="341">
        <f t="shared" si="12"/>
        <v>0.48000000000000043</v>
      </c>
      <c r="G51" s="337">
        <v>8.66</v>
      </c>
      <c r="H51" s="340">
        <f t="shared" si="7"/>
        <v>-0.16000000000000014</v>
      </c>
      <c r="I51" s="336">
        <v>6.63</v>
      </c>
      <c r="J51" s="341">
        <f t="shared" si="13"/>
        <v>-0.62999999999999989</v>
      </c>
      <c r="K51" s="337">
        <v>8.36</v>
      </c>
      <c r="L51" s="340">
        <f t="shared" si="14"/>
        <v>0.22999999999999865</v>
      </c>
      <c r="M51" s="336">
        <v>8.93</v>
      </c>
      <c r="N51" s="341">
        <f t="shared" si="15"/>
        <v>0.26999999999999957</v>
      </c>
      <c r="O51" s="337">
        <v>8.6999999999999993</v>
      </c>
      <c r="P51" s="340">
        <f t="shared" si="16"/>
        <v>0.26999999999999957</v>
      </c>
    </row>
    <row r="52" spans="2:16" ht="15" hidden="1" customHeight="1" outlineLevel="1">
      <c r="B52" s="66" t="s">
        <v>87</v>
      </c>
      <c r="C52" s="337">
        <v>5.8607516943930991</v>
      </c>
      <c r="D52" s="340">
        <f t="shared" si="12"/>
        <v>2.5502509989828068</v>
      </c>
      <c r="E52" s="336">
        <v>8.9499999999999993</v>
      </c>
      <c r="F52" s="341">
        <f t="shared" si="12"/>
        <v>-1.0000000000001563E-2</v>
      </c>
      <c r="G52" s="337">
        <v>7.97</v>
      </c>
      <c r="H52" s="340">
        <f t="shared" si="7"/>
        <v>0.29999999999999982</v>
      </c>
      <c r="I52" s="336">
        <v>7.02</v>
      </c>
      <c r="J52" s="341">
        <f t="shared" si="13"/>
        <v>-1.0099999999999998</v>
      </c>
      <c r="K52" s="337">
        <v>8.06</v>
      </c>
      <c r="L52" s="340">
        <f t="shared" si="14"/>
        <v>0.23000000000000043</v>
      </c>
      <c r="M52" s="336">
        <v>8.9600000000000009</v>
      </c>
      <c r="N52" s="341">
        <f t="shared" si="15"/>
        <v>-0.84999999999999964</v>
      </c>
      <c r="O52" s="337">
        <v>8.57</v>
      </c>
      <c r="P52" s="340">
        <f t="shared" si="16"/>
        <v>-0.33999999999999986</v>
      </c>
    </row>
    <row r="53" spans="2:16" ht="15" hidden="1" customHeight="1" outlineLevel="1">
      <c r="B53" s="66" t="s">
        <v>88</v>
      </c>
      <c r="C53" s="337">
        <v>6.8557077625570777</v>
      </c>
      <c r="D53" s="340">
        <f t="shared" si="12"/>
        <v>3.9765453869992338</v>
      </c>
      <c r="E53" s="336">
        <v>7.78</v>
      </c>
      <c r="F53" s="341">
        <f t="shared" si="12"/>
        <v>-8.0000000000000071E-2</v>
      </c>
      <c r="G53" s="337">
        <v>7.64</v>
      </c>
      <c r="H53" s="340">
        <f t="shared" si="7"/>
        <v>8.9999999999999858E-2</v>
      </c>
      <c r="I53" s="336">
        <v>6.17</v>
      </c>
      <c r="J53" s="341">
        <f t="shared" si="13"/>
        <v>0.12999999999999989</v>
      </c>
      <c r="K53" s="337">
        <v>7.46</v>
      </c>
      <c r="L53" s="340">
        <f t="shared" si="14"/>
        <v>0.21999999999999975</v>
      </c>
      <c r="M53" s="336">
        <v>8.08</v>
      </c>
      <c r="N53" s="341">
        <f t="shared" si="15"/>
        <v>-0.57000000000000028</v>
      </c>
      <c r="O53" s="337">
        <v>7.8</v>
      </c>
      <c r="P53" s="340">
        <f t="shared" si="16"/>
        <v>-0.19000000000000039</v>
      </c>
    </row>
    <row r="54" spans="2:16" ht="15" hidden="1" customHeight="1" outlineLevel="1">
      <c r="B54" s="66" t="s">
        <v>89</v>
      </c>
      <c r="C54" s="337">
        <v>5.8958742632612964</v>
      </c>
      <c r="D54" s="340">
        <f t="shared" si="12"/>
        <v>-1.0982491451618186</v>
      </c>
      <c r="E54" s="336">
        <v>8.4700000000000006</v>
      </c>
      <c r="F54" s="341">
        <f t="shared" si="12"/>
        <v>0.25999999999999979</v>
      </c>
      <c r="G54" s="337">
        <v>8.36</v>
      </c>
      <c r="H54" s="340">
        <f t="shared" si="7"/>
        <v>0.59999999999999964</v>
      </c>
      <c r="I54" s="336">
        <v>6.24</v>
      </c>
      <c r="J54" s="341">
        <f t="shared" si="13"/>
        <v>-1.0999999999999996</v>
      </c>
      <c r="K54" s="337">
        <v>8.0500000000000007</v>
      </c>
      <c r="L54" s="340">
        <f t="shared" si="14"/>
        <v>0.23000000000000043</v>
      </c>
      <c r="M54" s="336">
        <v>9.18</v>
      </c>
      <c r="N54" s="341">
        <f t="shared" si="15"/>
        <v>0.48000000000000043</v>
      </c>
      <c r="O54" s="337">
        <v>8.6199999999999992</v>
      </c>
      <c r="P54" s="340">
        <f t="shared" si="16"/>
        <v>0.33999999999999986</v>
      </c>
    </row>
    <row r="55" spans="2:16" ht="15" hidden="1" customHeight="1" outlineLevel="1">
      <c r="B55" s="66" t="s">
        <v>90</v>
      </c>
      <c r="C55" s="337">
        <v>6.5876132930513593</v>
      </c>
      <c r="D55" s="340">
        <f t="shared" si="12"/>
        <v>-0.65615989189829627</v>
      </c>
      <c r="E55" s="336">
        <v>8.7200000000000006</v>
      </c>
      <c r="F55" s="341">
        <f t="shared" si="12"/>
        <v>-0.39999999999999858</v>
      </c>
      <c r="G55" s="337">
        <v>8.24</v>
      </c>
      <c r="H55" s="340">
        <f t="shared" si="7"/>
        <v>-9.9999999999999645E-2</v>
      </c>
      <c r="I55" s="336">
        <v>9.48</v>
      </c>
      <c r="J55" s="341">
        <f t="shared" si="13"/>
        <v>1.2300000000000004</v>
      </c>
      <c r="K55" s="337">
        <v>8.51</v>
      </c>
      <c r="L55" s="340">
        <f t="shared" si="14"/>
        <v>-1.9999999999999574E-2</v>
      </c>
      <c r="M55" s="336">
        <v>8.98</v>
      </c>
      <c r="N55" s="341">
        <f t="shared" si="15"/>
        <v>-1.0499999999999989</v>
      </c>
      <c r="O55" s="337">
        <v>8.77</v>
      </c>
      <c r="P55" s="340">
        <f t="shared" si="16"/>
        <v>-0.59999999999999964</v>
      </c>
    </row>
    <row r="56" spans="2:16" ht="15" hidden="1" customHeight="1" outlineLevel="1">
      <c r="B56" s="66" t="s">
        <v>91</v>
      </c>
      <c r="C56" s="337">
        <v>8.8648960739030027</v>
      </c>
      <c r="D56" s="340">
        <f t="shared" si="12"/>
        <v>2.2047609387678673</v>
      </c>
      <c r="E56" s="336">
        <v>8.41</v>
      </c>
      <c r="F56" s="341">
        <f t="shared" si="12"/>
        <v>-0.5</v>
      </c>
      <c r="G56" s="337">
        <v>8.9</v>
      </c>
      <c r="H56" s="340">
        <f t="shared" si="7"/>
        <v>-0.10999999999999943</v>
      </c>
      <c r="I56" s="336">
        <v>6.83</v>
      </c>
      <c r="J56" s="341">
        <f t="shared" si="13"/>
        <v>-2.3000000000000007</v>
      </c>
      <c r="K56" s="337">
        <v>8.4600000000000009</v>
      </c>
      <c r="L56" s="340">
        <f t="shared" si="14"/>
        <v>-0.46999999999999886</v>
      </c>
      <c r="M56" s="336">
        <v>9.18</v>
      </c>
      <c r="N56" s="341">
        <f t="shared" si="15"/>
        <v>-0.66000000000000014</v>
      </c>
      <c r="O56" s="337">
        <v>8.85</v>
      </c>
      <c r="P56" s="340">
        <f t="shared" si="16"/>
        <v>-0.58999999999999986</v>
      </c>
    </row>
    <row r="57" spans="2:16" ht="15" hidden="1" customHeight="1" outlineLevel="1">
      <c r="B57" s="66" t="s">
        <v>92</v>
      </c>
      <c r="C57" s="337">
        <v>6.8305647840531565</v>
      </c>
      <c r="D57" s="340">
        <f t="shared" si="12"/>
        <v>0.43570711646821625</v>
      </c>
      <c r="E57" s="336">
        <v>7.81</v>
      </c>
      <c r="F57" s="341">
        <f t="shared" si="12"/>
        <v>-0.32000000000000117</v>
      </c>
      <c r="G57" s="337">
        <v>8.19</v>
      </c>
      <c r="H57" s="340">
        <f t="shared" si="7"/>
        <v>-0.5600000000000005</v>
      </c>
      <c r="I57" s="336">
        <v>5.77</v>
      </c>
      <c r="J57" s="341">
        <f t="shared" si="13"/>
        <v>-2.3000000000000007</v>
      </c>
      <c r="K57" s="337">
        <v>7.74</v>
      </c>
      <c r="L57" s="340">
        <f t="shared" si="14"/>
        <v>-0.67999999999999972</v>
      </c>
      <c r="M57" s="336">
        <v>7.87</v>
      </c>
      <c r="N57" s="341">
        <f t="shared" si="15"/>
        <v>-0.52000000000000046</v>
      </c>
      <c r="O57" s="337">
        <v>7.81</v>
      </c>
      <c r="P57" s="340">
        <f t="shared" si="16"/>
        <v>-0.60000000000000053</v>
      </c>
    </row>
    <row r="58" spans="2:16" ht="15" hidden="1" customHeight="1" outlineLevel="1">
      <c r="B58" s="66" t="s">
        <v>93</v>
      </c>
      <c r="C58" s="337">
        <v>8.4143920595533501</v>
      </c>
      <c r="D58" s="340">
        <f t="shared" si="12"/>
        <v>0.85905038486615126</v>
      </c>
      <c r="E58" s="336">
        <v>8.09</v>
      </c>
      <c r="F58" s="341">
        <f t="shared" si="12"/>
        <v>1.9999999999999574E-2</v>
      </c>
      <c r="G58" s="337">
        <v>9</v>
      </c>
      <c r="H58" s="340">
        <f t="shared" si="7"/>
        <v>0.57000000000000028</v>
      </c>
      <c r="I58" s="336">
        <v>6.55</v>
      </c>
      <c r="J58" s="341">
        <f t="shared" si="13"/>
        <v>-1.2700000000000005</v>
      </c>
      <c r="K58" s="337">
        <v>8.39</v>
      </c>
      <c r="L58" s="340">
        <f t="shared" si="14"/>
        <v>0.16999999999999993</v>
      </c>
      <c r="M58" s="336">
        <v>8.89</v>
      </c>
      <c r="N58" s="341">
        <f t="shared" si="15"/>
        <v>-0.21999999999999886</v>
      </c>
      <c r="O58" s="337">
        <v>8.66</v>
      </c>
      <c r="P58" s="340">
        <f t="shared" si="16"/>
        <v>-1.9999999999999574E-2</v>
      </c>
    </row>
    <row r="59" spans="2:16" ht="15" hidden="1" customHeight="1" outlineLevel="1">
      <c r="B59" s="66" t="s">
        <v>94</v>
      </c>
      <c r="C59" s="337">
        <v>6.4347826086956523</v>
      </c>
      <c r="D59" s="340">
        <f t="shared" si="12"/>
        <v>0.53322820455057496</v>
      </c>
      <c r="E59" s="336">
        <v>8.14</v>
      </c>
      <c r="F59" s="341">
        <f t="shared" si="12"/>
        <v>0.74000000000000021</v>
      </c>
      <c r="G59" s="337">
        <v>7.52</v>
      </c>
      <c r="H59" s="340">
        <f t="shared" si="7"/>
        <v>0.40999999999999925</v>
      </c>
      <c r="I59" s="336">
        <v>7.34</v>
      </c>
      <c r="J59" s="341">
        <f t="shared" si="13"/>
        <v>-0.97000000000000064</v>
      </c>
      <c r="K59" s="337">
        <v>7.65</v>
      </c>
      <c r="L59" s="340">
        <f t="shared" si="14"/>
        <v>0.33000000000000007</v>
      </c>
      <c r="M59" s="336">
        <v>8.4700000000000006</v>
      </c>
      <c r="N59" s="341">
        <f t="shared" si="15"/>
        <v>9.9999999999997868E-3</v>
      </c>
      <c r="O59" s="337">
        <v>8.09</v>
      </c>
      <c r="P59" s="340">
        <f t="shared" si="16"/>
        <v>0.14999999999999947</v>
      </c>
    </row>
    <row r="60" spans="2:16" ht="15" hidden="1" customHeight="1" outlineLevel="1">
      <c r="B60" s="66" t="s">
        <v>95</v>
      </c>
      <c r="C60" s="337">
        <v>6.7351058591826689</v>
      </c>
      <c r="D60" s="340">
        <f t="shared" si="12"/>
        <v>0.17902619461243852</v>
      </c>
      <c r="E60" s="336">
        <v>8.32</v>
      </c>
      <c r="F60" s="341">
        <f t="shared" si="12"/>
        <v>-0.27999999999999936</v>
      </c>
      <c r="G60" s="337">
        <v>8.52</v>
      </c>
      <c r="H60" s="340">
        <f t="shared" si="7"/>
        <v>-3.0000000000001137E-2</v>
      </c>
      <c r="I60" s="336">
        <v>6.77</v>
      </c>
      <c r="J60" s="341">
        <f t="shared" si="13"/>
        <v>-0.5600000000000005</v>
      </c>
      <c r="K60" s="337">
        <v>8.14</v>
      </c>
      <c r="L60" s="340">
        <f t="shared" si="14"/>
        <v>-0.1899999999999995</v>
      </c>
      <c r="M60" s="336">
        <v>8.6</v>
      </c>
      <c r="N60" s="341">
        <f t="shared" si="15"/>
        <v>-0.36000000000000121</v>
      </c>
      <c r="O60" s="337">
        <v>8.4</v>
      </c>
      <c r="P60" s="340">
        <f t="shared" si="16"/>
        <v>-0.29999999999999893</v>
      </c>
    </row>
    <row r="61" spans="2:16" ht="15" hidden="1" customHeight="1" outlineLevel="1">
      <c r="B61" s="66" t="s">
        <v>96</v>
      </c>
      <c r="C61" s="337">
        <v>6.1585609593604262</v>
      </c>
      <c r="D61" s="340">
        <f t="shared" si="12"/>
        <v>-0.41959232971621852</v>
      </c>
      <c r="E61" s="336">
        <v>8.5500000000000007</v>
      </c>
      <c r="F61" s="341">
        <f t="shared" si="12"/>
        <v>-0.16999999999999993</v>
      </c>
      <c r="G61" s="337">
        <v>8.67</v>
      </c>
      <c r="H61" s="340">
        <f t="shared" si="7"/>
        <v>0.28999999999999915</v>
      </c>
      <c r="I61" s="336">
        <v>7.67</v>
      </c>
      <c r="J61" s="341">
        <f t="shared" si="13"/>
        <v>-0.72000000000000064</v>
      </c>
      <c r="K61" s="337">
        <v>8.41</v>
      </c>
      <c r="L61" s="340">
        <f t="shared" si="14"/>
        <v>-1.9999999999999574E-2</v>
      </c>
      <c r="M61" s="336">
        <v>8.94</v>
      </c>
      <c r="N61" s="341">
        <f t="shared" si="15"/>
        <v>-0.72000000000000064</v>
      </c>
      <c r="O61" s="337">
        <v>8.7200000000000006</v>
      </c>
      <c r="P61" s="340">
        <f t="shared" si="16"/>
        <v>-0.4399999999999995</v>
      </c>
    </row>
    <row r="62" spans="2:16" ht="15" hidden="1" customHeight="1" outlineLevel="1">
      <c r="B62" s="66" t="s">
        <v>97</v>
      </c>
      <c r="C62" s="337">
        <v>7.590429845904298</v>
      </c>
      <c r="D62" s="340">
        <f t="shared" si="12"/>
        <v>0.39724802772247969</v>
      </c>
      <c r="E62" s="336">
        <v>9.65</v>
      </c>
      <c r="F62" s="341">
        <f t="shared" si="12"/>
        <v>0.6899999999999995</v>
      </c>
      <c r="G62" s="337">
        <v>9.14</v>
      </c>
      <c r="H62" s="340">
        <f t="shared" si="7"/>
        <v>0.19000000000000128</v>
      </c>
      <c r="I62" s="336">
        <v>6.59</v>
      </c>
      <c r="J62" s="341">
        <f t="shared" si="13"/>
        <v>-0.62000000000000011</v>
      </c>
      <c r="K62" s="337">
        <v>8.85</v>
      </c>
      <c r="L62" s="340">
        <f t="shared" si="14"/>
        <v>0.1899999999999995</v>
      </c>
      <c r="M62" s="336">
        <v>9.83</v>
      </c>
      <c r="N62" s="341">
        <f t="shared" si="15"/>
        <v>0.74000000000000021</v>
      </c>
      <c r="O62" s="337">
        <v>9.39</v>
      </c>
      <c r="P62" s="340">
        <f t="shared" si="16"/>
        <v>0.48000000000000043</v>
      </c>
    </row>
    <row r="63" spans="2:16" collapsed="1">
      <c r="B63" s="80">
        <v>2007</v>
      </c>
      <c r="C63" s="339">
        <v>7.0928086838534599</v>
      </c>
      <c r="D63" s="342">
        <f t="shared" si="12"/>
        <v>1.6583719611029109</v>
      </c>
      <c r="E63" s="339">
        <v>8.4501267830496793</v>
      </c>
      <c r="F63" s="342">
        <f t="shared" si="12"/>
        <v>3.7717675945355467E-2</v>
      </c>
      <c r="G63" s="339">
        <v>8.39075479222012</v>
      </c>
      <c r="H63" s="342">
        <f t="shared" si="7"/>
        <v>0.15208325397963307</v>
      </c>
      <c r="I63" s="339">
        <v>6.9211412635417782</v>
      </c>
      <c r="J63" s="342">
        <f>I63-I76</f>
        <v>-0.8083164858265679</v>
      </c>
      <c r="K63" s="339">
        <v>8.1699881354329644</v>
      </c>
      <c r="L63" s="342">
        <f t="shared" si="14"/>
        <v>4.0090794073842417E-2</v>
      </c>
      <c r="M63" s="339">
        <v>8.8259431486702553</v>
      </c>
      <c r="N63" s="342">
        <f t="shared" si="15"/>
        <v>-0.29465908321573941</v>
      </c>
      <c r="O63" s="339">
        <v>8.5343408828362701</v>
      </c>
      <c r="P63" s="342">
        <f t="shared" si="16"/>
        <v>-0.14722058882153455</v>
      </c>
    </row>
    <row r="64" spans="2:16" ht="15" hidden="1" customHeight="1" outlineLevel="1">
      <c r="B64" s="66" t="s">
        <v>86</v>
      </c>
      <c r="C64" s="337">
        <v>3.9913326110509209</v>
      </c>
      <c r="D64" s="337"/>
      <c r="E64" s="336">
        <v>8</v>
      </c>
      <c r="F64" s="336"/>
      <c r="G64" s="337">
        <v>8.82</v>
      </c>
      <c r="H64" s="337"/>
      <c r="I64" s="336">
        <v>7.26</v>
      </c>
      <c r="J64" s="336"/>
      <c r="K64" s="337">
        <v>8.1300000000000008</v>
      </c>
      <c r="L64" s="337"/>
      <c r="M64" s="336">
        <v>8.66</v>
      </c>
      <c r="N64" s="336"/>
      <c r="O64" s="337">
        <v>8.43</v>
      </c>
      <c r="P64" s="337"/>
    </row>
    <row r="65" spans="2:16" ht="15" hidden="1" customHeight="1" outlineLevel="1">
      <c r="B65" s="66" t="s">
        <v>87</v>
      </c>
      <c r="C65" s="337">
        <v>3.3105006954102922</v>
      </c>
      <c r="D65" s="337"/>
      <c r="E65" s="336">
        <v>8.9600000000000009</v>
      </c>
      <c r="F65" s="336"/>
      <c r="G65" s="337">
        <v>7.67</v>
      </c>
      <c r="H65" s="337"/>
      <c r="I65" s="336">
        <v>8.0299999999999994</v>
      </c>
      <c r="J65" s="336"/>
      <c r="K65" s="337">
        <v>7.83</v>
      </c>
      <c r="L65" s="337"/>
      <c r="M65" s="336">
        <v>9.81</v>
      </c>
      <c r="N65" s="336"/>
      <c r="O65" s="337">
        <v>8.91</v>
      </c>
      <c r="P65" s="337"/>
    </row>
    <row r="66" spans="2:16" ht="15" hidden="1" customHeight="1" outlineLevel="1">
      <c r="B66" s="66" t="s">
        <v>88</v>
      </c>
      <c r="C66" s="337">
        <v>2.8791623755578439</v>
      </c>
      <c r="D66" s="337"/>
      <c r="E66" s="336">
        <v>7.86</v>
      </c>
      <c r="F66" s="336"/>
      <c r="G66" s="337">
        <v>7.55</v>
      </c>
      <c r="H66" s="337"/>
      <c r="I66" s="336">
        <v>6.04</v>
      </c>
      <c r="J66" s="336"/>
      <c r="K66" s="337">
        <v>7.24</v>
      </c>
      <c r="L66" s="337"/>
      <c r="M66" s="336">
        <v>8.65</v>
      </c>
      <c r="N66" s="336"/>
      <c r="O66" s="337">
        <v>7.99</v>
      </c>
      <c r="P66" s="337"/>
    </row>
    <row r="67" spans="2:16" ht="15" hidden="1" customHeight="1" outlineLevel="1">
      <c r="B67" s="66" t="s">
        <v>89</v>
      </c>
      <c r="C67" s="337">
        <v>6.994123408423115</v>
      </c>
      <c r="D67" s="337"/>
      <c r="E67" s="336">
        <v>8.2100000000000009</v>
      </c>
      <c r="F67" s="336"/>
      <c r="G67" s="337">
        <v>7.76</v>
      </c>
      <c r="H67" s="337"/>
      <c r="I67" s="336">
        <v>7.34</v>
      </c>
      <c r="J67" s="336"/>
      <c r="K67" s="337">
        <v>7.82</v>
      </c>
      <c r="L67" s="337"/>
      <c r="M67" s="336">
        <v>8.6999999999999993</v>
      </c>
      <c r="N67" s="336"/>
      <c r="O67" s="337">
        <v>8.2799999999999994</v>
      </c>
      <c r="P67" s="337"/>
    </row>
    <row r="68" spans="2:16" ht="15" hidden="1" customHeight="1" outlineLevel="1">
      <c r="B68" s="66" t="s">
        <v>90</v>
      </c>
      <c r="C68" s="337">
        <v>7.2437731849496556</v>
      </c>
      <c r="D68" s="337"/>
      <c r="E68" s="336">
        <v>9.1199999999999992</v>
      </c>
      <c r="F68" s="336"/>
      <c r="G68" s="337">
        <v>8.34</v>
      </c>
      <c r="H68" s="337"/>
      <c r="I68" s="336">
        <v>8.25</v>
      </c>
      <c r="J68" s="336"/>
      <c r="K68" s="337">
        <v>8.5299999999999994</v>
      </c>
      <c r="L68" s="337"/>
      <c r="M68" s="336">
        <v>10.029999999999999</v>
      </c>
      <c r="N68" s="336"/>
      <c r="O68" s="337">
        <v>9.3699999999999992</v>
      </c>
      <c r="P68" s="337"/>
    </row>
    <row r="69" spans="2:16" ht="15" hidden="1" customHeight="1" outlineLevel="1">
      <c r="B69" s="66" t="s">
        <v>91</v>
      </c>
      <c r="C69" s="337">
        <v>6.6601351351351354</v>
      </c>
      <c r="D69" s="337"/>
      <c r="E69" s="336">
        <v>8.91</v>
      </c>
      <c r="F69" s="336"/>
      <c r="G69" s="337">
        <v>9.01</v>
      </c>
      <c r="H69" s="337"/>
      <c r="I69" s="336">
        <v>9.1300000000000008</v>
      </c>
      <c r="J69" s="336"/>
      <c r="K69" s="337">
        <v>8.93</v>
      </c>
      <c r="L69" s="337"/>
      <c r="M69" s="336">
        <v>9.84</v>
      </c>
      <c r="N69" s="336"/>
      <c r="O69" s="337">
        <v>9.44</v>
      </c>
      <c r="P69" s="337"/>
    </row>
    <row r="70" spans="2:16" ht="15" hidden="1" customHeight="1" outlineLevel="1">
      <c r="B70" s="66" t="s">
        <v>92</v>
      </c>
      <c r="C70" s="337">
        <v>6.3948576675849402</v>
      </c>
      <c r="D70" s="337"/>
      <c r="E70" s="336">
        <v>8.1300000000000008</v>
      </c>
      <c r="F70" s="336"/>
      <c r="G70" s="337">
        <v>8.75</v>
      </c>
      <c r="H70" s="337"/>
      <c r="I70" s="336">
        <v>8.07</v>
      </c>
      <c r="J70" s="336"/>
      <c r="K70" s="337">
        <v>8.42</v>
      </c>
      <c r="L70" s="337"/>
      <c r="M70" s="336">
        <v>8.39</v>
      </c>
      <c r="N70" s="336"/>
      <c r="O70" s="337">
        <v>8.41</v>
      </c>
      <c r="P70" s="337"/>
    </row>
    <row r="71" spans="2:16" ht="15" hidden="1" customHeight="1" outlineLevel="1">
      <c r="B71" s="66" t="s">
        <v>93</v>
      </c>
      <c r="C71" s="337">
        <v>7.5553416746871989</v>
      </c>
      <c r="D71" s="337"/>
      <c r="E71" s="336">
        <v>8.07</v>
      </c>
      <c r="F71" s="336"/>
      <c r="G71" s="337">
        <v>8.43</v>
      </c>
      <c r="H71" s="337"/>
      <c r="I71" s="336">
        <v>7.82</v>
      </c>
      <c r="J71" s="336"/>
      <c r="K71" s="337">
        <v>8.2200000000000006</v>
      </c>
      <c r="L71" s="337"/>
      <c r="M71" s="336">
        <v>9.11</v>
      </c>
      <c r="N71" s="336"/>
      <c r="O71" s="337">
        <v>8.68</v>
      </c>
      <c r="P71" s="337"/>
    </row>
    <row r="72" spans="2:16" ht="15" hidden="1" customHeight="1" outlineLevel="1">
      <c r="B72" s="66" t="s">
        <v>94</v>
      </c>
      <c r="C72" s="337">
        <v>5.9015544041450774</v>
      </c>
      <c r="D72" s="337"/>
      <c r="E72" s="336">
        <v>7.4</v>
      </c>
      <c r="F72" s="336"/>
      <c r="G72" s="337">
        <v>7.11</v>
      </c>
      <c r="H72" s="337"/>
      <c r="I72" s="336">
        <v>8.31</v>
      </c>
      <c r="J72" s="336"/>
      <c r="K72" s="337">
        <v>7.32</v>
      </c>
      <c r="L72" s="337"/>
      <c r="M72" s="336">
        <v>8.4600000000000009</v>
      </c>
      <c r="N72" s="336"/>
      <c r="O72" s="337">
        <v>7.94</v>
      </c>
      <c r="P72" s="337"/>
    </row>
    <row r="73" spans="2:16" ht="15" hidden="1" customHeight="1" outlineLevel="1">
      <c r="B73" s="66" t="s">
        <v>95</v>
      </c>
      <c r="C73" s="337">
        <v>6.5560796645702304</v>
      </c>
      <c r="D73" s="337"/>
      <c r="E73" s="336">
        <v>8.6</v>
      </c>
      <c r="F73" s="336"/>
      <c r="G73" s="337">
        <v>8.5500000000000007</v>
      </c>
      <c r="H73" s="337"/>
      <c r="I73" s="336">
        <v>7.33</v>
      </c>
      <c r="J73" s="336"/>
      <c r="K73" s="337">
        <v>8.33</v>
      </c>
      <c r="L73" s="337"/>
      <c r="M73" s="336">
        <v>8.9600000000000009</v>
      </c>
      <c r="N73" s="336"/>
      <c r="O73" s="337">
        <v>8.6999999999999993</v>
      </c>
      <c r="P73" s="337"/>
    </row>
    <row r="74" spans="2:16" ht="15" hidden="1" customHeight="1" outlineLevel="1">
      <c r="B74" s="66" t="s">
        <v>96</v>
      </c>
      <c r="C74" s="337">
        <v>6.5781532890766448</v>
      </c>
      <c r="D74" s="337"/>
      <c r="E74" s="336">
        <v>8.7200000000000006</v>
      </c>
      <c r="F74" s="336"/>
      <c r="G74" s="337">
        <v>8.3800000000000008</v>
      </c>
      <c r="H74" s="337"/>
      <c r="I74" s="336">
        <v>8.39</v>
      </c>
      <c r="J74" s="336"/>
      <c r="K74" s="337">
        <v>8.43</v>
      </c>
      <c r="L74" s="337"/>
      <c r="M74" s="336">
        <v>9.66</v>
      </c>
      <c r="N74" s="336"/>
      <c r="O74" s="337">
        <v>9.16</v>
      </c>
      <c r="P74" s="337"/>
    </row>
    <row r="75" spans="2:16" ht="15" hidden="1" customHeight="1" outlineLevel="1">
      <c r="B75" s="66" t="s">
        <v>97</v>
      </c>
      <c r="C75" s="337">
        <v>7.1931818181818183</v>
      </c>
      <c r="D75" s="337"/>
      <c r="E75" s="336">
        <v>8.9600000000000009</v>
      </c>
      <c r="F75" s="336"/>
      <c r="G75" s="337">
        <v>8.9499999999999993</v>
      </c>
      <c r="H75" s="337"/>
      <c r="I75" s="336">
        <v>7.21</v>
      </c>
      <c r="J75" s="336"/>
      <c r="K75" s="337">
        <v>8.66</v>
      </c>
      <c r="L75" s="337"/>
      <c r="M75" s="336">
        <v>9.09</v>
      </c>
      <c r="N75" s="336"/>
      <c r="O75" s="337">
        <v>8.91</v>
      </c>
      <c r="P75" s="337"/>
    </row>
    <row r="76" spans="2:16" collapsed="1">
      <c r="B76" s="80">
        <v>2006</v>
      </c>
      <c r="C76" s="339">
        <v>5.434436722750549</v>
      </c>
      <c r="D76" s="342"/>
      <c r="E76" s="339">
        <v>8.4124091071043239</v>
      </c>
      <c r="F76" s="342"/>
      <c r="G76" s="339">
        <v>8.2386715382404869</v>
      </c>
      <c r="H76" s="342"/>
      <c r="I76" s="339">
        <v>7.7294577493683461</v>
      </c>
      <c r="J76" s="342"/>
      <c r="K76" s="339">
        <v>8.129897341359122</v>
      </c>
      <c r="L76" s="342"/>
      <c r="M76" s="339">
        <v>9.1206022318859947</v>
      </c>
      <c r="N76" s="342"/>
      <c r="O76" s="339">
        <v>8.6815614716578047</v>
      </c>
      <c r="P76" s="342"/>
    </row>
    <row r="77" spans="2:16" ht="15" customHeight="1">
      <c r="B77" s="138" t="s">
        <v>79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</row>
    <row r="79" spans="2:16" ht="30" customHeight="1"/>
    <row r="81" ht="30" customHeight="1"/>
  </sheetData>
  <mergeCells count="2">
    <mergeCell ref="B5:P5"/>
    <mergeCell ref="B77:P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6" customWidth="1"/>
    <col min="2" max="2" width="13" style="116" customWidth="1"/>
    <col min="3" max="7" width="10.7109375" style="116" customWidth="1"/>
    <col min="8" max="8" width="12.7109375" style="116" customWidth="1"/>
    <col min="9" max="9" width="10.7109375" style="116" customWidth="1"/>
    <col min="10" max="10" width="11.42578125" style="116"/>
    <col min="11" max="11" width="14.28515625" style="116" customWidth="1"/>
    <col min="12" max="16384" width="11.42578125" style="11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7" t="s">
        <v>291</v>
      </c>
      <c r="C5" s="117"/>
      <c r="D5" s="117"/>
      <c r="E5" s="117"/>
      <c r="F5" s="117"/>
      <c r="G5" s="117"/>
      <c r="H5" s="117"/>
      <c r="I5" s="117"/>
    </row>
    <row r="6" spans="2:9" ht="15" customHeight="1">
      <c r="B6" s="167"/>
      <c r="C6" s="142" t="s">
        <v>276</v>
      </c>
      <c r="D6" s="142" t="s">
        <v>173</v>
      </c>
      <c r="E6" s="142" t="s">
        <v>174</v>
      </c>
      <c r="F6" s="142" t="s">
        <v>175</v>
      </c>
      <c r="G6" s="176" t="s">
        <v>81</v>
      </c>
      <c r="H6" s="142" t="s">
        <v>264</v>
      </c>
      <c r="I6" s="176" t="s">
        <v>83</v>
      </c>
    </row>
    <row r="7" spans="2:9">
      <c r="B7" s="66" t="s">
        <v>94</v>
      </c>
      <c r="C7" s="336">
        <f>IFERROR('tablas evol EM CAT'!C7-'tablas evol EM CAT'!C20,"-")</f>
        <v>-2.2127607390088482</v>
      </c>
      <c r="D7" s="336">
        <f>IFERROR('tablas evol EM CAT'!E7-'tablas evol EM CAT'!E20,"-")</f>
        <v>0.29913153556946703</v>
      </c>
      <c r="E7" s="336">
        <f>IFERROR('tablas evol EM CAT'!G7-'tablas evol EM CAT'!G20,"-")</f>
        <v>1.9845331061655322</v>
      </c>
      <c r="F7" s="336">
        <f>IFERROR('tablas evol EM CAT'!I7-'tablas evol EM CAT'!I20,"-")</f>
        <v>-0.46450165848303193</v>
      </c>
      <c r="G7" s="337">
        <f>IFERROR('tablas evol EM CAT'!K7-'tablas evol EM CAT'!K20,"-")</f>
        <v>1.1138202653691582</v>
      </c>
      <c r="H7" s="336">
        <f>IFERROR('tablas evol EM CAT'!M7-'tablas evol EM CAT'!M20,"-")</f>
        <v>0.99953334366457369</v>
      </c>
      <c r="I7" s="337">
        <f>IFERROR('tablas evol EM CAT'!O7-'tablas evol EM CAT'!O20,"-")</f>
        <v>1.0519250089142407</v>
      </c>
    </row>
    <row r="8" spans="2:9">
      <c r="B8" s="66" t="s">
        <v>95</v>
      </c>
      <c r="C8" s="336">
        <f>IFERROR('tablas evol EM CAT'!C8-'tablas evol EM CAT'!C21,"-")</f>
        <v>-0.85701820008354979</v>
      </c>
      <c r="D8" s="336">
        <f>IFERROR('tablas evol EM CAT'!E8-'tablas evol EM CAT'!E21,"-")</f>
        <v>3.4982302250675446E-2</v>
      </c>
      <c r="E8" s="336">
        <f>IFERROR('tablas evol EM CAT'!G8-'tablas evol EM CAT'!G21,"-")</f>
        <v>0.83898647605079191</v>
      </c>
      <c r="F8" s="336">
        <f>IFERROR('tablas evol EM CAT'!I8-'tablas evol EM CAT'!I21,"-")</f>
        <v>-1.4226631266334246</v>
      </c>
      <c r="G8" s="337">
        <f>IFERROR('tablas evol EM CAT'!K8-'tablas evol EM CAT'!K21,"-")</f>
        <v>0.25833206866982295</v>
      </c>
      <c r="H8" s="336">
        <f>IFERROR('tablas evol EM CAT'!M8-'tablas evol EM CAT'!M21,"-")</f>
        <v>0.52480339431406797</v>
      </c>
      <c r="I8" s="337">
        <f>IFERROR('tablas evol EM CAT'!O8-'tablas evol EM CAT'!O21,"-")</f>
        <v>0.39060775252999136</v>
      </c>
    </row>
    <row r="9" spans="2:9">
      <c r="B9" s="66" t="s">
        <v>96</v>
      </c>
      <c r="C9" s="336">
        <f>IFERROR('tablas evol EM CAT'!C9-'tablas evol EM CAT'!C22,"-")</f>
        <v>-0.60840579710144915</v>
      </c>
      <c r="D9" s="336">
        <f>IFERROR('tablas evol EM CAT'!E9-'tablas evol EM CAT'!E22,"-")</f>
        <v>1.1099999999999994</v>
      </c>
      <c r="E9" s="336">
        <f>IFERROR('tablas evol EM CAT'!G9-'tablas evol EM CAT'!G22,"-")</f>
        <v>1.37</v>
      </c>
      <c r="F9" s="336">
        <f>IFERROR('tablas evol EM CAT'!I9-'tablas evol EM CAT'!I22,"-")</f>
        <v>-1.7600000000000007</v>
      </c>
      <c r="G9" s="337">
        <f>IFERROR('tablas evol EM CAT'!K9-'tablas evol EM CAT'!K22,"-")</f>
        <v>0.83999999999999986</v>
      </c>
      <c r="H9" s="336">
        <f>IFERROR('tablas evol EM CAT'!M9-'tablas evol EM CAT'!M22,"-")</f>
        <v>0.4399999999999995</v>
      </c>
      <c r="I9" s="337">
        <f>IFERROR('tablas evol EM CAT'!O9-'tablas evol EM CAT'!O22,"-")</f>
        <v>0.61000000000000121</v>
      </c>
    </row>
    <row r="10" spans="2:9">
      <c r="B10" s="66" t="s">
        <v>97</v>
      </c>
      <c r="C10" s="336">
        <f>IFERROR('tablas evol EM CAT'!C10-'tablas evol EM CAT'!C23,"-")</f>
        <v>-0.97564928884175028</v>
      </c>
      <c r="D10" s="336">
        <f>IFERROR('tablas evol EM CAT'!E10-'tablas evol EM CAT'!E23,"-")</f>
        <v>0.43000000000000149</v>
      </c>
      <c r="E10" s="336">
        <f>IFERROR('tablas evol EM CAT'!G10-'tablas evol EM CAT'!G23,"-")</f>
        <v>1.0399999999999991</v>
      </c>
      <c r="F10" s="336">
        <f>IFERROR('tablas evol EM CAT'!I10-'tablas evol EM CAT'!I23,"-")</f>
        <v>1.2900000000000009</v>
      </c>
      <c r="G10" s="337">
        <f>IFERROR('tablas evol EM CAT'!K10-'tablas evol EM CAT'!K23,"-")</f>
        <v>0.83000000000000007</v>
      </c>
      <c r="H10" s="336">
        <f>IFERROR('tablas evol EM CAT'!M10-'tablas evol EM CAT'!M23,"-")</f>
        <v>0.72000000000000064</v>
      </c>
      <c r="I10" s="337">
        <f>IFERROR('tablas evol EM CAT'!O10-'tablas evol EM CAT'!O23,"-")</f>
        <v>0.75999999999999979</v>
      </c>
    </row>
    <row r="11" spans="2:9" ht="30" customHeight="1">
      <c r="B11" s="72" t="str">
        <f>actualizaciones!$A$2</f>
        <v xml:space="preserve">acumulado abril 2011 </v>
      </c>
      <c r="C11" s="331">
        <v>-1.1776494615979338</v>
      </c>
      <c r="D11" s="331">
        <v>0.36533976445701555</v>
      </c>
      <c r="E11" s="331">
        <v>1.3667455435142664</v>
      </c>
      <c r="F11" s="331">
        <v>-0.56244143448270911</v>
      </c>
      <c r="G11" s="331">
        <v>0.75893630717266447</v>
      </c>
      <c r="H11" s="331">
        <v>0.64608384669488572</v>
      </c>
      <c r="I11" s="331">
        <v>0.68944842560998509</v>
      </c>
    </row>
    <row r="12" spans="2:9" outlineLevel="1">
      <c r="B12" s="66" t="s">
        <v>86</v>
      </c>
      <c r="C12" s="336">
        <f>IFERROR('tablas evol EM CAT'!C12-'tablas evol EM CAT'!C25,"-")</f>
        <v>-1.3002688421247797</v>
      </c>
      <c r="D12" s="336">
        <f>IFERROR('tablas evol EM CAT'!E12-'tablas evol EM CAT'!E25,"-")</f>
        <v>0.6970068565400851</v>
      </c>
      <c r="E12" s="336">
        <f>IFERROR('tablas evol EM CAT'!G12-'tablas evol EM CAT'!G25,"-")</f>
        <v>0.85305298661734241</v>
      </c>
      <c r="F12" s="336">
        <f>IFERROR('tablas evol EM CAT'!I12-'tablas evol EM CAT'!I25,"-")</f>
        <v>-1.370431400282885</v>
      </c>
      <c r="G12" s="337">
        <f>IFERROR('tablas evol EM CAT'!K12-'tablas evol EM CAT'!K25,"-")</f>
        <v>0.46799231046497614</v>
      </c>
      <c r="H12" s="336">
        <f>IFERROR('tablas evol EM CAT'!M12-'tablas evol EM CAT'!M25,"-")</f>
        <v>-0.41425202045192222</v>
      </c>
      <c r="I12" s="337">
        <f>IFERROR('tablas evol EM CAT'!O12-'tablas evol EM CAT'!O25,"-")</f>
        <v>-1.7072208957383594E-2</v>
      </c>
    </row>
    <row r="13" spans="2:9" outlineLevel="1">
      <c r="B13" s="66" t="s">
        <v>87</v>
      </c>
      <c r="C13" s="336">
        <f>IFERROR('tablas evol EM CAT'!C13-'tablas evol EM CAT'!C26,"-")</f>
        <v>-0.35796471728729262</v>
      </c>
      <c r="D13" s="336">
        <f>IFERROR('tablas evol EM CAT'!E13-'tablas evol EM CAT'!E26,"-")</f>
        <v>0.90084574318628707</v>
      </c>
      <c r="E13" s="336">
        <f>IFERROR('tablas evol EM CAT'!G13-'tablas evol EM CAT'!G26,"-")</f>
        <v>1.0121684831090247</v>
      </c>
      <c r="F13" s="336">
        <f>IFERROR('tablas evol EM CAT'!I13-'tablas evol EM CAT'!I26,"-")</f>
        <v>-3.813143832566424</v>
      </c>
      <c r="G13" s="337">
        <f>IFERROR('tablas evol EM CAT'!K13-'tablas evol EM CAT'!K26,"-")</f>
        <v>0.2096149309938129</v>
      </c>
      <c r="H13" s="336">
        <f>IFERROR('tablas evol EM CAT'!M13-'tablas evol EM CAT'!M26,"-")</f>
        <v>0.19023051515728007</v>
      </c>
      <c r="I13" s="337">
        <f>IFERROR('tablas evol EM CAT'!O13-'tablas evol EM CAT'!O26,"-")</f>
        <v>0.19058253890500865</v>
      </c>
    </row>
    <row r="14" spans="2:9" outlineLevel="1">
      <c r="B14" s="66" t="s">
        <v>88</v>
      </c>
      <c r="C14" s="336">
        <f>IFERROR('tablas evol EM CAT'!C14-'tablas evol EM CAT'!C27,"-")</f>
        <v>31.393529411764707</v>
      </c>
      <c r="D14" s="336">
        <f>IFERROR('tablas evol EM CAT'!E14-'tablas evol EM CAT'!E27,"-")</f>
        <v>7.8004187020237481E-2</v>
      </c>
      <c r="E14" s="336">
        <f>IFERROR('tablas evol EM CAT'!G14-'tablas evol EM CAT'!G27,"-")</f>
        <v>0.66923736075407003</v>
      </c>
      <c r="F14" s="336">
        <f>IFERROR('tablas evol EM CAT'!I14-'tablas evol EM CAT'!I27,"-")</f>
        <v>-3.8212030224696747</v>
      </c>
      <c r="G14" s="337">
        <f>IFERROR('tablas evol EM CAT'!K14-'tablas evol EM CAT'!K27,"-")</f>
        <v>-7.6526006788368406E-2</v>
      </c>
      <c r="H14" s="336">
        <f>IFERROR('tablas evol EM CAT'!M14-'tablas evol EM CAT'!M27,"-")</f>
        <v>0.31496830959659938</v>
      </c>
      <c r="I14" s="337">
        <f>IFERROR('tablas evol EM CAT'!O14-'tablas evol EM CAT'!O27,"-")</f>
        <v>0.13184929253043709</v>
      </c>
    </row>
    <row r="15" spans="2:9" outlineLevel="1">
      <c r="B15" s="66" t="s">
        <v>89</v>
      </c>
      <c r="C15" s="336">
        <f>IFERROR('tablas evol EM CAT'!C15-'tablas evol EM CAT'!C28,"-")</f>
        <v>-0.49170815018799985</v>
      </c>
      <c r="D15" s="336">
        <f>IFERROR('tablas evol EM CAT'!E15-'tablas evol EM CAT'!E28,"-")</f>
        <v>-0.40283285922431222</v>
      </c>
      <c r="E15" s="336">
        <f>IFERROR('tablas evol EM CAT'!G15-'tablas evol EM CAT'!G28,"-")</f>
        <v>0.79450824913671791</v>
      </c>
      <c r="F15" s="336">
        <f>IFERROR('tablas evol EM CAT'!I15-'tablas evol EM CAT'!I28,"-")</f>
        <v>0.46304114490160941</v>
      </c>
      <c r="G15" s="337">
        <f>IFERROR('tablas evol EM CAT'!K15-'tablas evol EM CAT'!K28,"-")</f>
        <v>0.42406961819192013</v>
      </c>
      <c r="H15" s="336">
        <f>IFERROR('tablas evol EM CAT'!M15-'tablas evol EM CAT'!M28,"-")</f>
        <v>0.81638331365604166</v>
      </c>
      <c r="I15" s="337">
        <f>IFERROR('tablas evol EM CAT'!O15-'tablas evol EM CAT'!O28,"-")</f>
        <v>0.61186451043011481</v>
      </c>
    </row>
    <row r="16" spans="2:9" outlineLevel="1">
      <c r="B16" s="66" t="s">
        <v>90</v>
      </c>
      <c r="C16" s="336">
        <f>IFERROR('tablas evol EM CAT'!C16-'tablas evol EM CAT'!C29,"-")</f>
        <v>-3.2806834905027147</v>
      </c>
      <c r="D16" s="336">
        <f>IFERROR('tablas evol EM CAT'!E16-'tablas evol EM CAT'!E29,"-")</f>
        <v>-0.14691020635805874</v>
      </c>
      <c r="E16" s="336">
        <f>IFERROR('tablas evol EM CAT'!G16-'tablas evol EM CAT'!G29,"-")</f>
        <v>0.73889472157007585</v>
      </c>
      <c r="F16" s="336">
        <f>IFERROR('tablas evol EM CAT'!I16-'tablas evol EM CAT'!I29,"-")</f>
        <v>-0.35895292736993056</v>
      </c>
      <c r="G16" s="337">
        <f>IFERROR('tablas evol EM CAT'!K16-'tablas evol EM CAT'!K29,"-")</f>
        <v>0.29632969344510762</v>
      </c>
      <c r="H16" s="336">
        <f>IFERROR('tablas evol EM CAT'!M16-'tablas evol EM CAT'!M29,"-")</f>
        <v>0.36407481756775084</v>
      </c>
      <c r="I16" s="337">
        <f>IFERROR('tablas evol EM CAT'!O16-'tablas evol EM CAT'!O29,"-")</f>
        <v>0.29930192224309948</v>
      </c>
    </row>
    <row r="17" spans="2:9" outlineLevel="1">
      <c r="B17" s="66" t="s">
        <v>91</v>
      </c>
      <c r="C17" s="336">
        <f>IFERROR('tablas evol EM CAT'!C17-'tablas evol EM CAT'!C30,"-")</f>
        <v>-0.84851916289208251</v>
      </c>
      <c r="D17" s="336">
        <f>IFERROR('tablas evol EM CAT'!E17-'tablas evol EM CAT'!E30,"-")</f>
        <v>-0.61934898612593337</v>
      </c>
      <c r="E17" s="336">
        <f>IFERROR('tablas evol EM CAT'!G17-'tablas evol EM CAT'!G30,"-")</f>
        <v>0.6144004008462316</v>
      </c>
      <c r="F17" s="336">
        <f>IFERROR('tablas evol EM CAT'!I17-'tablas evol EM CAT'!I30,"-")</f>
        <v>-1.950876428960262</v>
      </c>
      <c r="G17" s="337">
        <f>IFERROR('tablas evol EM CAT'!K17-'tablas evol EM CAT'!K30,"-")</f>
        <v>-5.5186969488414839E-2</v>
      </c>
      <c r="H17" s="336">
        <f>IFERROR('tablas evol EM CAT'!M17-'tablas evol EM CAT'!M30,"-")</f>
        <v>1.437152685895704E-2</v>
      </c>
      <c r="I17" s="337">
        <f>IFERROR('tablas evol EM CAT'!O17-'tablas evol EM CAT'!O30,"-")</f>
        <v>-2.0309942462263919E-2</v>
      </c>
    </row>
    <row r="18" spans="2:9" outlineLevel="1">
      <c r="B18" s="66" t="s">
        <v>92</v>
      </c>
      <c r="C18" s="336">
        <f>IFERROR('tablas evol EM CAT'!C18-'tablas evol EM CAT'!C31,"-")</f>
        <v>1.2539627152116291</v>
      </c>
      <c r="D18" s="336">
        <f>IFERROR('tablas evol EM CAT'!E18-'tablas evol EM CAT'!E31,"-")</f>
        <v>-0.15735998367861637</v>
      </c>
      <c r="E18" s="336">
        <f>IFERROR('tablas evol EM CAT'!G18-'tablas evol EM CAT'!G31,"-")</f>
        <v>-0.3114310349612559</v>
      </c>
      <c r="F18" s="336">
        <f>IFERROR('tablas evol EM CAT'!I18-'tablas evol EM CAT'!I31,"-")</f>
        <v>-0.67862178271994367</v>
      </c>
      <c r="G18" s="337">
        <f>IFERROR('tablas evol EM CAT'!K18-'tablas evol EM CAT'!K31,"-")</f>
        <v>-0.25903621865811122</v>
      </c>
      <c r="H18" s="336">
        <f>IFERROR('tablas evol EM CAT'!M18-'tablas evol EM CAT'!M31,"-")</f>
        <v>-8.1161965836682448E-2</v>
      </c>
      <c r="I18" s="337">
        <f>IFERROR('tablas evol EM CAT'!O18-'tablas evol EM CAT'!O31,"-")</f>
        <v>-0.16333999100118035</v>
      </c>
    </row>
    <row r="19" spans="2:9" outlineLevel="1">
      <c r="B19" s="66" t="s">
        <v>93</v>
      </c>
      <c r="C19" s="336">
        <f>IFERROR('tablas evol EM CAT'!C19-'tablas evol EM CAT'!C32,"-")</f>
        <v>-2.3294181412402368</v>
      </c>
      <c r="D19" s="336">
        <f>IFERROR('tablas evol EM CAT'!E19-'tablas evol EM CAT'!E32,"-")</f>
        <v>-0.20501864066532871</v>
      </c>
      <c r="E19" s="336">
        <f>IFERROR('tablas evol EM CAT'!G19-'tablas evol EM CAT'!G32,"-")</f>
        <v>0.22826462060674668</v>
      </c>
      <c r="F19" s="336">
        <f>IFERROR('tablas evol EM CAT'!I19-'tablas evol EM CAT'!I32,"-")</f>
        <v>-0.99713037634408597</v>
      </c>
      <c r="G19" s="337">
        <f>IFERROR('tablas evol EM CAT'!K19-'tablas evol EM CAT'!K32,"-")</f>
        <v>-9.6441825732932251E-2</v>
      </c>
      <c r="H19" s="336">
        <f>IFERROR('tablas evol EM CAT'!M19-'tablas evol EM CAT'!M32,"-")</f>
        <v>0.10373449249010314</v>
      </c>
      <c r="I19" s="337">
        <f>IFERROR('tablas evol EM CAT'!O19-'tablas evol EM CAT'!O32,"-")</f>
        <v>1.6145009638458774E-2</v>
      </c>
    </row>
    <row r="20" spans="2:9" outlineLevel="1">
      <c r="B20" s="66" t="s">
        <v>94</v>
      </c>
      <c r="C20" s="336">
        <f>IFERROR('tablas evol EM CAT'!C20-'tablas evol EM CAT'!C33,"-")</f>
        <v>0.7732984472262121</v>
      </c>
      <c r="D20" s="336">
        <f>IFERROR('tablas evol EM CAT'!E20-'tablas evol EM CAT'!E33,"-")</f>
        <v>-7.6986050443849763E-2</v>
      </c>
      <c r="E20" s="336">
        <f>IFERROR('tablas evol EM CAT'!G20-'tablas evol EM CAT'!G33,"-")</f>
        <v>-0.97750496798410236</v>
      </c>
      <c r="F20" s="336">
        <f>IFERROR('tablas evol EM CAT'!I20-'tablas evol EM CAT'!I33,"-")</f>
        <v>0.98442761183364347</v>
      </c>
      <c r="G20" s="337">
        <f>IFERROR('tablas evol EM CAT'!K20-'tablas evol EM CAT'!K33,"-")</f>
        <v>-0.46214834107893754</v>
      </c>
      <c r="H20" s="336">
        <f>IFERROR('tablas evol EM CAT'!M20-'tablas evol EM CAT'!M33,"-")</f>
        <v>-0.95244496013328561</v>
      </c>
      <c r="I20" s="337">
        <f>IFERROR('tablas evol EM CAT'!O20-'tablas evol EM CAT'!O33,"-")</f>
        <v>-0.73422737701143959</v>
      </c>
    </row>
    <row r="21" spans="2:9" outlineLevel="1">
      <c r="B21" s="66" t="s">
        <v>95</v>
      </c>
      <c r="C21" s="336">
        <f>IFERROR('tablas evol EM CAT'!C21-'tablas evol EM CAT'!C34,"-")</f>
        <v>-1.3273282114362148</v>
      </c>
      <c r="D21" s="336">
        <f>IFERROR('tablas evol EM CAT'!E21-'tablas evol EM CAT'!E34,"-")</f>
        <v>-0.10170361372608561</v>
      </c>
      <c r="E21" s="336">
        <f>IFERROR('tablas evol EM CAT'!G21-'tablas evol EM CAT'!G34,"-")</f>
        <v>-0.26903548364697016</v>
      </c>
      <c r="F21" s="336">
        <f>IFERROR('tablas evol EM CAT'!I21-'tablas evol EM CAT'!I34,"-")</f>
        <v>1.0213551325850005</v>
      </c>
      <c r="G21" s="337">
        <f>IFERROR('tablas evol EM CAT'!K21-'tablas evol EM CAT'!K34,"-")</f>
        <v>-0.10645111274982533</v>
      </c>
      <c r="H21" s="336">
        <f>IFERROR('tablas evol EM CAT'!M21-'tablas evol EM CAT'!M34,"-")</f>
        <v>0.39281419910324722</v>
      </c>
      <c r="I21" s="337">
        <f>IFERROR('tablas evol EM CAT'!O21-'tablas evol EM CAT'!O34,"-")</f>
        <v>0.17077555033411684</v>
      </c>
    </row>
    <row r="22" spans="2:9" outlineLevel="1">
      <c r="B22" s="66" t="s">
        <v>96</v>
      </c>
      <c r="C22" s="336">
        <f>IFERROR('tablas evol EM CAT'!C22-'tablas evol EM CAT'!C35,"-")</f>
        <v>-0.76829429938695704</v>
      </c>
      <c r="D22" s="336">
        <f>IFERROR('tablas evol EM CAT'!E22-'tablas evol EM CAT'!E35,"-")</f>
        <v>-3.9999999999999147E-2</v>
      </c>
      <c r="E22" s="336">
        <f>IFERROR('tablas evol EM CAT'!G22-'tablas evol EM CAT'!G35,"-")</f>
        <v>-0.72999999999999954</v>
      </c>
      <c r="F22" s="336">
        <f>IFERROR('tablas evol EM CAT'!I22-'tablas evol EM CAT'!I35,"-")</f>
        <v>0.98000000000000043</v>
      </c>
      <c r="G22" s="337">
        <f>IFERROR('tablas evol EM CAT'!K22-'tablas evol EM CAT'!K35,"-")</f>
        <v>-0.33000000000000007</v>
      </c>
      <c r="H22" s="336">
        <f>IFERROR('tablas evol EM CAT'!M22-'tablas evol EM CAT'!M35,"-")</f>
        <v>7.0000000000000284E-2</v>
      </c>
      <c r="I22" s="337">
        <f>IFERROR('tablas evol EM CAT'!O22-'tablas evol EM CAT'!O35,"-")</f>
        <v>-0.12000000000000099</v>
      </c>
    </row>
    <row r="23" spans="2:9" outlineLevel="1">
      <c r="B23" s="66" t="s">
        <v>97</v>
      </c>
      <c r="C23" s="336">
        <f>IFERROR('tablas evol EM CAT'!C23-'tablas evol EM CAT'!C36,"-")</f>
        <v>-2.8701805095477608</v>
      </c>
      <c r="D23" s="336">
        <f>IFERROR('tablas evol EM CAT'!E23-'tablas evol EM CAT'!E36,"-")</f>
        <v>-0.58000000000000007</v>
      </c>
      <c r="E23" s="336">
        <f>IFERROR('tablas evol EM CAT'!G23-'tablas evol EM CAT'!G36,"-")</f>
        <v>-2.7999999999999989</v>
      </c>
      <c r="F23" s="336">
        <f>IFERROR('tablas evol EM CAT'!I23-'tablas evol EM CAT'!I36,"-")</f>
        <v>0.9399999999999995</v>
      </c>
      <c r="G23" s="337">
        <f>IFERROR('tablas evol EM CAT'!K23-'tablas evol EM CAT'!K36,"-")</f>
        <v>-1.6000000000000014</v>
      </c>
      <c r="H23" s="336">
        <f>IFERROR('tablas evol EM CAT'!M23-'tablas evol EM CAT'!M36,"-")</f>
        <v>-9.9999999999999645E-2</v>
      </c>
      <c r="I23" s="337">
        <f>IFERROR('tablas evol EM CAT'!O23-'tablas evol EM CAT'!O36,"-")</f>
        <v>-0.72999999999999865</v>
      </c>
    </row>
    <row r="24" spans="2:9" ht="15" customHeight="1">
      <c r="B24" s="77">
        <v>2010</v>
      </c>
      <c r="C24" s="338">
        <f>IFERROR('tablas evol EM CAT'!C24-'tablas evol EM CAT'!C37,"-")</f>
        <v>-1.1113281110981044</v>
      </c>
      <c r="D24" s="338">
        <f>IFERROR('tablas evol EM CAT'!E24-'tablas evol EM CAT'!E37,"-")</f>
        <v>-3.985116312433945E-2</v>
      </c>
      <c r="E24" s="338">
        <f>IFERROR('tablas evol EM CAT'!G24-'tablas evol EM CAT'!G37,"-")</f>
        <v>4.6235563605227625E-2</v>
      </c>
      <c r="F24" s="338">
        <f>IFERROR('tablas evol EM CAT'!I24-'tablas evol EM CAT'!I37,"-")</f>
        <v>-0.84000363368581166</v>
      </c>
      <c r="G24" s="338">
        <f>IFERROR('tablas evol EM CAT'!K24-'tablas evol EM CAT'!K37,"-")</f>
        <v>-0.10905443392170078</v>
      </c>
      <c r="H24" s="338">
        <f>IFERROR('tablas evol EM CAT'!M24-'tablas evol EM CAT'!M37,"-")</f>
        <v>3.9978723270403194E-2</v>
      </c>
      <c r="I24" s="338">
        <f>IFERROR('tablas evol EM CAT'!O24-'tablas evol EM CAT'!O37,"-")</f>
        <v>-3.5557489616776294E-2</v>
      </c>
    </row>
    <row r="25" spans="2:9" hidden="1" outlineLevel="1">
      <c r="B25" s="66" t="s">
        <v>86</v>
      </c>
      <c r="C25" s="336">
        <f>IFERROR('tablas evol EM CAT'!C25-'tablas evol EM CAT'!C38,"-")</f>
        <v>-2.8602214926229808</v>
      </c>
      <c r="D25" s="336">
        <f>IFERROR('tablas evol EM CAT'!E25-'tablas evol EM CAT'!E38,"-")</f>
        <v>-0.85700685654008524</v>
      </c>
      <c r="E25" s="336">
        <f>IFERROR('tablas evol EM CAT'!G25-'tablas evol EM CAT'!G38,"-")</f>
        <v>-1.7830529866173421</v>
      </c>
      <c r="F25" s="336">
        <f>IFERROR('tablas evol EM CAT'!I25-'tablas evol EM CAT'!I38,"-")</f>
        <v>2.2204314002828847</v>
      </c>
      <c r="G25" s="337">
        <f>IFERROR('tablas evol EM CAT'!K25-'tablas evol EM CAT'!K38,"-")</f>
        <v>-1.0879923104649771</v>
      </c>
      <c r="H25" s="336">
        <f>IFERROR('tablas evol EM CAT'!M25-'tablas evol EM CAT'!M38,"-")</f>
        <v>-2.5747979548077282E-2</v>
      </c>
      <c r="I25" s="337">
        <f>IFERROR('tablas evol EM CAT'!O25-'tablas evol EM CAT'!O38,"-")</f>
        <v>-0.50292779104261598</v>
      </c>
    </row>
    <row r="26" spans="2:9" hidden="1" outlineLevel="1">
      <c r="B26" s="66" t="s">
        <v>87</v>
      </c>
      <c r="C26" s="336">
        <f>IFERROR('tablas evol EM CAT'!C26-'tablas evol EM CAT'!C39,"-")</f>
        <v>4.2737390104352411</v>
      </c>
      <c r="D26" s="336">
        <f>IFERROR('tablas evol EM CAT'!E26-'tablas evol EM CAT'!E39,"-")</f>
        <v>-0.440845743186288</v>
      </c>
      <c r="E26" s="336">
        <f>IFERROR('tablas evol EM CAT'!G26-'tablas evol EM CAT'!G39,"-")</f>
        <v>-0.67216848310902488</v>
      </c>
      <c r="F26" s="336">
        <f>IFERROR('tablas evol EM CAT'!I26-'tablas evol EM CAT'!I39,"-")</f>
        <v>1.5431438325664235</v>
      </c>
      <c r="G26" s="337">
        <f>IFERROR('tablas evol EM CAT'!K26-'tablas evol EM CAT'!K39,"-")</f>
        <v>8.0385069006186249E-2</v>
      </c>
      <c r="H26" s="336">
        <f>IFERROR('tablas evol EM CAT'!M26-'tablas evol EM CAT'!M39,"-")</f>
        <v>0.46976948484272008</v>
      </c>
      <c r="I26" s="337">
        <f>IFERROR('tablas evol EM CAT'!O26-'tablas evol EM CAT'!O39,"-")</f>
        <v>0.26941746109499221</v>
      </c>
    </row>
    <row r="27" spans="2:9" hidden="1" outlineLevel="1">
      <c r="B27" s="66" t="s">
        <v>88</v>
      </c>
      <c r="C27" s="336">
        <f>IFERROR('tablas evol EM CAT'!C27-'tablas evol EM CAT'!C40,"-")</f>
        <v>-17.246809835045131</v>
      </c>
      <c r="D27" s="336">
        <f>IFERROR('tablas evol EM CAT'!E27-'tablas evol EM CAT'!E40,"-")</f>
        <v>-0.21800418702023716</v>
      </c>
      <c r="E27" s="336">
        <f>IFERROR('tablas evol EM CAT'!G27-'tablas evol EM CAT'!G40,"-")</f>
        <v>-0.52923736075406946</v>
      </c>
      <c r="F27" s="336">
        <f>IFERROR('tablas evol EM CAT'!I27-'tablas evol EM CAT'!I40,"-")</f>
        <v>3.8312030224696754</v>
      </c>
      <c r="G27" s="337">
        <f>IFERROR('tablas evol EM CAT'!K27-'tablas evol EM CAT'!K40,"-")</f>
        <v>-3.3473993211631914E-2</v>
      </c>
      <c r="H27" s="336">
        <f>IFERROR('tablas evol EM CAT'!M27-'tablas evol EM CAT'!M40,"-")</f>
        <v>-0.35496830959659942</v>
      </c>
      <c r="I27" s="337">
        <f>IFERROR('tablas evol EM CAT'!O27-'tablas evol EM CAT'!O40,"-")</f>
        <v>-0.21184929253043716</v>
      </c>
    </row>
    <row r="28" spans="2:9" hidden="1" outlineLevel="1">
      <c r="B28" s="66" t="s">
        <v>89</v>
      </c>
      <c r="C28" s="336">
        <f>IFERROR('tablas evol EM CAT'!C28-'tablas evol EM CAT'!C41,"-")</f>
        <v>3.6123079406542127</v>
      </c>
      <c r="D28" s="336">
        <f>IFERROR('tablas evol EM CAT'!E28-'tablas evol EM CAT'!E41,"-")</f>
        <v>-0.33000000000000007</v>
      </c>
      <c r="E28" s="336">
        <f>IFERROR('tablas evol EM CAT'!G28-'tablas evol EM CAT'!G41,"-")</f>
        <v>-0.46999999999999975</v>
      </c>
      <c r="F28" s="336">
        <f>IFERROR('tablas evol EM CAT'!I28-'tablas evol EM CAT'!I41,"-")</f>
        <v>0.49000000000000021</v>
      </c>
      <c r="G28" s="337">
        <f>IFERROR('tablas evol EM CAT'!K28-'tablas evol EM CAT'!K41,"-")</f>
        <v>-0.14000000000000057</v>
      </c>
      <c r="H28" s="336">
        <f>IFERROR('tablas evol EM CAT'!M28-'tablas evol EM CAT'!M41,"-")</f>
        <v>-0.91999999999999993</v>
      </c>
      <c r="I28" s="337">
        <f>IFERROR('tablas evol EM CAT'!O28-'tablas evol EM CAT'!O41,"-")</f>
        <v>-0.54999999999999893</v>
      </c>
    </row>
    <row r="29" spans="2:9" hidden="1" outlineLevel="1">
      <c r="B29" s="66" t="s">
        <v>90</v>
      </c>
      <c r="C29" s="336">
        <f>IFERROR('tablas evol EM CAT'!C29-'tablas evol EM CAT'!C42,"-")</f>
        <v>-3.0785486211901301</v>
      </c>
      <c r="D29" s="336">
        <f>IFERROR('tablas evol EM CAT'!E29-'tablas evol EM CAT'!E42,"-")</f>
        <v>-1.3000000000000007</v>
      </c>
      <c r="E29" s="336">
        <f>IFERROR('tablas evol EM CAT'!G29-'tablas evol EM CAT'!G42,"-")</f>
        <v>-0.96999999999999975</v>
      </c>
      <c r="F29" s="336">
        <f>IFERROR('tablas evol EM CAT'!I29-'tablas evol EM CAT'!I42,"-")</f>
        <v>1.0200000000000005</v>
      </c>
      <c r="G29" s="337">
        <f>IFERROR('tablas evol EM CAT'!K29-'tablas evol EM CAT'!K42,"-")</f>
        <v>-0.5</v>
      </c>
      <c r="H29" s="336">
        <f>IFERROR('tablas evol EM CAT'!M29-'tablas evol EM CAT'!M42,"-")</f>
        <v>-0.28999999999999915</v>
      </c>
      <c r="I29" s="337">
        <f>IFERROR('tablas evol EM CAT'!O29-'tablas evol EM CAT'!O42,"-")</f>
        <v>-0.38000000000000078</v>
      </c>
    </row>
    <row r="30" spans="2:9" hidden="1" outlineLevel="1">
      <c r="B30" s="66" t="s">
        <v>91</v>
      </c>
      <c r="C30" s="336">
        <f>IFERROR('tablas evol EM CAT'!C30-'tablas evol EM CAT'!C43,"-")</f>
        <v>5.6205928008405754</v>
      </c>
      <c r="D30" s="336">
        <f>IFERROR('tablas evol EM CAT'!E30-'tablas evol EM CAT'!E43,"-")</f>
        <v>-0.88000000000000078</v>
      </c>
      <c r="E30" s="336">
        <f>IFERROR('tablas evol EM CAT'!G30-'tablas evol EM CAT'!G43,"-")</f>
        <v>-1.1700000000000008</v>
      </c>
      <c r="F30" s="336">
        <f>IFERROR('tablas evol EM CAT'!I30-'tablas evol EM CAT'!I43,"-")</f>
        <v>2.3900000000000006</v>
      </c>
      <c r="G30" s="337">
        <f>IFERROR('tablas evol EM CAT'!K30-'tablas evol EM CAT'!K43,"-")</f>
        <v>-0.42999999999999972</v>
      </c>
      <c r="H30" s="336">
        <f>IFERROR('tablas evol EM CAT'!M30-'tablas evol EM CAT'!M43,"-")</f>
        <v>-1.2999999999999998</v>
      </c>
      <c r="I30" s="337">
        <f>IFERROR('tablas evol EM CAT'!O30-'tablas evol EM CAT'!O43,"-")</f>
        <v>-0.91999999999999993</v>
      </c>
    </row>
    <row r="31" spans="2:9" hidden="1" outlineLevel="1">
      <c r="B31" s="66" t="s">
        <v>92</v>
      </c>
      <c r="C31" s="336">
        <f>IFERROR('tablas evol EM CAT'!C31-'tablas evol EM CAT'!C44,"-")</f>
        <v>2.9238955844102019</v>
      </c>
      <c r="D31" s="336">
        <f>IFERROR('tablas evol EM CAT'!E31-'tablas evol EM CAT'!E44,"-")</f>
        <v>-0.26620650953984271</v>
      </c>
      <c r="E31" s="336">
        <f>IFERROR('tablas evol EM CAT'!G31-'tablas evol EM CAT'!G44,"-")</f>
        <v>1.3566941278261524E-2</v>
      </c>
      <c r="F31" s="336">
        <f>IFERROR('tablas evol EM CAT'!I31-'tablas evol EM CAT'!I44,"-")</f>
        <v>0.84732799477038778</v>
      </c>
      <c r="G31" s="337">
        <f>IFERROR('tablas evol EM CAT'!K31-'tablas evol EM CAT'!K44,"-")</f>
        <v>0.18646364161478779</v>
      </c>
      <c r="H31" s="336">
        <f>IFERROR('tablas evol EM CAT'!M31-'tablas evol EM CAT'!M44,"-")</f>
        <v>-0.46919445822538286</v>
      </c>
      <c r="I31" s="337">
        <f>IFERROR('tablas evol EM CAT'!O31-'tablas evol EM CAT'!O44,"-")</f>
        <v>-0.17803293596662861</v>
      </c>
    </row>
    <row r="32" spans="2:9" hidden="1" outlineLevel="1">
      <c r="B32" s="66" t="s">
        <v>93</v>
      </c>
      <c r="C32" s="336">
        <f>IFERROR('tablas evol EM CAT'!C32-'tablas evol EM CAT'!C45,"-")</f>
        <v>3.4564172335600913</v>
      </c>
      <c r="D32" s="336">
        <f>IFERROR('tablas evol EM CAT'!E32-'tablas evol EM CAT'!E45,"-")</f>
        <v>-0.25</v>
      </c>
      <c r="E32" s="336">
        <f>IFERROR('tablas evol EM CAT'!G32-'tablas evol EM CAT'!G45,"-")</f>
        <v>0.19000000000000039</v>
      </c>
      <c r="F32" s="336">
        <f>IFERROR('tablas evol EM CAT'!I32-'tablas evol EM CAT'!I45,"-")</f>
        <v>1.0999999999999996</v>
      </c>
      <c r="G32" s="337">
        <f>IFERROR('tablas evol EM CAT'!K32-'tablas evol EM CAT'!K45,"-")</f>
        <v>0.27000000000000046</v>
      </c>
      <c r="H32" s="336">
        <f>IFERROR('tablas evol EM CAT'!M32-'tablas evol EM CAT'!M45,"-")</f>
        <v>-0.82999999999999918</v>
      </c>
      <c r="I32" s="337">
        <f>IFERROR('tablas evol EM CAT'!O32-'tablas evol EM CAT'!O45,"-")</f>
        <v>-0.29999999999999982</v>
      </c>
    </row>
    <row r="33" spans="2:9" hidden="1" outlineLevel="1">
      <c r="B33" s="66" t="s">
        <v>94</v>
      </c>
      <c r="C33" s="336">
        <f>IFERROR('tablas evol EM CAT'!C33-'tablas evol EM CAT'!C46,"-")</f>
        <v>0.43388708054755121</v>
      </c>
      <c r="D33" s="336">
        <f>IFERROR('tablas evol EM CAT'!E33-'tablas evol EM CAT'!E46,"-")</f>
        <v>-0.75999999999999979</v>
      </c>
      <c r="E33" s="336">
        <f>IFERROR('tablas evol EM CAT'!G33-'tablas evol EM CAT'!G46,"-")</f>
        <v>-0.83999999999999986</v>
      </c>
      <c r="F33" s="336">
        <f>IFERROR('tablas evol EM CAT'!I33-'tablas evol EM CAT'!I46,"-")</f>
        <v>-0.26000000000000068</v>
      </c>
      <c r="G33" s="337">
        <f>IFERROR('tablas evol EM CAT'!K33-'tablas evol EM CAT'!K46,"-")</f>
        <v>-0.6899999999999995</v>
      </c>
      <c r="H33" s="336">
        <f>IFERROR('tablas evol EM CAT'!M33-'tablas evol EM CAT'!M46,"-")</f>
        <v>-1.25</v>
      </c>
      <c r="I33" s="337">
        <f>IFERROR('tablas evol EM CAT'!O33-'tablas evol EM CAT'!O46,"-")</f>
        <v>-0.99000000000000021</v>
      </c>
    </row>
    <row r="34" spans="2:9" hidden="1" outlineLevel="1">
      <c r="B34" s="66" t="s">
        <v>95</v>
      </c>
      <c r="C34" s="336">
        <f>IFERROR('tablas evol EM CAT'!C34-'tablas evol EM CAT'!C47,"-")</f>
        <v>0.57412993635812182</v>
      </c>
      <c r="D34" s="336">
        <f>IFERROR('tablas evol EM CAT'!E34-'tablas evol EM CAT'!E47,"-")</f>
        <v>-4.0000000000000924E-2</v>
      </c>
      <c r="E34" s="336">
        <f>IFERROR('tablas evol EM CAT'!G34-'tablas evol EM CAT'!G47,"-")</f>
        <v>3.0000000000001137E-2</v>
      </c>
      <c r="F34" s="336">
        <f>IFERROR('tablas evol EM CAT'!I34-'tablas evol EM CAT'!I47,"-")</f>
        <v>0.87000000000000011</v>
      </c>
      <c r="G34" s="337">
        <f>IFERROR('tablas evol EM CAT'!K34-'tablas evol EM CAT'!K47,"-")</f>
        <v>0.1899999999999995</v>
      </c>
      <c r="H34" s="336">
        <f>IFERROR('tablas evol EM CAT'!M34-'tablas evol EM CAT'!M47,"-")</f>
        <v>-0.34000000000000163</v>
      </c>
      <c r="I34" s="337">
        <f>IFERROR('tablas evol EM CAT'!O34-'tablas evol EM CAT'!O47,"-")</f>
        <v>-0.12000000000000099</v>
      </c>
    </row>
    <row r="35" spans="2:9" hidden="1" outlineLevel="1">
      <c r="B35" s="66" t="s">
        <v>96</v>
      </c>
      <c r="C35" s="336">
        <f>IFERROR('tablas evol EM CAT'!C35-'tablas evol EM CAT'!C48,"-")</f>
        <v>-3.9793745735603432</v>
      </c>
      <c r="D35" s="336">
        <f>IFERROR('tablas evol EM CAT'!E35-'tablas evol EM CAT'!E48,"-")</f>
        <v>0.36999999999999922</v>
      </c>
      <c r="E35" s="336">
        <f>IFERROR('tablas evol EM CAT'!G35-'tablas evol EM CAT'!G48,"-")</f>
        <v>-0.67999999999999972</v>
      </c>
      <c r="F35" s="336">
        <f>IFERROR('tablas evol EM CAT'!I35-'tablas evol EM CAT'!I48,"-")</f>
        <v>0.74000000000000021</v>
      </c>
      <c r="G35" s="337">
        <f>IFERROR('tablas evol EM CAT'!K35-'tablas evol EM CAT'!K48,"-")</f>
        <v>-0.24000000000000021</v>
      </c>
      <c r="H35" s="336">
        <f>IFERROR('tablas evol EM CAT'!M35-'tablas evol EM CAT'!M48,"-")</f>
        <v>9.9999999999999645E-2</v>
      </c>
      <c r="I35" s="337">
        <f>IFERROR('tablas evol EM CAT'!O35-'tablas evol EM CAT'!O48,"-")</f>
        <v>-3.9999999999999147E-2</v>
      </c>
    </row>
    <row r="36" spans="2:9" hidden="1" outlineLevel="1">
      <c r="B36" s="66" t="s">
        <v>97</v>
      </c>
      <c r="C36" s="336">
        <f>IFERROR('tablas evol EM CAT'!C36-'tablas evol EM CAT'!C49,"-")</f>
        <v>1.4313901267392133</v>
      </c>
      <c r="D36" s="336">
        <f>IFERROR('tablas evol EM CAT'!E36-'tablas evol EM CAT'!E49,"-")</f>
        <v>-8.9999999999999858E-2</v>
      </c>
      <c r="E36" s="336">
        <f>IFERROR('tablas evol EM CAT'!G36-'tablas evol EM CAT'!G49,"-")</f>
        <v>1.7899999999999991</v>
      </c>
      <c r="F36" s="336">
        <f>IFERROR('tablas evol EM CAT'!I36-'tablas evol EM CAT'!I49,"-")</f>
        <v>0.16999999999999993</v>
      </c>
      <c r="G36" s="337">
        <f>IFERROR('tablas evol EM CAT'!K36-'tablas evol EM CAT'!K49,"-")</f>
        <v>0.94000000000000128</v>
      </c>
      <c r="H36" s="336">
        <f>IFERROR('tablas evol EM CAT'!M36-'tablas evol EM CAT'!M49,"-")</f>
        <v>-0.98000000000000043</v>
      </c>
      <c r="I36" s="337">
        <f>IFERROR('tablas evol EM CAT'!O36-'tablas evol EM CAT'!O49,"-")</f>
        <v>-0.17999999999999972</v>
      </c>
    </row>
    <row r="37" spans="2:9" collapsed="1">
      <c r="B37" s="80">
        <v>2009</v>
      </c>
      <c r="C37" s="339">
        <f>IFERROR('tablas evol EM CAT'!C37-'tablas evol EM CAT'!C50,"-")</f>
        <v>2.3920449998429598</v>
      </c>
      <c r="D37" s="339">
        <f>IFERROR('tablas evol EM CAT'!E37-'tablas evol EM CAT'!E50,"-")</f>
        <v>-0.42571508496924615</v>
      </c>
      <c r="E37" s="339">
        <f>IFERROR('tablas evol EM CAT'!G37-'tablas evol EM CAT'!G50,"-")</f>
        <v>-0.49316342746437591</v>
      </c>
      <c r="F37" s="339">
        <f>IFERROR('tablas evol EM CAT'!I37-'tablas evol EM CAT'!I50,"-")</f>
        <v>1.2151837246200019</v>
      </c>
      <c r="G37" s="339">
        <f>IFERROR('tablas evol EM CAT'!K37-'tablas evol EM CAT'!K50,"-")</f>
        <v>-0.15066327090693754</v>
      </c>
      <c r="H37" s="339">
        <f>IFERROR('tablas evol EM CAT'!M37-'tablas evol EM CAT'!M50,"-")</f>
        <v>-0.50275231786443264</v>
      </c>
      <c r="I37" s="339">
        <f>IFERROR('tablas evol EM CAT'!O37-'tablas evol EM CAT'!O50,"-")</f>
        <v>-0.34935057569446926</v>
      </c>
    </row>
    <row r="38" spans="2:9" hidden="1" outlineLevel="1">
      <c r="B38" s="66" t="s">
        <v>86</v>
      </c>
      <c r="C38" s="336">
        <f>IFERROR('tablas evol EM CAT'!C38-'tablas evol EM CAT'!C51,"-")</f>
        <v>-3.0287953795379536</v>
      </c>
      <c r="D38" s="336">
        <f>IFERROR('tablas evol EM CAT'!E38-'tablas evol EM CAT'!E51,"-")</f>
        <v>8.0000000000000071E-2</v>
      </c>
      <c r="E38" s="336">
        <f>IFERROR('tablas evol EM CAT'!G38-'tablas evol EM CAT'!G51,"-")</f>
        <v>0.77999999999999936</v>
      </c>
      <c r="F38" s="336">
        <f>IFERROR('tablas evol EM CAT'!I38-'tablas evol EM CAT'!I51,"-")</f>
        <v>-8.9999999999999858E-2</v>
      </c>
      <c r="G38" s="337">
        <f>IFERROR('tablas evol EM CAT'!K38-'tablas evol EM CAT'!K51,"-")</f>
        <v>0.46000000000000085</v>
      </c>
      <c r="H38" s="336">
        <f>IFERROR('tablas evol EM CAT'!M38-'tablas evol EM CAT'!M51,"-")</f>
        <v>-0.16000000000000014</v>
      </c>
      <c r="I38" s="337">
        <f>IFERROR('tablas evol EM CAT'!O38-'tablas evol EM CAT'!O51,"-")</f>
        <v>8.9999999999999858E-2</v>
      </c>
    </row>
    <row r="39" spans="2:9" hidden="1" outlineLevel="1">
      <c r="B39" s="66" t="s">
        <v>87</v>
      </c>
      <c r="C39" s="336">
        <f>IFERROR('tablas evol EM CAT'!C39-'tablas evol EM CAT'!C52,"-")</f>
        <v>-3.7759401644596178</v>
      </c>
      <c r="D39" s="336">
        <f>IFERROR('tablas evol EM CAT'!E39-'tablas evol EM CAT'!E52,"-")</f>
        <v>-0.61999999999999922</v>
      </c>
      <c r="E39" s="336">
        <f>IFERROR('tablas evol EM CAT'!G39-'tablas evol EM CAT'!G52,"-")</f>
        <v>0.46999999999999975</v>
      </c>
      <c r="F39" s="336">
        <f>IFERROR('tablas evol EM CAT'!I39-'tablas evol EM CAT'!I52,"-")</f>
        <v>0.30000000000000071</v>
      </c>
      <c r="G39" s="337">
        <f>IFERROR('tablas evol EM CAT'!K39-'tablas evol EM CAT'!K52,"-")</f>
        <v>-0.23000000000000043</v>
      </c>
      <c r="H39" s="336">
        <f>IFERROR('tablas evol EM CAT'!M39-'tablas evol EM CAT'!M52,"-")</f>
        <v>-0.64000000000000057</v>
      </c>
      <c r="I39" s="337">
        <f>IFERROR('tablas evol EM CAT'!O39-'tablas evol EM CAT'!O52,"-")</f>
        <v>-0.45000000000000107</v>
      </c>
    </row>
    <row r="40" spans="2:9" hidden="1" outlineLevel="1">
      <c r="B40" s="66" t="s">
        <v>88</v>
      </c>
      <c r="C40" s="336">
        <f>IFERROR('tablas evol EM CAT'!C40-'tablas evol EM CAT'!C53,"-")</f>
        <v>18.567572660723346</v>
      </c>
      <c r="D40" s="336">
        <f>IFERROR('tablas evol EM CAT'!E40-'tablas evol EM CAT'!E53,"-")</f>
        <v>1.9999999999999574E-2</v>
      </c>
      <c r="E40" s="336">
        <f>IFERROR('tablas evol EM CAT'!G40-'tablas evol EM CAT'!G53,"-")</f>
        <v>0.46999999999999975</v>
      </c>
      <c r="F40" s="336">
        <f>IFERROR('tablas evol EM CAT'!I40-'tablas evol EM CAT'!I53,"-")</f>
        <v>0.54999999999999982</v>
      </c>
      <c r="G40" s="337">
        <f>IFERROR('tablas evol EM CAT'!K40-'tablas evol EM CAT'!K53,"-")</f>
        <v>0.44000000000000039</v>
      </c>
      <c r="H40" s="336">
        <f>IFERROR('tablas evol EM CAT'!M40-'tablas evol EM CAT'!M53,"-")</f>
        <v>-0.20000000000000018</v>
      </c>
      <c r="I40" s="337">
        <f>IFERROR('tablas evol EM CAT'!O40-'tablas evol EM CAT'!O53,"-")</f>
        <v>8.9999999999999858E-2</v>
      </c>
    </row>
    <row r="41" spans="2:9" hidden="1" outlineLevel="1">
      <c r="B41" s="66" t="s">
        <v>89</v>
      </c>
      <c r="C41" s="336">
        <f>IFERROR('tablas evol EM CAT'!C41-'tablas evol EM CAT'!C54,"-")</f>
        <v>-1.8175610102492481</v>
      </c>
      <c r="D41" s="336">
        <f>IFERROR('tablas evol EM CAT'!E41-'tablas evol EM CAT'!E54,"-")</f>
        <v>0.16999999999999993</v>
      </c>
      <c r="E41" s="336">
        <f>IFERROR('tablas evol EM CAT'!G41-'tablas evol EM CAT'!G54,"-")</f>
        <v>7.0000000000000284E-2</v>
      </c>
      <c r="F41" s="336">
        <f>IFERROR('tablas evol EM CAT'!I41-'tablas evol EM CAT'!I54,"-")</f>
        <v>1.0099999999999998</v>
      </c>
      <c r="G41" s="337">
        <f>IFERROR('tablas evol EM CAT'!K41-'tablas evol EM CAT'!K54,"-")</f>
        <v>9.9999999999999645E-2</v>
      </c>
      <c r="H41" s="336">
        <f>IFERROR('tablas evol EM CAT'!M41-'tablas evol EM CAT'!M54,"-")</f>
        <v>-0.14000000000000057</v>
      </c>
      <c r="I41" s="337">
        <f>IFERROR('tablas evol EM CAT'!O41-'tablas evol EM CAT'!O54,"-")</f>
        <v>0</v>
      </c>
    </row>
    <row r="42" spans="2:9" hidden="1" outlineLevel="1">
      <c r="B42" s="66" t="s">
        <v>90</v>
      </c>
      <c r="C42" s="336">
        <f>IFERROR('tablas evol EM CAT'!C42-'tablas evol EM CAT'!C55,"-")</f>
        <v>6.4923867069486407</v>
      </c>
      <c r="D42" s="336">
        <f>IFERROR('tablas evol EM CAT'!E42-'tablas evol EM CAT'!E55,"-")</f>
        <v>0.34999999999999964</v>
      </c>
      <c r="E42" s="336">
        <f>IFERROR('tablas evol EM CAT'!G42-'tablas evol EM CAT'!G55,"-")</f>
        <v>8.9999999999999858E-2</v>
      </c>
      <c r="F42" s="336">
        <f>IFERROR('tablas evol EM CAT'!I42-'tablas evol EM CAT'!I55,"-")</f>
        <v>-2.0100000000000007</v>
      </c>
      <c r="G42" s="337">
        <f>IFERROR('tablas evol EM CAT'!K42-'tablas evol EM CAT'!K55,"-")</f>
        <v>-0.35999999999999943</v>
      </c>
      <c r="H42" s="336">
        <f>IFERROR('tablas evol EM CAT'!M42-'tablas evol EM CAT'!M55,"-")</f>
        <v>-0.22000000000000064</v>
      </c>
      <c r="I42" s="337">
        <f>IFERROR('tablas evol EM CAT'!O42-'tablas evol EM CAT'!O55,"-")</f>
        <v>-0.26999999999999957</v>
      </c>
    </row>
    <row r="43" spans="2:9" hidden="1" outlineLevel="1">
      <c r="B43" s="66" t="s">
        <v>91</v>
      </c>
      <c r="C43" s="336">
        <f>IFERROR('tablas evol EM CAT'!C43-'tablas evol EM CAT'!C56,"-")</f>
        <v>-6.3689516938334778</v>
      </c>
      <c r="D43" s="336">
        <f>IFERROR('tablas evol EM CAT'!E43-'tablas evol EM CAT'!E56,"-")</f>
        <v>6.0000000000000497E-2</v>
      </c>
      <c r="E43" s="336">
        <f>IFERROR('tablas evol EM CAT'!G43-'tablas evol EM CAT'!G56,"-")</f>
        <v>-9.9999999999997868E-3</v>
      </c>
      <c r="F43" s="336">
        <f>IFERROR('tablas evol EM CAT'!I43-'tablas evol EM CAT'!I56,"-")</f>
        <v>-0.24000000000000021</v>
      </c>
      <c r="G43" s="337">
        <f>IFERROR('tablas evol EM CAT'!K43-'tablas evol EM CAT'!K56,"-")</f>
        <v>-0.19000000000000128</v>
      </c>
      <c r="H43" s="336">
        <f>IFERROR('tablas evol EM CAT'!M43-'tablas evol EM CAT'!M56,"-")</f>
        <v>8.0000000000000071E-2</v>
      </c>
      <c r="I43" s="337">
        <f>IFERROR('tablas evol EM CAT'!O43-'tablas evol EM CAT'!O56,"-")</f>
        <v>-1.9999999999999574E-2</v>
      </c>
    </row>
    <row r="44" spans="2:9" hidden="1" outlineLevel="1">
      <c r="B44" s="66" t="s">
        <v>92</v>
      </c>
      <c r="C44" s="336">
        <f>IFERROR('tablas evol EM CAT'!C44-'tablas evol EM CAT'!C57,"-")</f>
        <v>-2.6834544513035947</v>
      </c>
      <c r="D44" s="336">
        <f>IFERROR('tablas evol EM CAT'!E44-'tablas evol EM CAT'!E57,"-")</f>
        <v>8.0000000000000071E-2</v>
      </c>
      <c r="E44" s="336">
        <f>IFERROR('tablas evol EM CAT'!G44-'tablas evol EM CAT'!G57,"-")</f>
        <v>0.25999999999999979</v>
      </c>
      <c r="F44" s="336">
        <f>IFERROR('tablas evol EM CAT'!I44-'tablas evol EM CAT'!I57,"-")</f>
        <v>1.0300000000000002</v>
      </c>
      <c r="G44" s="337">
        <f>IFERROR('tablas evol EM CAT'!K44-'tablas evol EM CAT'!K57,"-")</f>
        <v>0.16999999999999993</v>
      </c>
      <c r="H44" s="336">
        <f>IFERROR('tablas evol EM CAT'!M44-'tablas evol EM CAT'!M57,"-")</f>
        <v>0.52000000000000046</v>
      </c>
      <c r="I44" s="337">
        <f>IFERROR('tablas evol EM CAT'!O44-'tablas evol EM CAT'!O57,"-")</f>
        <v>0.37000000000000011</v>
      </c>
    </row>
    <row r="45" spans="2:9" hidden="1" outlineLevel="1">
      <c r="B45" s="66" t="s">
        <v>93</v>
      </c>
      <c r="C45" s="336">
        <f>IFERROR('tablas evol EM CAT'!C45-'tablas evol EM CAT'!C58,"-")</f>
        <v>-3.4796981820023296</v>
      </c>
      <c r="D45" s="336">
        <f>IFERROR('tablas evol EM CAT'!E45-'tablas evol EM CAT'!E58,"-")</f>
        <v>-0.63999999999999968</v>
      </c>
      <c r="E45" s="336">
        <f>IFERROR('tablas evol EM CAT'!G45-'tablas evol EM CAT'!G58,"-")</f>
        <v>-1.4800000000000004</v>
      </c>
      <c r="F45" s="336">
        <f>IFERROR('tablas evol EM CAT'!I45-'tablas evol EM CAT'!I58,"-")</f>
        <v>0.3100000000000005</v>
      </c>
      <c r="G45" s="337">
        <f>IFERROR('tablas evol EM CAT'!K45-'tablas evol EM CAT'!K58,"-")</f>
        <v>-1.0400000000000009</v>
      </c>
      <c r="H45" s="336">
        <f>IFERROR('tablas evol EM CAT'!M45-'tablas evol EM CAT'!M58,"-")</f>
        <v>-0.77000000000000135</v>
      </c>
      <c r="I45" s="337">
        <f>IFERROR('tablas evol EM CAT'!O45-'tablas evol EM CAT'!O58,"-")</f>
        <v>-0.91999999999999993</v>
      </c>
    </row>
    <row r="46" spans="2:9" hidden="1" outlineLevel="1">
      <c r="B46" s="66" t="s">
        <v>94</v>
      </c>
      <c r="C46" s="336">
        <f>IFERROR('tablas evol EM CAT'!C46-'tablas evol EM CAT'!C59,"-")</f>
        <v>-1.0071196516209309</v>
      </c>
      <c r="D46" s="336">
        <f>IFERROR('tablas evol EM CAT'!E46-'tablas evol EM CAT'!E59,"-")</f>
        <v>-0.67000000000000082</v>
      </c>
      <c r="E46" s="336">
        <f>IFERROR('tablas evol EM CAT'!G46-'tablas evol EM CAT'!G59,"-")</f>
        <v>0.35000000000000053</v>
      </c>
      <c r="F46" s="336">
        <f>IFERROR('tablas evol EM CAT'!I46-'tablas evol EM CAT'!I59,"-")</f>
        <v>-0.39999999999999947</v>
      </c>
      <c r="G46" s="337">
        <f>IFERROR('tablas evol EM CAT'!K46-'tablas evol EM CAT'!K59,"-")</f>
        <v>-0.10000000000000053</v>
      </c>
      <c r="H46" s="336">
        <f>IFERROR('tablas evol EM CAT'!M46-'tablas evol EM CAT'!M59,"-")</f>
        <v>0.36999999999999922</v>
      </c>
      <c r="I46" s="337">
        <f>IFERROR('tablas evol EM CAT'!O46-'tablas evol EM CAT'!O59,"-")</f>
        <v>0.16000000000000014</v>
      </c>
    </row>
    <row r="47" spans="2:9" hidden="1" outlineLevel="1">
      <c r="B47" s="66" t="s">
        <v>95</v>
      </c>
      <c r="C47" s="336">
        <f>IFERROR('tablas evol EM CAT'!C47-'tablas evol EM CAT'!C60,"-")</f>
        <v>0.21089621766052957</v>
      </c>
      <c r="D47" s="336">
        <f>IFERROR('tablas evol EM CAT'!E47-'tablas evol EM CAT'!E60,"-")</f>
        <v>-9.9999999999997868E-3</v>
      </c>
      <c r="E47" s="336">
        <f>IFERROR('tablas evol EM CAT'!G47-'tablas evol EM CAT'!G60,"-")</f>
        <v>-0.16999999999999993</v>
      </c>
      <c r="F47" s="336">
        <f>IFERROR('tablas evol EM CAT'!I47-'tablas evol EM CAT'!I60,"-")</f>
        <v>-4.9999999999999822E-2</v>
      </c>
      <c r="G47" s="337">
        <f>IFERROR('tablas evol EM CAT'!K47-'tablas evol EM CAT'!K60,"-")</f>
        <v>-8.9999999999999858E-2</v>
      </c>
      <c r="H47" s="336">
        <f>IFERROR('tablas evol EM CAT'!M47-'tablas evol EM CAT'!M60,"-")</f>
        <v>3.0000000000001137E-2</v>
      </c>
      <c r="I47" s="337">
        <f>IFERROR('tablas evol EM CAT'!O47-'tablas evol EM CAT'!O60,"-")</f>
        <v>-9.9999999999997868E-3</v>
      </c>
    </row>
    <row r="48" spans="2:9" hidden="1" outlineLevel="1">
      <c r="B48" s="66" t="s">
        <v>96</v>
      </c>
      <c r="C48" s="336">
        <f>IFERROR('tablas evol EM CAT'!C48-'tablas evol EM CAT'!C61,"-")</f>
        <v>4.416644145470932</v>
      </c>
      <c r="D48" s="336">
        <f>IFERROR('tablas evol EM CAT'!E48-'tablas evol EM CAT'!E61,"-")</f>
        <v>-0.41999999999999993</v>
      </c>
      <c r="E48" s="336">
        <f>IFERROR('tablas evol EM CAT'!G48-'tablas evol EM CAT'!G61,"-")</f>
        <v>0.6899999999999995</v>
      </c>
      <c r="F48" s="336">
        <f>IFERROR('tablas evol EM CAT'!I48-'tablas evol EM CAT'!I61,"-")</f>
        <v>-7.0000000000000284E-2</v>
      </c>
      <c r="G48" s="337">
        <f>IFERROR('tablas evol EM CAT'!K48-'tablas evol EM CAT'!K61,"-")</f>
        <v>0.34999999999999964</v>
      </c>
      <c r="H48" s="336">
        <f>IFERROR('tablas evol EM CAT'!M48-'tablas evol EM CAT'!M61,"-")</f>
        <v>-0.17999999999999972</v>
      </c>
      <c r="I48" s="337">
        <f>IFERROR('tablas evol EM CAT'!O48-'tablas evol EM CAT'!O61,"-")</f>
        <v>3.9999999999999147E-2</v>
      </c>
    </row>
    <row r="49" spans="2:9" hidden="1" outlineLevel="1">
      <c r="B49" s="66" t="s">
        <v>97</v>
      </c>
      <c r="C49" s="336">
        <f>IFERROR('tablas evol EM CAT'!C49-'tablas evol EM CAT'!C62,"-")</f>
        <v>0.24641878933143424</v>
      </c>
      <c r="D49" s="336">
        <f>IFERROR('tablas evol EM CAT'!E49-'tablas evol EM CAT'!E62,"-")</f>
        <v>-0.53000000000000114</v>
      </c>
      <c r="E49" s="336">
        <f>IFERROR('tablas evol EM CAT'!G49-'tablas evol EM CAT'!G62,"-")</f>
        <v>0.1899999999999995</v>
      </c>
      <c r="F49" s="336">
        <f>IFERROR('tablas evol EM CAT'!I49-'tablas evol EM CAT'!I62,"-")</f>
        <v>1.2400000000000002</v>
      </c>
      <c r="G49" s="337">
        <f>IFERROR('tablas evol EM CAT'!K49-'tablas evol EM CAT'!K62,"-")</f>
        <v>0.17999999999999972</v>
      </c>
      <c r="H49" s="336">
        <f>IFERROR('tablas evol EM CAT'!M49-'tablas evol EM CAT'!M62,"-")</f>
        <v>0.25</v>
      </c>
      <c r="I49" s="337">
        <f>IFERROR('tablas evol EM CAT'!O49-'tablas evol EM CAT'!O62,"-")</f>
        <v>0.22999999999999865</v>
      </c>
    </row>
    <row r="50" spans="2:9" collapsed="1">
      <c r="B50" s="80">
        <v>2008</v>
      </c>
      <c r="C50" s="339">
        <f>IFERROR('tablas evol EM CAT'!C50-'tablas evol EM CAT'!C63,"-")</f>
        <v>-2.1604657710429382</v>
      </c>
      <c r="D50" s="339">
        <f>IFERROR('tablas evol EM CAT'!E50-'tablas evol EM CAT'!E63,"-")</f>
        <v>-0.18103894171477286</v>
      </c>
      <c r="E50" s="339">
        <f>IFERROR('tablas evol EM CAT'!G50-'tablas evol EM CAT'!G63,"-")</f>
        <v>0.13694308134436994</v>
      </c>
      <c r="F50" s="339">
        <f>IFERROR('tablas evol EM CAT'!I50-'tablas evol EM CAT'!I63,"-")</f>
        <v>0.13156971153474117</v>
      </c>
      <c r="G50" s="339">
        <f>IFERROR('tablas evol EM CAT'!K50-'tablas evol EM CAT'!K63,"-")</f>
        <v>-3.0298949121725371E-2</v>
      </c>
      <c r="H50" s="339">
        <f>IFERROR('tablas evol EM CAT'!M50-'tablas evol EM CAT'!M63,"-")</f>
        <v>-8.539855433840593E-2</v>
      </c>
      <c r="I50" s="339">
        <f>IFERROR('tablas evol EM CAT'!O50-'tablas evol EM CAT'!O63,"-")</f>
        <v>-5.5505329127216285E-2</v>
      </c>
    </row>
    <row r="51" spans="2:9" hidden="1" outlineLevel="1">
      <c r="B51" s="66" t="s">
        <v>86</v>
      </c>
      <c r="C51" s="336">
        <f>IFERROR('tablas evol EM CAT'!C51-'tablas evol EM CAT'!C64,"-")</f>
        <v>7.4836673889490788</v>
      </c>
      <c r="D51" s="336">
        <f>IFERROR('tablas evol EM CAT'!E51-'tablas evol EM CAT'!E64,"-")</f>
        <v>0.48000000000000043</v>
      </c>
      <c r="E51" s="336">
        <f>IFERROR('tablas evol EM CAT'!G51-'tablas evol EM CAT'!G64,"-")</f>
        <v>-0.16000000000000014</v>
      </c>
      <c r="F51" s="336">
        <f>IFERROR('tablas evol EM CAT'!I51-'tablas evol EM CAT'!I64,"-")</f>
        <v>-0.62999999999999989</v>
      </c>
      <c r="G51" s="337">
        <f>IFERROR('tablas evol EM CAT'!K51-'tablas evol EM CAT'!K64,"-")</f>
        <v>0.22999999999999865</v>
      </c>
      <c r="H51" s="336">
        <f>IFERROR('tablas evol EM CAT'!M51-'tablas evol EM CAT'!M64,"-")</f>
        <v>0.26999999999999957</v>
      </c>
      <c r="I51" s="337">
        <f>IFERROR('tablas evol EM CAT'!O51-'tablas evol EM CAT'!O64,"-")</f>
        <v>0.26999999999999957</v>
      </c>
    </row>
    <row r="52" spans="2:9" hidden="1" outlineLevel="1">
      <c r="B52" s="66" t="s">
        <v>87</v>
      </c>
      <c r="C52" s="336">
        <f>IFERROR('tablas evol EM CAT'!C52-'tablas evol EM CAT'!C65,"-")</f>
        <v>2.5502509989828068</v>
      </c>
      <c r="D52" s="336">
        <f>IFERROR('tablas evol EM CAT'!E52-'tablas evol EM CAT'!E65,"-")</f>
        <v>-1.0000000000001563E-2</v>
      </c>
      <c r="E52" s="336">
        <f>IFERROR('tablas evol EM CAT'!G52-'tablas evol EM CAT'!G65,"-")</f>
        <v>0.29999999999999982</v>
      </c>
      <c r="F52" s="336">
        <f>IFERROR('tablas evol EM CAT'!I52-'tablas evol EM CAT'!I65,"-")</f>
        <v>-1.0099999999999998</v>
      </c>
      <c r="G52" s="337">
        <f>IFERROR('tablas evol EM CAT'!K52-'tablas evol EM CAT'!K65,"-")</f>
        <v>0.23000000000000043</v>
      </c>
      <c r="H52" s="336">
        <f>IFERROR('tablas evol EM CAT'!M52-'tablas evol EM CAT'!M65,"-")</f>
        <v>-0.84999999999999964</v>
      </c>
      <c r="I52" s="337">
        <f>IFERROR('tablas evol EM CAT'!O52-'tablas evol EM CAT'!O65,"-")</f>
        <v>-0.33999999999999986</v>
      </c>
    </row>
    <row r="53" spans="2:9" hidden="1" outlineLevel="1">
      <c r="B53" s="66" t="s">
        <v>88</v>
      </c>
      <c r="C53" s="336">
        <f>IFERROR('tablas evol EM CAT'!C53-'tablas evol EM CAT'!C66,"-")</f>
        <v>3.9765453869992338</v>
      </c>
      <c r="D53" s="336">
        <f>IFERROR('tablas evol EM CAT'!E53-'tablas evol EM CAT'!E66,"-")</f>
        <v>-8.0000000000000071E-2</v>
      </c>
      <c r="E53" s="336">
        <f>IFERROR('tablas evol EM CAT'!G53-'tablas evol EM CAT'!G66,"-")</f>
        <v>8.9999999999999858E-2</v>
      </c>
      <c r="F53" s="336">
        <f>IFERROR('tablas evol EM CAT'!I53-'tablas evol EM CAT'!I66,"-")</f>
        <v>0.12999999999999989</v>
      </c>
      <c r="G53" s="337">
        <f>IFERROR('tablas evol EM CAT'!K53-'tablas evol EM CAT'!K66,"-")</f>
        <v>0.21999999999999975</v>
      </c>
      <c r="H53" s="336">
        <f>IFERROR('tablas evol EM CAT'!M53-'tablas evol EM CAT'!M66,"-")</f>
        <v>-0.57000000000000028</v>
      </c>
      <c r="I53" s="337">
        <f>IFERROR('tablas evol EM CAT'!O53-'tablas evol EM CAT'!O66,"-")</f>
        <v>-0.19000000000000039</v>
      </c>
    </row>
    <row r="54" spans="2:9" hidden="1" outlineLevel="1">
      <c r="B54" s="66" t="s">
        <v>89</v>
      </c>
      <c r="C54" s="336">
        <f>IFERROR('tablas evol EM CAT'!C54-'tablas evol EM CAT'!C67,"-")</f>
        <v>-1.0982491451618186</v>
      </c>
      <c r="D54" s="336">
        <f>IFERROR('tablas evol EM CAT'!E54-'tablas evol EM CAT'!E67,"-")</f>
        <v>0.25999999999999979</v>
      </c>
      <c r="E54" s="336">
        <f>IFERROR('tablas evol EM CAT'!G54-'tablas evol EM CAT'!G67,"-")</f>
        <v>0.59999999999999964</v>
      </c>
      <c r="F54" s="336">
        <f>IFERROR('tablas evol EM CAT'!I54-'tablas evol EM CAT'!I67,"-")</f>
        <v>-1.0999999999999996</v>
      </c>
      <c r="G54" s="337">
        <f>IFERROR('tablas evol EM CAT'!K54-'tablas evol EM CAT'!K67,"-")</f>
        <v>0.23000000000000043</v>
      </c>
      <c r="H54" s="336">
        <f>IFERROR('tablas evol EM CAT'!M54-'tablas evol EM CAT'!M67,"-")</f>
        <v>0.48000000000000043</v>
      </c>
      <c r="I54" s="337">
        <f>IFERROR('tablas evol EM CAT'!O54-'tablas evol EM CAT'!O67,"-")</f>
        <v>0.33999999999999986</v>
      </c>
    </row>
    <row r="55" spans="2:9" hidden="1" outlineLevel="1">
      <c r="B55" s="66" t="s">
        <v>90</v>
      </c>
      <c r="C55" s="336">
        <f>IFERROR('tablas evol EM CAT'!C55-'tablas evol EM CAT'!C68,"-")</f>
        <v>-0.65615989189829627</v>
      </c>
      <c r="D55" s="336">
        <f>IFERROR('tablas evol EM CAT'!E55-'tablas evol EM CAT'!E68,"-")</f>
        <v>-0.39999999999999858</v>
      </c>
      <c r="E55" s="336">
        <f>IFERROR('tablas evol EM CAT'!G55-'tablas evol EM CAT'!G68,"-")</f>
        <v>-9.9999999999999645E-2</v>
      </c>
      <c r="F55" s="336">
        <f>IFERROR('tablas evol EM CAT'!I55-'tablas evol EM CAT'!I68,"-")</f>
        <v>1.2300000000000004</v>
      </c>
      <c r="G55" s="337">
        <f>IFERROR('tablas evol EM CAT'!K55-'tablas evol EM CAT'!K68,"-")</f>
        <v>-1.9999999999999574E-2</v>
      </c>
      <c r="H55" s="336">
        <f>IFERROR('tablas evol EM CAT'!M55-'tablas evol EM CAT'!M68,"-")</f>
        <v>-1.0499999999999989</v>
      </c>
      <c r="I55" s="337">
        <f>IFERROR('tablas evol EM CAT'!O55-'tablas evol EM CAT'!O68,"-")</f>
        <v>-0.59999999999999964</v>
      </c>
    </row>
    <row r="56" spans="2:9" hidden="1" outlineLevel="1">
      <c r="B56" s="66" t="s">
        <v>91</v>
      </c>
      <c r="C56" s="336">
        <f>IFERROR('tablas evol EM CAT'!C56-'tablas evol EM CAT'!C69,"-")</f>
        <v>2.2047609387678673</v>
      </c>
      <c r="D56" s="336">
        <f>IFERROR('tablas evol EM CAT'!E56-'tablas evol EM CAT'!E69,"-")</f>
        <v>-0.5</v>
      </c>
      <c r="E56" s="336">
        <f>IFERROR('tablas evol EM CAT'!G56-'tablas evol EM CAT'!G69,"-")</f>
        <v>-0.10999999999999943</v>
      </c>
      <c r="F56" s="336">
        <f>IFERROR('tablas evol EM CAT'!I56-'tablas evol EM CAT'!I69,"-")</f>
        <v>-2.3000000000000007</v>
      </c>
      <c r="G56" s="337">
        <f>IFERROR('tablas evol EM CAT'!K56-'tablas evol EM CAT'!K69,"-")</f>
        <v>-0.46999999999999886</v>
      </c>
      <c r="H56" s="336">
        <f>IFERROR('tablas evol EM CAT'!M56-'tablas evol EM CAT'!M69,"-")</f>
        <v>-0.66000000000000014</v>
      </c>
      <c r="I56" s="337">
        <f>IFERROR('tablas evol EM CAT'!O56-'tablas evol EM CAT'!O69,"-")</f>
        <v>-0.58999999999999986</v>
      </c>
    </row>
    <row r="57" spans="2:9" hidden="1" outlineLevel="1">
      <c r="B57" s="66" t="s">
        <v>92</v>
      </c>
      <c r="C57" s="336">
        <f>IFERROR('tablas evol EM CAT'!C57-'tablas evol EM CAT'!C70,"-")</f>
        <v>0.43570711646821625</v>
      </c>
      <c r="D57" s="336">
        <f>IFERROR('tablas evol EM CAT'!E57-'tablas evol EM CAT'!E70,"-")</f>
        <v>-0.32000000000000117</v>
      </c>
      <c r="E57" s="336">
        <f>IFERROR('tablas evol EM CAT'!G57-'tablas evol EM CAT'!G70,"-")</f>
        <v>-0.5600000000000005</v>
      </c>
      <c r="F57" s="336">
        <f>IFERROR('tablas evol EM CAT'!I57-'tablas evol EM CAT'!I70,"-")</f>
        <v>-2.3000000000000007</v>
      </c>
      <c r="G57" s="337">
        <f>IFERROR('tablas evol EM CAT'!K57-'tablas evol EM CAT'!K70,"-")</f>
        <v>-0.67999999999999972</v>
      </c>
      <c r="H57" s="336">
        <f>IFERROR('tablas evol EM CAT'!M57-'tablas evol EM CAT'!M70,"-")</f>
        <v>-0.52000000000000046</v>
      </c>
      <c r="I57" s="337">
        <f>IFERROR('tablas evol EM CAT'!O57-'tablas evol EM CAT'!O70,"-")</f>
        <v>-0.60000000000000053</v>
      </c>
    </row>
    <row r="58" spans="2:9" hidden="1" outlineLevel="1">
      <c r="B58" s="66" t="s">
        <v>93</v>
      </c>
      <c r="C58" s="336">
        <f>IFERROR('tablas evol EM CAT'!C58-'tablas evol EM CAT'!C71,"-")</f>
        <v>0.85905038486615126</v>
      </c>
      <c r="D58" s="336">
        <f>IFERROR('tablas evol EM CAT'!E58-'tablas evol EM CAT'!E71,"-")</f>
        <v>1.9999999999999574E-2</v>
      </c>
      <c r="E58" s="336">
        <f>IFERROR('tablas evol EM CAT'!G58-'tablas evol EM CAT'!G71,"-")</f>
        <v>0.57000000000000028</v>
      </c>
      <c r="F58" s="336">
        <f>IFERROR('tablas evol EM CAT'!I58-'tablas evol EM CAT'!I71,"-")</f>
        <v>-1.2700000000000005</v>
      </c>
      <c r="G58" s="337">
        <f>IFERROR('tablas evol EM CAT'!K58-'tablas evol EM CAT'!K71,"-")</f>
        <v>0.16999999999999993</v>
      </c>
      <c r="H58" s="336">
        <f>IFERROR('tablas evol EM CAT'!M58-'tablas evol EM CAT'!M71,"-")</f>
        <v>-0.21999999999999886</v>
      </c>
      <c r="I58" s="337">
        <f>IFERROR('tablas evol EM CAT'!O58-'tablas evol EM CAT'!O71,"-")</f>
        <v>-1.9999999999999574E-2</v>
      </c>
    </row>
    <row r="59" spans="2:9" hidden="1" outlineLevel="1">
      <c r="B59" s="66" t="s">
        <v>94</v>
      </c>
      <c r="C59" s="336">
        <f>IFERROR('tablas evol EM CAT'!C59-'tablas evol EM CAT'!C72,"-")</f>
        <v>0.53322820455057496</v>
      </c>
      <c r="D59" s="336">
        <f>IFERROR('tablas evol EM CAT'!E59-'tablas evol EM CAT'!E72,"-")</f>
        <v>0.74000000000000021</v>
      </c>
      <c r="E59" s="336">
        <f>IFERROR('tablas evol EM CAT'!G59-'tablas evol EM CAT'!G72,"-")</f>
        <v>0.40999999999999925</v>
      </c>
      <c r="F59" s="336">
        <f>IFERROR('tablas evol EM CAT'!I59-'tablas evol EM CAT'!I72,"-")</f>
        <v>-0.97000000000000064</v>
      </c>
      <c r="G59" s="337">
        <f>IFERROR('tablas evol EM CAT'!K59-'tablas evol EM CAT'!K72,"-")</f>
        <v>0.33000000000000007</v>
      </c>
      <c r="H59" s="336">
        <f>IFERROR('tablas evol EM CAT'!M59-'tablas evol EM CAT'!M72,"-")</f>
        <v>9.9999999999997868E-3</v>
      </c>
      <c r="I59" s="337">
        <f>IFERROR('tablas evol EM CAT'!O59-'tablas evol EM CAT'!O72,"-")</f>
        <v>0.14999999999999947</v>
      </c>
    </row>
    <row r="60" spans="2:9" hidden="1" outlineLevel="1">
      <c r="B60" s="66" t="s">
        <v>95</v>
      </c>
      <c r="C60" s="336">
        <f>IFERROR('tablas evol EM CAT'!C60-'tablas evol EM CAT'!C73,"-")</f>
        <v>0.17902619461243852</v>
      </c>
      <c r="D60" s="336">
        <f>IFERROR('tablas evol EM CAT'!E60-'tablas evol EM CAT'!E73,"-")</f>
        <v>-0.27999999999999936</v>
      </c>
      <c r="E60" s="336">
        <f>IFERROR('tablas evol EM CAT'!G60-'tablas evol EM CAT'!G73,"-")</f>
        <v>-3.0000000000001137E-2</v>
      </c>
      <c r="F60" s="336">
        <f>IFERROR('tablas evol EM CAT'!I60-'tablas evol EM CAT'!I73,"-")</f>
        <v>-0.5600000000000005</v>
      </c>
      <c r="G60" s="337">
        <f>IFERROR('tablas evol EM CAT'!K60-'tablas evol EM CAT'!K73,"-")</f>
        <v>-0.1899999999999995</v>
      </c>
      <c r="H60" s="336">
        <f>IFERROR('tablas evol EM CAT'!M60-'tablas evol EM CAT'!M73,"-")</f>
        <v>-0.36000000000000121</v>
      </c>
      <c r="I60" s="337">
        <f>IFERROR('tablas evol EM CAT'!O60-'tablas evol EM CAT'!O73,"-")</f>
        <v>-0.29999999999999893</v>
      </c>
    </row>
    <row r="61" spans="2:9" hidden="1" outlineLevel="1">
      <c r="B61" s="66" t="s">
        <v>96</v>
      </c>
      <c r="C61" s="336">
        <f>IFERROR('tablas evol EM CAT'!C61-'tablas evol EM CAT'!C74,"-")</f>
        <v>-0.41959232971621852</v>
      </c>
      <c r="D61" s="336">
        <f>IFERROR('tablas evol EM CAT'!E61-'tablas evol EM CAT'!E74,"-")</f>
        <v>-0.16999999999999993</v>
      </c>
      <c r="E61" s="336">
        <f>IFERROR('tablas evol EM CAT'!G61-'tablas evol EM CAT'!G74,"-")</f>
        <v>0.28999999999999915</v>
      </c>
      <c r="F61" s="336">
        <f>IFERROR('tablas evol EM CAT'!I61-'tablas evol EM CAT'!I74,"-")</f>
        <v>-0.72000000000000064</v>
      </c>
      <c r="G61" s="337">
        <f>IFERROR('tablas evol EM CAT'!K61-'tablas evol EM CAT'!K74,"-")</f>
        <v>-1.9999999999999574E-2</v>
      </c>
      <c r="H61" s="336">
        <f>IFERROR('tablas evol EM CAT'!M61-'tablas evol EM CAT'!M74,"-")</f>
        <v>-0.72000000000000064</v>
      </c>
      <c r="I61" s="337">
        <f>IFERROR('tablas evol EM CAT'!O61-'tablas evol EM CAT'!O74,"-")</f>
        <v>-0.4399999999999995</v>
      </c>
    </row>
    <row r="62" spans="2:9" hidden="1" outlineLevel="1">
      <c r="B62" s="66" t="s">
        <v>97</v>
      </c>
      <c r="C62" s="336">
        <f>IFERROR('tablas evol EM CAT'!C62-'tablas evol EM CAT'!C75,"-")</f>
        <v>0.39724802772247969</v>
      </c>
      <c r="D62" s="336">
        <f>IFERROR('tablas evol EM CAT'!E62-'tablas evol EM CAT'!E75,"-")</f>
        <v>0.6899999999999995</v>
      </c>
      <c r="E62" s="336">
        <f>IFERROR('tablas evol EM CAT'!G62-'tablas evol EM CAT'!G75,"-")</f>
        <v>0.19000000000000128</v>
      </c>
      <c r="F62" s="336">
        <f>IFERROR('tablas evol EM CAT'!I62-'tablas evol EM CAT'!I75,"-")</f>
        <v>-0.62000000000000011</v>
      </c>
      <c r="G62" s="337">
        <f>IFERROR('tablas evol EM CAT'!K62-'tablas evol EM CAT'!K75,"-")</f>
        <v>0.1899999999999995</v>
      </c>
      <c r="H62" s="336">
        <f>IFERROR('tablas evol EM CAT'!M62-'tablas evol EM CAT'!M75,"-")</f>
        <v>0.74000000000000021</v>
      </c>
      <c r="I62" s="337">
        <f>IFERROR('tablas evol EM CAT'!O62-'tablas evol EM CAT'!O75,"-")</f>
        <v>0.48000000000000043</v>
      </c>
    </row>
    <row r="63" spans="2:9" collapsed="1">
      <c r="B63" s="80">
        <v>2007</v>
      </c>
      <c r="C63" s="339">
        <f>IFERROR('tablas evol EM CAT'!C63-'tablas evol EM CAT'!C76,"-")</f>
        <v>1.6583719611029109</v>
      </c>
      <c r="D63" s="339">
        <f>IFERROR('tablas evol EM CAT'!E63-'tablas evol EM CAT'!E76,"-")</f>
        <v>3.7717675945355467E-2</v>
      </c>
      <c r="E63" s="339">
        <f>IFERROR('tablas evol EM CAT'!G63-'tablas evol EM CAT'!G76,"-")</f>
        <v>0.15208325397963307</v>
      </c>
      <c r="F63" s="339">
        <f>IFERROR('tablas evol EM CAT'!I63-'tablas evol EM CAT'!I76,"-")</f>
        <v>-0.8083164858265679</v>
      </c>
      <c r="G63" s="339">
        <f>IFERROR('tablas evol EM CAT'!K63-'tablas evol EM CAT'!K76,"-")</f>
        <v>4.0090794073842417E-2</v>
      </c>
      <c r="H63" s="339">
        <f>IFERROR('tablas evol EM CAT'!M63-'tablas evol EM CAT'!M76,"-")</f>
        <v>-0.29465908321573941</v>
      </c>
      <c r="I63" s="339">
        <f>IFERROR('tablas evol EM CAT'!O63-'tablas evol EM CAT'!O76,"-")</f>
        <v>-0.14722058882153455</v>
      </c>
    </row>
    <row r="64" spans="2:9" ht="15" customHeight="1">
      <c r="B64" s="278" t="s">
        <v>79</v>
      </c>
      <c r="C64" s="278"/>
      <c r="D64" s="278"/>
      <c r="E64" s="278"/>
      <c r="F64" s="278"/>
      <c r="G64" s="278"/>
      <c r="H64" s="278"/>
      <c r="I64" s="278"/>
    </row>
    <row r="66" ht="30" customHeight="1"/>
    <row r="68" ht="30" customHeight="1"/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292</v>
      </c>
      <c r="C5" s="162"/>
      <c r="D5" s="162"/>
      <c r="E5" s="162"/>
    </row>
    <row r="6" spans="2:5" ht="30" customHeight="1">
      <c r="B6" s="45" t="s">
        <v>73</v>
      </c>
      <c r="C6" s="46" t="str">
        <f>actualizaciones!A3</f>
        <v>acumulado abril 2010</v>
      </c>
      <c r="D6" s="46" t="str">
        <f>actualizaciones!A2</f>
        <v xml:space="preserve">acumulado abril 2011 </v>
      </c>
      <c r="E6" s="297" t="s">
        <v>293</v>
      </c>
    </row>
    <row r="7" spans="2:5" ht="15" customHeight="1">
      <c r="B7" s="49" t="s">
        <v>294</v>
      </c>
      <c r="C7" s="343">
        <v>8.0350096032625711</v>
      </c>
      <c r="D7" s="343">
        <v>8.7244580288725562</v>
      </c>
      <c r="E7" s="344">
        <f>D7-C7</f>
        <v>0.68944842560998509</v>
      </c>
    </row>
    <row r="8" spans="2:5" ht="15" customHeight="1">
      <c r="B8" s="52" t="s">
        <v>295</v>
      </c>
      <c r="C8" s="345">
        <v>7.7274650430834324</v>
      </c>
      <c r="D8" s="345">
        <v>8.4864013502560969</v>
      </c>
      <c r="E8" s="346">
        <f>D8-C8</f>
        <v>0.75893630717266447</v>
      </c>
    </row>
    <row r="9" spans="2:5" ht="15" customHeight="1">
      <c r="B9" s="52" t="s">
        <v>296</v>
      </c>
      <c r="C9" s="345">
        <v>8.2876081135746347</v>
      </c>
      <c r="D9" s="345">
        <v>8.9336919602695204</v>
      </c>
      <c r="E9" s="346">
        <f>D9-C9</f>
        <v>0.64608384669488572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297</v>
      </c>
      <c r="C5" s="162"/>
      <c r="D5" s="162"/>
      <c r="E5" s="162"/>
    </row>
    <row r="6" spans="2:5" ht="30" customHeight="1">
      <c r="B6" s="45" t="s">
        <v>283</v>
      </c>
      <c r="C6" s="46" t="str">
        <f>actualizaciones!A3</f>
        <v>acumulado abril 2010</v>
      </c>
      <c r="D6" s="46" t="str">
        <f>actualizaciones!A2</f>
        <v xml:space="preserve">acumulado abril 2011 </v>
      </c>
      <c r="E6" s="297" t="s">
        <v>293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294</v>
      </c>
      <c r="C8" s="347">
        <v>7.7026580198569201</v>
      </c>
      <c r="D8" s="347">
        <v>8.1049908893348643</v>
      </c>
      <c r="E8" s="344">
        <f>D8-C8</f>
        <v>0.40233286947794422</v>
      </c>
    </row>
    <row r="9" spans="2:5" ht="15" customHeight="1">
      <c r="B9" s="110" t="s">
        <v>295</v>
      </c>
      <c r="C9" s="43">
        <v>7.1567122640713814</v>
      </c>
      <c r="D9" s="43">
        <v>7.5687416743230012</v>
      </c>
      <c r="E9" s="346">
        <f>D9-C9</f>
        <v>0.41202941025161977</v>
      </c>
    </row>
    <row r="10" spans="2:5" ht="15" customHeight="1">
      <c r="B10" s="110" t="s">
        <v>296</v>
      </c>
      <c r="C10" s="43">
        <v>8.5245563416716656</v>
      </c>
      <c r="D10" s="43">
        <v>8.9600858651982307</v>
      </c>
      <c r="E10" s="346">
        <f>D10-C10</f>
        <v>0.43552952352656504</v>
      </c>
    </row>
    <row r="11" spans="2:5" ht="15" customHeight="1">
      <c r="B11" s="106" t="s">
        <v>284</v>
      </c>
      <c r="C11" s="348"/>
      <c r="D11" s="348"/>
      <c r="E11" s="349"/>
    </row>
    <row r="12" spans="2:5" ht="15" customHeight="1">
      <c r="B12" s="108" t="s">
        <v>294</v>
      </c>
      <c r="C12" s="347">
        <v>7.8831411440038135</v>
      </c>
      <c r="D12" s="347">
        <v>8.3252267115252909</v>
      </c>
      <c r="E12" s="344">
        <f>D12-C12</f>
        <v>0.44208556752147743</v>
      </c>
    </row>
    <row r="13" spans="2:5" ht="15" customHeight="1">
      <c r="B13" s="110" t="s">
        <v>295</v>
      </c>
      <c r="C13" s="43">
        <v>7.443417684919976</v>
      </c>
      <c r="D13" s="43">
        <v>7.9058368505602621</v>
      </c>
      <c r="E13" s="346">
        <f>D13-C13</f>
        <v>0.46241916564028607</v>
      </c>
    </row>
    <row r="14" spans="2:5" ht="15" customHeight="1">
      <c r="B14" s="110" t="s">
        <v>296</v>
      </c>
      <c r="C14" s="43">
        <v>8.4483389902495993</v>
      </c>
      <c r="D14" s="43">
        <v>8.8981667805435762</v>
      </c>
      <c r="E14" s="346">
        <f>D14-C14</f>
        <v>0.4498277902939769</v>
      </c>
    </row>
    <row r="15" spans="2:5" ht="15" customHeight="1">
      <c r="B15" s="106" t="s">
        <v>71</v>
      </c>
      <c r="C15" s="348"/>
      <c r="D15" s="348"/>
      <c r="E15" s="349"/>
    </row>
    <row r="16" spans="2:5" ht="15" customHeight="1">
      <c r="B16" s="108" t="s">
        <v>294</v>
      </c>
      <c r="C16" s="347">
        <v>8.0350096032625711</v>
      </c>
      <c r="D16" s="347">
        <v>8.7244580288725562</v>
      </c>
      <c r="E16" s="344">
        <f>D16-C16</f>
        <v>0.68944842560998509</v>
      </c>
    </row>
    <row r="17" spans="2:12" ht="15" customHeight="1">
      <c r="B17" s="110" t="s">
        <v>295</v>
      </c>
      <c r="C17" s="43">
        <v>7.7274650430834324</v>
      </c>
      <c r="D17" s="43">
        <v>8.4864013502560969</v>
      </c>
      <c r="E17" s="346">
        <f>D17-C17</f>
        <v>0.75893630717266447</v>
      </c>
    </row>
    <row r="18" spans="2:12" ht="15" customHeight="1">
      <c r="B18" s="110" t="s">
        <v>296</v>
      </c>
      <c r="C18" s="43">
        <v>8.2876081135746347</v>
      </c>
      <c r="D18" s="43">
        <v>8.9336919602695204</v>
      </c>
      <c r="E18" s="346">
        <f>D18-C18</f>
        <v>0.64608384669488572</v>
      </c>
    </row>
    <row r="19" spans="2:12" ht="15" customHeight="1">
      <c r="B19" s="111" t="s">
        <v>259</v>
      </c>
      <c r="C19" s="111"/>
      <c r="D19" s="111"/>
      <c r="E19" s="111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298</v>
      </c>
      <c r="C5" s="162"/>
      <c r="D5" s="162"/>
      <c r="E5" s="162"/>
    </row>
    <row r="6" spans="2:7" ht="30" customHeight="1">
      <c r="B6" s="45" t="s">
        <v>156</v>
      </c>
      <c r="C6" s="46" t="str">
        <f>actualizaciones!A3</f>
        <v>acumulado abril 2010</v>
      </c>
      <c r="D6" s="46" t="str">
        <f>actualizaciones!A2</f>
        <v xml:space="preserve">acumulado abril 2011 </v>
      </c>
      <c r="E6" s="297" t="s">
        <v>293</v>
      </c>
    </row>
    <row r="7" spans="2:7" ht="15" customHeight="1">
      <c r="B7" s="350" t="s">
        <v>157</v>
      </c>
      <c r="C7" s="351"/>
      <c r="D7" s="351"/>
      <c r="E7" s="351"/>
      <c r="G7" s="2"/>
    </row>
    <row r="8" spans="2:7" ht="15" customHeight="1">
      <c r="B8" s="352" t="s">
        <v>294</v>
      </c>
      <c r="C8" s="347">
        <v>8.0350096032625711</v>
      </c>
      <c r="D8" s="347">
        <v>8.7244580288725562</v>
      </c>
      <c r="E8" s="344">
        <f>D8-C8</f>
        <v>0.68944842560998509</v>
      </c>
    </row>
    <row r="9" spans="2:7" ht="15" customHeight="1">
      <c r="B9" s="350" t="s">
        <v>159</v>
      </c>
      <c r="C9" s="348"/>
      <c r="D9" s="348"/>
      <c r="E9" s="349"/>
    </row>
    <row r="10" spans="2:7" ht="15" customHeight="1">
      <c r="B10" s="353" t="s">
        <v>160</v>
      </c>
      <c r="C10" s="354">
        <v>7.7274650430834324</v>
      </c>
      <c r="D10" s="354">
        <v>8.4864013502560969</v>
      </c>
      <c r="E10" s="355">
        <f>D10-C10</f>
        <v>0.75893630717266447</v>
      </c>
    </row>
    <row r="11" spans="2:7" ht="15" customHeight="1">
      <c r="B11" s="356" t="s">
        <v>161</v>
      </c>
      <c r="C11" s="43">
        <v>8.5632059350643939</v>
      </c>
      <c r="D11" s="43">
        <v>8.0007645005816848</v>
      </c>
      <c r="E11" s="346">
        <f>D11-C11</f>
        <v>-0.56244143448270911</v>
      </c>
    </row>
    <row r="12" spans="2:7" ht="15" customHeight="1">
      <c r="B12" s="356" t="s">
        <v>162</v>
      </c>
      <c r="C12" s="43">
        <v>7.5044377716579849</v>
      </c>
      <c r="D12" s="43">
        <v>8.8711833151722512</v>
      </c>
      <c r="E12" s="346">
        <f>D12-C12</f>
        <v>1.3667455435142664</v>
      </c>
    </row>
    <row r="13" spans="2:7" ht="15" customHeight="1">
      <c r="B13" s="356" t="s">
        <v>163</v>
      </c>
      <c r="C13" s="43">
        <v>7.9692486173796961</v>
      </c>
      <c r="D13" s="43">
        <v>8.3345883818367117</v>
      </c>
      <c r="E13" s="346">
        <f>D13-C13</f>
        <v>0.36533976445701555</v>
      </c>
    </row>
    <row r="14" spans="2:7" ht="15" customHeight="1">
      <c r="B14" s="356" t="s">
        <v>164</v>
      </c>
      <c r="C14" s="43">
        <v>6.2621545995103185</v>
      </c>
      <c r="D14" s="43">
        <v>5.0845051379123847</v>
      </c>
      <c r="E14" s="346">
        <f>D14-C14</f>
        <v>-1.1776494615979338</v>
      </c>
    </row>
    <row r="15" spans="2:7" ht="15" customHeight="1">
      <c r="B15" s="350" t="s">
        <v>165</v>
      </c>
      <c r="C15" s="348"/>
      <c r="D15" s="348"/>
      <c r="E15" s="349"/>
    </row>
    <row r="16" spans="2:7" ht="15" customHeight="1">
      <c r="B16" s="353" t="s">
        <v>166</v>
      </c>
      <c r="C16" s="354">
        <v>8.2876081135746347</v>
      </c>
      <c r="D16" s="354">
        <v>8.9336919602695204</v>
      </c>
      <c r="E16" s="355">
        <f>D16-C16</f>
        <v>0.64608384669488572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9" customWidth="1"/>
    <col min="2" max="2" width="13" style="279" customWidth="1"/>
    <col min="3" max="6" width="10.7109375" style="279" customWidth="1"/>
    <col min="7" max="18" width="11" style="279" customWidth="1"/>
    <col min="19" max="21" width="10.42578125" style="279" customWidth="1"/>
    <col min="22" max="25" width="9.28515625" style="279" customWidth="1"/>
    <col min="26" max="37" width="7.28515625" style="279" customWidth="1"/>
    <col min="38" max="38" width="11.5703125" style="279" bestFit="1" customWidth="1"/>
    <col min="39" max="258" width="11.42578125" style="279"/>
    <col min="259" max="259" width="13.7109375" style="279" customWidth="1"/>
    <col min="260" max="260" width="12.140625" style="279" customWidth="1"/>
    <col min="261" max="274" width="11" style="279" customWidth="1"/>
    <col min="275" max="277" width="10.42578125" style="279" customWidth="1"/>
    <col min="278" max="279" width="7.28515625" style="279" customWidth="1"/>
    <col min="280" max="280" width="7.85546875" style="279" bestFit="1" customWidth="1"/>
    <col min="281" max="293" width="7.28515625" style="279" customWidth="1"/>
    <col min="294" max="294" width="11.5703125" style="279" bestFit="1" customWidth="1"/>
    <col min="295" max="514" width="11.42578125" style="279"/>
    <col min="515" max="515" width="13.7109375" style="279" customWidth="1"/>
    <col min="516" max="516" width="12.140625" style="279" customWidth="1"/>
    <col min="517" max="530" width="11" style="279" customWidth="1"/>
    <col min="531" max="533" width="10.42578125" style="279" customWidth="1"/>
    <col min="534" max="535" width="7.28515625" style="279" customWidth="1"/>
    <col min="536" max="536" width="7.85546875" style="279" bestFit="1" customWidth="1"/>
    <col min="537" max="549" width="7.28515625" style="279" customWidth="1"/>
    <col min="550" max="550" width="11.5703125" style="279" bestFit="1" customWidth="1"/>
    <col min="551" max="770" width="11.42578125" style="279"/>
    <col min="771" max="771" width="13.7109375" style="279" customWidth="1"/>
    <col min="772" max="772" width="12.140625" style="279" customWidth="1"/>
    <col min="773" max="786" width="11" style="279" customWidth="1"/>
    <col min="787" max="789" width="10.42578125" style="279" customWidth="1"/>
    <col min="790" max="791" width="7.28515625" style="279" customWidth="1"/>
    <col min="792" max="792" width="7.85546875" style="279" bestFit="1" customWidth="1"/>
    <col min="793" max="805" width="7.28515625" style="279" customWidth="1"/>
    <col min="806" max="806" width="11.5703125" style="279" bestFit="1" customWidth="1"/>
    <col min="807" max="1026" width="11.42578125" style="279"/>
    <col min="1027" max="1027" width="13.7109375" style="279" customWidth="1"/>
    <col min="1028" max="1028" width="12.140625" style="279" customWidth="1"/>
    <col min="1029" max="1042" width="11" style="279" customWidth="1"/>
    <col min="1043" max="1045" width="10.42578125" style="279" customWidth="1"/>
    <col min="1046" max="1047" width="7.28515625" style="279" customWidth="1"/>
    <col min="1048" max="1048" width="7.85546875" style="279" bestFit="1" customWidth="1"/>
    <col min="1049" max="1061" width="7.28515625" style="279" customWidth="1"/>
    <col min="1062" max="1062" width="11.5703125" style="279" bestFit="1" customWidth="1"/>
    <col min="1063" max="1282" width="11.42578125" style="279"/>
    <col min="1283" max="1283" width="13.7109375" style="279" customWidth="1"/>
    <col min="1284" max="1284" width="12.140625" style="279" customWidth="1"/>
    <col min="1285" max="1298" width="11" style="279" customWidth="1"/>
    <col min="1299" max="1301" width="10.42578125" style="279" customWidth="1"/>
    <col min="1302" max="1303" width="7.28515625" style="279" customWidth="1"/>
    <col min="1304" max="1304" width="7.85546875" style="279" bestFit="1" customWidth="1"/>
    <col min="1305" max="1317" width="7.28515625" style="279" customWidth="1"/>
    <col min="1318" max="1318" width="11.5703125" style="279" bestFit="1" customWidth="1"/>
    <col min="1319" max="1538" width="11.42578125" style="279"/>
    <col min="1539" max="1539" width="13.7109375" style="279" customWidth="1"/>
    <col min="1540" max="1540" width="12.140625" style="279" customWidth="1"/>
    <col min="1541" max="1554" width="11" style="279" customWidth="1"/>
    <col min="1555" max="1557" width="10.42578125" style="279" customWidth="1"/>
    <col min="1558" max="1559" width="7.28515625" style="279" customWidth="1"/>
    <col min="1560" max="1560" width="7.85546875" style="279" bestFit="1" customWidth="1"/>
    <col min="1561" max="1573" width="7.28515625" style="279" customWidth="1"/>
    <col min="1574" max="1574" width="11.5703125" style="279" bestFit="1" customWidth="1"/>
    <col min="1575" max="1794" width="11.42578125" style="279"/>
    <col min="1795" max="1795" width="13.7109375" style="279" customWidth="1"/>
    <col min="1796" max="1796" width="12.140625" style="279" customWidth="1"/>
    <col min="1797" max="1810" width="11" style="279" customWidth="1"/>
    <col min="1811" max="1813" width="10.42578125" style="279" customWidth="1"/>
    <col min="1814" max="1815" width="7.28515625" style="279" customWidth="1"/>
    <col min="1816" max="1816" width="7.85546875" style="279" bestFit="1" customWidth="1"/>
    <col min="1817" max="1829" width="7.28515625" style="279" customWidth="1"/>
    <col min="1830" max="1830" width="11.5703125" style="279" bestFit="1" customWidth="1"/>
    <col min="1831" max="2050" width="11.42578125" style="279"/>
    <col min="2051" max="2051" width="13.7109375" style="279" customWidth="1"/>
    <col min="2052" max="2052" width="12.140625" style="279" customWidth="1"/>
    <col min="2053" max="2066" width="11" style="279" customWidth="1"/>
    <col min="2067" max="2069" width="10.42578125" style="279" customWidth="1"/>
    <col min="2070" max="2071" width="7.28515625" style="279" customWidth="1"/>
    <col min="2072" max="2072" width="7.85546875" style="279" bestFit="1" customWidth="1"/>
    <col min="2073" max="2085" width="7.28515625" style="279" customWidth="1"/>
    <col min="2086" max="2086" width="11.5703125" style="279" bestFit="1" customWidth="1"/>
    <col min="2087" max="2306" width="11.42578125" style="279"/>
    <col min="2307" max="2307" width="13.7109375" style="279" customWidth="1"/>
    <col min="2308" max="2308" width="12.140625" style="279" customWidth="1"/>
    <col min="2309" max="2322" width="11" style="279" customWidth="1"/>
    <col min="2323" max="2325" width="10.42578125" style="279" customWidth="1"/>
    <col min="2326" max="2327" width="7.28515625" style="279" customWidth="1"/>
    <col min="2328" max="2328" width="7.85546875" style="279" bestFit="1" customWidth="1"/>
    <col min="2329" max="2341" width="7.28515625" style="279" customWidth="1"/>
    <col min="2342" max="2342" width="11.5703125" style="279" bestFit="1" customWidth="1"/>
    <col min="2343" max="2562" width="11.42578125" style="279"/>
    <col min="2563" max="2563" width="13.7109375" style="279" customWidth="1"/>
    <col min="2564" max="2564" width="12.140625" style="279" customWidth="1"/>
    <col min="2565" max="2578" width="11" style="279" customWidth="1"/>
    <col min="2579" max="2581" width="10.42578125" style="279" customWidth="1"/>
    <col min="2582" max="2583" width="7.28515625" style="279" customWidth="1"/>
    <col min="2584" max="2584" width="7.85546875" style="279" bestFit="1" customWidth="1"/>
    <col min="2585" max="2597" width="7.28515625" style="279" customWidth="1"/>
    <col min="2598" max="2598" width="11.5703125" style="279" bestFit="1" customWidth="1"/>
    <col min="2599" max="2818" width="11.42578125" style="279"/>
    <col min="2819" max="2819" width="13.7109375" style="279" customWidth="1"/>
    <col min="2820" max="2820" width="12.140625" style="279" customWidth="1"/>
    <col min="2821" max="2834" width="11" style="279" customWidth="1"/>
    <col min="2835" max="2837" width="10.42578125" style="279" customWidth="1"/>
    <col min="2838" max="2839" width="7.28515625" style="279" customWidth="1"/>
    <col min="2840" max="2840" width="7.85546875" style="279" bestFit="1" customWidth="1"/>
    <col min="2841" max="2853" width="7.28515625" style="279" customWidth="1"/>
    <col min="2854" max="2854" width="11.5703125" style="279" bestFit="1" customWidth="1"/>
    <col min="2855" max="3074" width="11.42578125" style="279"/>
    <col min="3075" max="3075" width="13.7109375" style="279" customWidth="1"/>
    <col min="3076" max="3076" width="12.140625" style="279" customWidth="1"/>
    <col min="3077" max="3090" width="11" style="279" customWidth="1"/>
    <col min="3091" max="3093" width="10.42578125" style="279" customWidth="1"/>
    <col min="3094" max="3095" width="7.28515625" style="279" customWidth="1"/>
    <col min="3096" max="3096" width="7.85546875" style="279" bestFit="1" customWidth="1"/>
    <col min="3097" max="3109" width="7.28515625" style="279" customWidth="1"/>
    <col min="3110" max="3110" width="11.5703125" style="279" bestFit="1" customWidth="1"/>
    <col min="3111" max="3330" width="11.42578125" style="279"/>
    <col min="3331" max="3331" width="13.7109375" style="279" customWidth="1"/>
    <col min="3332" max="3332" width="12.140625" style="279" customWidth="1"/>
    <col min="3333" max="3346" width="11" style="279" customWidth="1"/>
    <col min="3347" max="3349" width="10.42578125" style="279" customWidth="1"/>
    <col min="3350" max="3351" width="7.28515625" style="279" customWidth="1"/>
    <col min="3352" max="3352" width="7.85546875" style="279" bestFit="1" customWidth="1"/>
    <col min="3353" max="3365" width="7.28515625" style="279" customWidth="1"/>
    <col min="3366" max="3366" width="11.5703125" style="279" bestFit="1" customWidth="1"/>
    <col min="3367" max="3586" width="11.42578125" style="279"/>
    <col min="3587" max="3587" width="13.7109375" style="279" customWidth="1"/>
    <col min="3588" max="3588" width="12.140625" style="279" customWidth="1"/>
    <col min="3589" max="3602" width="11" style="279" customWidth="1"/>
    <col min="3603" max="3605" width="10.42578125" style="279" customWidth="1"/>
    <col min="3606" max="3607" width="7.28515625" style="279" customWidth="1"/>
    <col min="3608" max="3608" width="7.85546875" style="279" bestFit="1" customWidth="1"/>
    <col min="3609" max="3621" width="7.28515625" style="279" customWidth="1"/>
    <col min="3622" max="3622" width="11.5703125" style="279" bestFit="1" customWidth="1"/>
    <col min="3623" max="3842" width="11.42578125" style="279"/>
    <col min="3843" max="3843" width="13.7109375" style="279" customWidth="1"/>
    <col min="3844" max="3844" width="12.140625" style="279" customWidth="1"/>
    <col min="3845" max="3858" width="11" style="279" customWidth="1"/>
    <col min="3859" max="3861" width="10.42578125" style="279" customWidth="1"/>
    <col min="3862" max="3863" width="7.28515625" style="279" customWidth="1"/>
    <col min="3864" max="3864" width="7.85546875" style="279" bestFit="1" customWidth="1"/>
    <col min="3865" max="3877" width="7.28515625" style="279" customWidth="1"/>
    <col min="3878" max="3878" width="11.5703125" style="279" bestFit="1" customWidth="1"/>
    <col min="3879" max="4098" width="11.42578125" style="279"/>
    <col min="4099" max="4099" width="13.7109375" style="279" customWidth="1"/>
    <col min="4100" max="4100" width="12.140625" style="279" customWidth="1"/>
    <col min="4101" max="4114" width="11" style="279" customWidth="1"/>
    <col min="4115" max="4117" width="10.42578125" style="279" customWidth="1"/>
    <col min="4118" max="4119" width="7.28515625" style="279" customWidth="1"/>
    <col min="4120" max="4120" width="7.85546875" style="279" bestFit="1" customWidth="1"/>
    <col min="4121" max="4133" width="7.28515625" style="279" customWidth="1"/>
    <col min="4134" max="4134" width="11.5703125" style="279" bestFit="1" customWidth="1"/>
    <col min="4135" max="4354" width="11.42578125" style="279"/>
    <col min="4355" max="4355" width="13.7109375" style="279" customWidth="1"/>
    <col min="4356" max="4356" width="12.140625" style="279" customWidth="1"/>
    <col min="4357" max="4370" width="11" style="279" customWidth="1"/>
    <col min="4371" max="4373" width="10.42578125" style="279" customWidth="1"/>
    <col min="4374" max="4375" width="7.28515625" style="279" customWidth="1"/>
    <col min="4376" max="4376" width="7.85546875" style="279" bestFit="1" customWidth="1"/>
    <col min="4377" max="4389" width="7.28515625" style="279" customWidth="1"/>
    <col min="4390" max="4390" width="11.5703125" style="279" bestFit="1" customWidth="1"/>
    <col min="4391" max="4610" width="11.42578125" style="279"/>
    <col min="4611" max="4611" width="13.7109375" style="279" customWidth="1"/>
    <col min="4612" max="4612" width="12.140625" style="279" customWidth="1"/>
    <col min="4613" max="4626" width="11" style="279" customWidth="1"/>
    <col min="4627" max="4629" width="10.42578125" style="279" customWidth="1"/>
    <col min="4630" max="4631" width="7.28515625" style="279" customWidth="1"/>
    <col min="4632" max="4632" width="7.85546875" style="279" bestFit="1" customWidth="1"/>
    <col min="4633" max="4645" width="7.28515625" style="279" customWidth="1"/>
    <col min="4646" max="4646" width="11.5703125" style="279" bestFit="1" customWidth="1"/>
    <col min="4647" max="4866" width="11.42578125" style="279"/>
    <col min="4867" max="4867" width="13.7109375" style="279" customWidth="1"/>
    <col min="4868" max="4868" width="12.140625" style="279" customWidth="1"/>
    <col min="4869" max="4882" width="11" style="279" customWidth="1"/>
    <col min="4883" max="4885" width="10.42578125" style="279" customWidth="1"/>
    <col min="4886" max="4887" width="7.28515625" style="279" customWidth="1"/>
    <col min="4888" max="4888" width="7.85546875" style="279" bestFit="1" customWidth="1"/>
    <col min="4889" max="4901" width="7.28515625" style="279" customWidth="1"/>
    <col min="4902" max="4902" width="11.5703125" style="279" bestFit="1" customWidth="1"/>
    <col min="4903" max="5122" width="11.42578125" style="279"/>
    <col min="5123" max="5123" width="13.7109375" style="279" customWidth="1"/>
    <col min="5124" max="5124" width="12.140625" style="279" customWidth="1"/>
    <col min="5125" max="5138" width="11" style="279" customWidth="1"/>
    <col min="5139" max="5141" width="10.42578125" style="279" customWidth="1"/>
    <col min="5142" max="5143" width="7.28515625" style="279" customWidth="1"/>
    <col min="5144" max="5144" width="7.85546875" style="279" bestFit="1" customWidth="1"/>
    <col min="5145" max="5157" width="7.28515625" style="279" customWidth="1"/>
    <col min="5158" max="5158" width="11.5703125" style="279" bestFit="1" customWidth="1"/>
    <col min="5159" max="5378" width="11.42578125" style="279"/>
    <col min="5379" max="5379" width="13.7109375" style="279" customWidth="1"/>
    <col min="5380" max="5380" width="12.140625" style="279" customWidth="1"/>
    <col min="5381" max="5394" width="11" style="279" customWidth="1"/>
    <col min="5395" max="5397" width="10.42578125" style="279" customWidth="1"/>
    <col min="5398" max="5399" width="7.28515625" style="279" customWidth="1"/>
    <col min="5400" max="5400" width="7.85546875" style="279" bestFit="1" customWidth="1"/>
    <col min="5401" max="5413" width="7.28515625" style="279" customWidth="1"/>
    <col min="5414" max="5414" width="11.5703125" style="279" bestFit="1" customWidth="1"/>
    <col min="5415" max="5634" width="11.42578125" style="279"/>
    <col min="5635" max="5635" width="13.7109375" style="279" customWidth="1"/>
    <col min="5636" max="5636" width="12.140625" style="279" customWidth="1"/>
    <col min="5637" max="5650" width="11" style="279" customWidth="1"/>
    <col min="5651" max="5653" width="10.42578125" style="279" customWidth="1"/>
    <col min="5654" max="5655" width="7.28515625" style="279" customWidth="1"/>
    <col min="5656" max="5656" width="7.85546875" style="279" bestFit="1" customWidth="1"/>
    <col min="5657" max="5669" width="7.28515625" style="279" customWidth="1"/>
    <col min="5670" max="5670" width="11.5703125" style="279" bestFit="1" customWidth="1"/>
    <col min="5671" max="5890" width="11.42578125" style="279"/>
    <col min="5891" max="5891" width="13.7109375" style="279" customWidth="1"/>
    <col min="5892" max="5892" width="12.140625" style="279" customWidth="1"/>
    <col min="5893" max="5906" width="11" style="279" customWidth="1"/>
    <col min="5907" max="5909" width="10.42578125" style="279" customWidth="1"/>
    <col min="5910" max="5911" width="7.28515625" style="279" customWidth="1"/>
    <col min="5912" max="5912" width="7.85546875" style="279" bestFit="1" customWidth="1"/>
    <col min="5913" max="5925" width="7.28515625" style="279" customWidth="1"/>
    <col min="5926" max="5926" width="11.5703125" style="279" bestFit="1" customWidth="1"/>
    <col min="5927" max="6146" width="11.42578125" style="279"/>
    <col min="6147" max="6147" width="13.7109375" style="279" customWidth="1"/>
    <col min="6148" max="6148" width="12.140625" style="279" customWidth="1"/>
    <col min="6149" max="6162" width="11" style="279" customWidth="1"/>
    <col min="6163" max="6165" width="10.42578125" style="279" customWidth="1"/>
    <col min="6166" max="6167" width="7.28515625" style="279" customWidth="1"/>
    <col min="6168" max="6168" width="7.85546875" style="279" bestFit="1" customWidth="1"/>
    <col min="6169" max="6181" width="7.28515625" style="279" customWidth="1"/>
    <col min="6182" max="6182" width="11.5703125" style="279" bestFit="1" customWidth="1"/>
    <col min="6183" max="6402" width="11.42578125" style="279"/>
    <col min="6403" max="6403" width="13.7109375" style="279" customWidth="1"/>
    <col min="6404" max="6404" width="12.140625" style="279" customWidth="1"/>
    <col min="6405" max="6418" width="11" style="279" customWidth="1"/>
    <col min="6419" max="6421" width="10.42578125" style="279" customWidth="1"/>
    <col min="6422" max="6423" width="7.28515625" style="279" customWidth="1"/>
    <col min="6424" max="6424" width="7.85546875" style="279" bestFit="1" customWidth="1"/>
    <col min="6425" max="6437" width="7.28515625" style="279" customWidth="1"/>
    <col min="6438" max="6438" width="11.5703125" style="279" bestFit="1" customWidth="1"/>
    <col min="6439" max="6658" width="11.42578125" style="279"/>
    <col min="6659" max="6659" width="13.7109375" style="279" customWidth="1"/>
    <col min="6660" max="6660" width="12.140625" style="279" customWidth="1"/>
    <col min="6661" max="6674" width="11" style="279" customWidth="1"/>
    <col min="6675" max="6677" width="10.42578125" style="279" customWidth="1"/>
    <col min="6678" max="6679" width="7.28515625" style="279" customWidth="1"/>
    <col min="6680" max="6680" width="7.85546875" style="279" bestFit="1" customWidth="1"/>
    <col min="6681" max="6693" width="7.28515625" style="279" customWidth="1"/>
    <col min="6694" max="6694" width="11.5703125" style="279" bestFit="1" customWidth="1"/>
    <col min="6695" max="6914" width="11.42578125" style="279"/>
    <col min="6915" max="6915" width="13.7109375" style="279" customWidth="1"/>
    <col min="6916" max="6916" width="12.140625" style="279" customWidth="1"/>
    <col min="6917" max="6930" width="11" style="279" customWidth="1"/>
    <col min="6931" max="6933" width="10.42578125" style="279" customWidth="1"/>
    <col min="6934" max="6935" width="7.28515625" style="279" customWidth="1"/>
    <col min="6936" max="6936" width="7.85546875" style="279" bestFit="1" customWidth="1"/>
    <col min="6937" max="6949" width="7.28515625" style="279" customWidth="1"/>
    <col min="6950" max="6950" width="11.5703125" style="279" bestFit="1" customWidth="1"/>
    <col min="6951" max="7170" width="11.42578125" style="279"/>
    <col min="7171" max="7171" width="13.7109375" style="279" customWidth="1"/>
    <col min="7172" max="7172" width="12.140625" style="279" customWidth="1"/>
    <col min="7173" max="7186" width="11" style="279" customWidth="1"/>
    <col min="7187" max="7189" width="10.42578125" style="279" customWidth="1"/>
    <col min="7190" max="7191" width="7.28515625" style="279" customWidth="1"/>
    <col min="7192" max="7192" width="7.85546875" style="279" bestFit="1" customWidth="1"/>
    <col min="7193" max="7205" width="7.28515625" style="279" customWidth="1"/>
    <col min="7206" max="7206" width="11.5703125" style="279" bestFit="1" customWidth="1"/>
    <col min="7207" max="7426" width="11.42578125" style="279"/>
    <col min="7427" max="7427" width="13.7109375" style="279" customWidth="1"/>
    <col min="7428" max="7428" width="12.140625" style="279" customWidth="1"/>
    <col min="7429" max="7442" width="11" style="279" customWidth="1"/>
    <col min="7443" max="7445" width="10.42578125" style="279" customWidth="1"/>
    <col min="7446" max="7447" width="7.28515625" style="279" customWidth="1"/>
    <col min="7448" max="7448" width="7.85546875" style="279" bestFit="1" customWidth="1"/>
    <col min="7449" max="7461" width="7.28515625" style="279" customWidth="1"/>
    <col min="7462" max="7462" width="11.5703125" style="279" bestFit="1" customWidth="1"/>
    <col min="7463" max="7682" width="11.42578125" style="279"/>
    <col min="7683" max="7683" width="13.7109375" style="279" customWidth="1"/>
    <col min="7684" max="7684" width="12.140625" style="279" customWidth="1"/>
    <col min="7685" max="7698" width="11" style="279" customWidth="1"/>
    <col min="7699" max="7701" width="10.42578125" style="279" customWidth="1"/>
    <col min="7702" max="7703" width="7.28515625" style="279" customWidth="1"/>
    <col min="7704" max="7704" width="7.85546875" style="279" bestFit="1" customWidth="1"/>
    <col min="7705" max="7717" width="7.28515625" style="279" customWidth="1"/>
    <col min="7718" max="7718" width="11.5703125" style="279" bestFit="1" customWidth="1"/>
    <col min="7719" max="7938" width="11.42578125" style="279"/>
    <col min="7939" max="7939" width="13.7109375" style="279" customWidth="1"/>
    <col min="7940" max="7940" width="12.140625" style="279" customWidth="1"/>
    <col min="7941" max="7954" width="11" style="279" customWidth="1"/>
    <col min="7955" max="7957" width="10.42578125" style="279" customWidth="1"/>
    <col min="7958" max="7959" width="7.28515625" style="279" customWidth="1"/>
    <col min="7960" max="7960" width="7.85546875" style="279" bestFit="1" customWidth="1"/>
    <col min="7961" max="7973" width="7.28515625" style="279" customWidth="1"/>
    <col min="7974" max="7974" width="11.5703125" style="279" bestFit="1" customWidth="1"/>
    <col min="7975" max="8194" width="11.42578125" style="279"/>
    <col min="8195" max="8195" width="13.7109375" style="279" customWidth="1"/>
    <col min="8196" max="8196" width="12.140625" style="279" customWidth="1"/>
    <col min="8197" max="8210" width="11" style="279" customWidth="1"/>
    <col min="8211" max="8213" width="10.42578125" style="279" customWidth="1"/>
    <col min="8214" max="8215" width="7.28515625" style="279" customWidth="1"/>
    <col min="8216" max="8216" width="7.85546875" style="279" bestFit="1" customWidth="1"/>
    <col min="8217" max="8229" width="7.28515625" style="279" customWidth="1"/>
    <col min="8230" max="8230" width="11.5703125" style="279" bestFit="1" customWidth="1"/>
    <col min="8231" max="8450" width="11.42578125" style="279"/>
    <col min="8451" max="8451" width="13.7109375" style="279" customWidth="1"/>
    <col min="8452" max="8452" width="12.140625" style="279" customWidth="1"/>
    <col min="8453" max="8466" width="11" style="279" customWidth="1"/>
    <col min="8467" max="8469" width="10.42578125" style="279" customWidth="1"/>
    <col min="8470" max="8471" width="7.28515625" style="279" customWidth="1"/>
    <col min="8472" max="8472" width="7.85546875" style="279" bestFit="1" customWidth="1"/>
    <col min="8473" max="8485" width="7.28515625" style="279" customWidth="1"/>
    <col min="8486" max="8486" width="11.5703125" style="279" bestFit="1" customWidth="1"/>
    <col min="8487" max="8706" width="11.42578125" style="279"/>
    <col min="8707" max="8707" width="13.7109375" style="279" customWidth="1"/>
    <col min="8708" max="8708" width="12.140625" style="279" customWidth="1"/>
    <col min="8709" max="8722" width="11" style="279" customWidth="1"/>
    <col min="8723" max="8725" width="10.42578125" style="279" customWidth="1"/>
    <col min="8726" max="8727" width="7.28515625" style="279" customWidth="1"/>
    <col min="8728" max="8728" width="7.85546875" style="279" bestFit="1" customWidth="1"/>
    <col min="8729" max="8741" width="7.28515625" style="279" customWidth="1"/>
    <col min="8742" max="8742" width="11.5703125" style="279" bestFit="1" customWidth="1"/>
    <col min="8743" max="8962" width="11.42578125" style="279"/>
    <col min="8963" max="8963" width="13.7109375" style="279" customWidth="1"/>
    <col min="8964" max="8964" width="12.140625" style="279" customWidth="1"/>
    <col min="8965" max="8978" width="11" style="279" customWidth="1"/>
    <col min="8979" max="8981" width="10.42578125" style="279" customWidth="1"/>
    <col min="8982" max="8983" width="7.28515625" style="279" customWidth="1"/>
    <col min="8984" max="8984" width="7.85546875" style="279" bestFit="1" customWidth="1"/>
    <col min="8985" max="8997" width="7.28515625" style="279" customWidth="1"/>
    <col min="8998" max="8998" width="11.5703125" style="279" bestFit="1" customWidth="1"/>
    <col min="8999" max="9218" width="11.42578125" style="279"/>
    <col min="9219" max="9219" width="13.7109375" style="279" customWidth="1"/>
    <col min="9220" max="9220" width="12.140625" style="279" customWidth="1"/>
    <col min="9221" max="9234" width="11" style="279" customWidth="1"/>
    <col min="9235" max="9237" width="10.42578125" style="279" customWidth="1"/>
    <col min="9238" max="9239" width="7.28515625" style="279" customWidth="1"/>
    <col min="9240" max="9240" width="7.85546875" style="279" bestFit="1" customWidth="1"/>
    <col min="9241" max="9253" width="7.28515625" style="279" customWidth="1"/>
    <col min="9254" max="9254" width="11.5703125" style="279" bestFit="1" customWidth="1"/>
    <col min="9255" max="9474" width="11.42578125" style="279"/>
    <col min="9475" max="9475" width="13.7109375" style="279" customWidth="1"/>
    <col min="9476" max="9476" width="12.140625" style="279" customWidth="1"/>
    <col min="9477" max="9490" width="11" style="279" customWidth="1"/>
    <col min="9491" max="9493" width="10.42578125" style="279" customWidth="1"/>
    <col min="9494" max="9495" width="7.28515625" style="279" customWidth="1"/>
    <col min="9496" max="9496" width="7.85546875" style="279" bestFit="1" customWidth="1"/>
    <col min="9497" max="9509" width="7.28515625" style="279" customWidth="1"/>
    <col min="9510" max="9510" width="11.5703125" style="279" bestFit="1" customWidth="1"/>
    <col min="9511" max="9730" width="11.42578125" style="279"/>
    <col min="9731" max="9731" width="13.7109375" style="279" customWidth="1"/>
    <col min="9732" max="9732" width="12.140625" style="279" customWidth="1"/>
    <col min="9733" max="9746" width="11" style="279" customWidth="1"/>
    <col min="9747" max="9749" width="10.42578125" style="279" customWidth="1"/>
    <col min="9750" max="9751" width="7.28515625" style="279" customWidth="1"/>
    <col min="9752" max="9752" width="7.85546875" style="279" bestFit="1" customWidth="1"/>
    <col min="9753" max="9765" width="7.28515625" style="279" customWidth="1"/>
    <col min="9766" max="9766" width="11.5703125" style="279" bestFit="1" customWidth="1"/>
    <col min="9767" max="9986" width="11.42578125" style="279"/>
    <col min="9987" max="9987" width="13.7109375" style="279" customWidth="1"/>
    <col min="9988" max="9988" width="12.140625" style="279" customWidth="1"/>
    <col min="9989" max="10002" width="11" style="279" customWidth="1"/>
    <col min="10003" max="10005" width="10.42578125" style="279" customWidth="1"/>
    <col min="10006" max="10007" width="7.28515625" style="279" customWidth="1"/>
    <col min="10008" max="10008" width="7.85546875" style="279" bestFit="1" customWidth="1"/>
    <col min="10009" max="10021" width="7.28515625" style="279" customWidth="1"/>
    <col min="10022" max="10022" width="11.5703125" style="279" bestFit="1" customWidth="1"/>
    <col min="10023" max="10242" width="11.42578125" style="279"/>
    <col min="10243" max="10243" width="13.7109375" style="279" customWidth="1"/>
    <col min="10244" max="10244" width="12.140625" style="279" customWidth="1"/>
    <col min="10245" max="10258" width="11" style="279" customWidth="1"/>
    <col min="10259" max="10261" width="10.42578125" style="279" customWidth="1"/>
    <col min="10262" max="10263" width="7.28515625" style="279" customWidth="1"/>
    <col min="10264" max="10264" width="7.85546875" style="279" bestFit="1" customWidth="1"/>
    <col min="10265" max="10277" width="7.28515625" style="279" customWidth="1"/>
    <col min="10278" max="10278" width="11.5703125" style="279" bestFit="1" customWidth="1"/>
    <col min="10279" max="10498" width="11.42578125" style="279"/>
    <col min="10499" max="10499" width="13.7109375" style="279" customWidth="1"/>
    <col min="10500" max="10500" width="12.140625" style="279" customWidth="1"/>
    <col min="10501" max="10514" width="11" style="279" customWidth="1"/>
    <col min="10515" max="10517" width="10.42578125" style="279" customWidth="1"/>
    <col min="10518" max="10519" width="7.28515625" style="279" customWidth="1"/>
    <col min="10520" max="10520" width="7.85546875" style="279" bestFit="1" customWidth="1"/>
    <col min="10521" max="10533" width="7.28515625" style="279" customWidth="1"/>
    <col min="10534" max="10534" width="11.5703125" style="279" bestFit="1" customWidth="1"/>
    <col min="10535" max="10754" width="11.42578125" style="279"/>
    <col min="10755" max="10755" width="13.7109375" style="279" customWidth="1"/>
    <col min="10756" max="10756" width="12.140625" style="279" customWidth="1"/>
    <col min="10757" max="10770" width="11" style="279" customWidth="1"/>
    <col min="10771" max="10773" width="10.42578125" style="279" customWidth="1"/>
    <col min="10774" max="10775" width="7.28515625" style="279" customWidth="1"/>
    <col min="10776" max="10776" width="7.85546875" style="279" bestFit="1" customWidth="1"/>
    <col min="10777" max="10789" width="7.28515625" style="279" customWidth="1"/>
    <col min="10790" max="10790" width="11.5703125" style="279" bestFit="1" customWidth="1"/>
    <col min="10791" max="11010" width="11.42578125" style="279"/>
    <col min="11011" max="11011" width="13.7109375" style="279" customWidth="1"/>
    <col min="11012" max="11012" width="12.140625" style="279" customWidth="1"/>
    <col min="11013" max="11026" width="11" style="279" customWidth="1"/>
    <col min="11027" max="11029" width="10.42578125" style="279" customWidth="1"/>
    <col min="11030" max="11031" width="7.28515625" style="279" customWidth="1"/>
    <col min="11032" max="11032" width="7.85546875" style="279" bestFit="1" customWidth="1"/>
    <col min="11033" max="11045" width="7.28515625" style="279" customWidth="1"/>
    <col min="11046" max="11046" width="11.5703125" style="279" bestFit="1" customWidth="1"/>
    <col min="11047" max="11266" width="11.42578125" style="279"/>
    <col min="11267" max="11267" width="13.7109375" style="279" customWidth="1"/>
    <col min="11268" max="11268" width="12.140625" style="279" customWidth="1"/>
    <col min="11269" max="11282" width="11" style="279" customWidth="1"/>
    <col min="11283" max="11285" width="10.42578125" style="279" customWidth="1"/>
    <col min="11286" max="11287" width="7.28515625" style="279" customWidth="1"/>
    <col min="11288" max="11288" width="7.85546875" style="279" bestFit="1" customWidth="1"/>
    <col min="11289" max="11301" width="7.28515625" style="279" customWidth="1"/>
    <col min="11302" max="11302" width="11.5703125" style="279" bestFit="1" customWidth="1"/>
    <col min="11303" max="11522" width="11.42578125" style="279"/>
    <col min="11523" max="11523" width="13.7109375" style="279" customWidth="1"/>
    <col min="11524" max="11524" width="12.140625" style="279" customWidth="1"/>
    <col min="11525" max="11538" width="11" style="279" customWidth="1"/>
    <col min="11539" max="11541" width="10.42578125" style="279" customWidth="1"/>
    <col min="11542" max="11543" width="7.28515625" style="279" customWidth="1"/>
    <col min="11544" max="11544" width="7.85546875" style="279" bestFit="1" customWidth="1"/>
    <col min="11545" max="11557" width="7.28515625" style="279" customWidth="1"/>
    <col min="11558" max="11558" width="11.5703125" style="279" bestFit="1" customWidth="1"/>
    <col min="11559" max="11778" width="11.42578125" style="279"/>
    <col min="11779" max="11779" width="13.7109375" style="279" customWidth="1"/>
    <col min="11780" max="11780" width="12.140625" style="279" customWidth="1"/>
    <col min="11781" max="11794" width="11" style="279" customWidth="1"/>
    <col min="11795" max="11797" width="10.42578125" style="279" customWidth="1"/>
    <col min="11798" max="11799" width="7.28515625" style="279" customWidth="1"/>
    <col min="11800" max="11800" width="7.85546875" style="279" bestFit="1" customWidth="1"/>
    <col min="11801" max="11813" width="7.28515625" style="279" customWidth="1"/>
    <col min="11814" max="11814" width="11.5703125" style="279" bestFit="1" customWidth="1"/>
    <col min="11815" max="12034" width="11.42578125" style="279"/>
    <col min="12035" max="12035" width="13.7109375" style="279" customWidth="1"/>
    <col min="12036" max="12036" width="12.140625" style="279" customWidth="1"/>
    <col min="12037" max="12050" width="11" style="279" customWidth="1"/>
    <col min="12051" max="12053" width="10.42578125" style="279" customWidth="1"/>
    <col min="12054" max="12055" width="7.28515625" style="279" customWidth="1"/>
    <col min="12056" max="12056" width="7.85546875" style="279" bestFit="1" customWidth="1"/>
    <col min="12057" max="12069" width="7.28515625" style="279" customWidth="1"/>
    <col min="12070" max="12070" width="11.5703125" style="279" bestFit="1" customWidth="1"/>
    <col min="12071" max="12290" width="11.42578125" style="279"/>
    <col min="12291" max="12291" width="13.7109375" style="279" customWidth="1"/>
    <col min="12292" max="12292" width="12.140625" style="279" customWidth="1"/>
    <col min="12293" max="12306" width="11" style="279" customWidth="1"/>
    <col min="12307" max="12309" width="10.42578125" style="279" customWidth="1"/>
    <col min="12310" max="12311" width="7.28515625" style="279" customWidth="1"/>
    <col min="12312" max="12312" width="7.85546875" style="279" bestFit="1" customWidth="1"/>
    <col min="12313" max="12325" width="7.28515625" style="279" customWidth="1"/>
    <col min="12326" max="12326" width="11.5703125" style="279" bestFit="1" customWidth="1"/>
    <col min="12327" max="12546" width="11.42578125" style="279"/>
    <col min="12547" max="12547" width="13.7109375" style="279" customWidth="1"/>
    <col min="12548" max="12548" width="12.140625" style="279" customWidth="1"/>
    <col min="12549" max="12562" width="11" style="279" customWidth="1"/>
    <col min="12563" max="12565" width="10.42578125" style="279" customWidth="1"/>
    <col min="12566" max="12567" width="7.28515625" style="279" customWidth="1"/>
    <col min="12568" max="12568" width="7.85546875" style="279" bestFit="1" customWidth="1"/>
    <col min="12569" max="12581" width="7.28515625" style="279" customWidth="1"/>
    <col min="12582" max="12582" width="11.5703125" style="279" bestFit="1" customWidth="1"/>
    <col min="12583" max="12802" width="11.42578125" style="279"/>
    <col min="12803" max="12803" width="13.7109375" style="279" customWidth="1"/>
    <col min="12804" max="12804" width="12.140625" style="279" customWidth="1"/>
    <col min="12805" max="12818" width="11" style="279" customWidth="1"/>
    <col min="12819" max="12821" width="10.42578125" style="279" customWidth="1"/>
    <col min="12822" max="12823" width="7.28515625" style="279" customWidth="1"/>
    <col min="12824" max="12824" width="7.85546875" style="279" bestFit="1" customWidth="1"/>
    <col min="12825" max="12837" width="7.28515625" style="279" customWidth="1"/>
    <col min="12838" max="12838" width="11.5703125" style="279" bestFit="1" customWidth="1"/>
    <col min="12839" max="13058" width="11.42578125" style="279"/>
    <col min="13059" max="13059" width="13.7109375" style="279" customWidth="1"/>
    <col min="13060" max="13060" width="12.140625" style="279" customWidth="1"/>
    <col min="13061" max="13074" width="11" style="279" customWidth="1"/>
    <col min="13075" max="13077" width="10.42578125" style="279" customWidth="1"/>
    <col min="13078" max="13079" width="7.28515625" style="279" customWidth="1"/>
    <col min="13080" max="13080" width="7.85546875" style="279" bestFit="1" customWidth="1"/>
    <col min="13081" max="13093" width="7.28515625" style="279" customWidth="1"/>
    <col min="13094" max="13094" width="11.5703125" style="279" bestFit="1" customWidth="1"/>
    <col min="13095" max="13314" width="11.42578125" style="279"/>
    <col min="13315" max="13315" width="13.7109375" style="279" customWidth="1"/>
    <col min="13316" max="13316" width="12.140625" style="279" customWidth="1"/>
    <col min="13317" max="13330" width="11" style="279" customWidth="1"/>
    <col min="13331" max="13333" width="10.42578125" style="279" customWidth="1"/>
    <col min="13334" max="13335" width="7.28515625" style="279" customWidth="1"/>
    <col min="13336" max="13336" width="7.85546875" style="279" bestFit="1" customWidth="1"/>
    <col min="13337" max="13349" width="7.28515625" style="279" customWidth="1"/>
    <col min="13350" max="13350" width="11.5703125" style="279" bestFit="1" customWidth="1"/>
    <col min="13351" max="13570" width="11.42578125" style="279"/>
    <col min="13571" max="13571" width="13.7109375" style="279" customWidth="1"/>
    <col min="13572" max="13572" width="12.140625" style="279" customWidth="1"/>
    <col min="13573" max="13586" width="11" style="279" customWidth="1"/>
    <col min="13587" max="13589" width="10.42578125" style="279" customWidth="1"/>
    <col min="13590" max="13591" width="7.28515625" style="279" customWidth="1"/>
    <col min="13592" max="13592" width="7.85546875" style="279" bestFit="1" customWidth="1"/>
    <col min="13593" max="13605" width="7.28515625" style="279" customWidth="1"/>
    <col min="13606" max="13606" width="11.5703125" style="279" bestFit="1" customWidth="1"/>
    <col min="13607" max="13826" width="11.42578125" style="279"/>
    <col min="13827" max="13827" width="13.7109375" style="279" customWidth="1"/>
    <col min="13828" max="13828" width="12.140625" style="279" customWidth="1"/>
    <col min="13829" max="13842" width="11" style="279" customWidth="1"/>
    <col min="13843" max="13845" width="10.42578125" style="279" customWidth="1"/>
    <col min="13846" max="13847" width="7.28515625" style="279" customWidth="1"/>
    <col min="13848" max="13848" width="7.85546875" style="279" bestFit="1" customWidth="1"/>
    <col min="13849" max="13861" width="7.28515625" style="279" customWidth="1"/>
    <col min="13862" max="13862" width="11.5703125" style="279" bestFit="1" customWidth="1"/>
    <col min="13863" max="14082" width="11.42578125" style="279"/>
    <col min="14083" max="14083" width="13.7109375" style="279" customWidth="1"/>
    <col min="14084" max="14084" width="12.140625" style="279" customWidth="1"/>
    <col min="14085" max="14098" width="11" style="279" customWidth="1"/>
    <col min="14099" max="14101" width="10.42578125" style="279" customWidth="1"/>
    <col min="14102" max="14103" width="7.28515625" style="279" customWidth="1"/>
    <col min="14104" max="14104" width="7.85546875" style="279" bestFit="1" customWidth="1"/>
    <col min="14105" max="14117" width="7.28515625" style="279" customWidth="1"/>
    <col min="14118" max="14118" width="11.5703125" style="279" bestFit="1" customWidth="1"/>
    <col min="14119" max="14338" width="11.42578125" style="279"/>
    <col min="14339" max="14339" width="13.7109375" style="279" customWidth="1"/>
    <col min="14340" max="14340" width="12.140625" style="279" customWidth="1"/>
    <col min="14341" max="14354" width="11" style="279" customWidth="1"/>
    <col min="14355" max="14357" width="10.42578125" style="279" customWidth="1"/>
    <col min="14358" max="14359" width="7.28515625" style="279" customWidth="1"/>
    <col min="14360" max="14360" width="7.85546875" style="279" bestFit="1" customWidth="1"/>
    <col min="14361" max="14373" width="7.28515625" style="279" customWidth="1"/>
    <col min="14374" max="14374" width="11.5703125" style="279" bestFit="1" customWidth="1"/>
    <col min="14375" max="14594" width="11.42578125" style="279"/>
    <col min="14595" max="14595" width="13.7109375" style="279" customWidth="1"/>
    <col min="14596" max="14596" width="12.140625" style="279" customWidth="1"/>
    <col min="14597" max="14610" width="11" style="279" customWidth="1"/>
    <col min="14611" max="14613" width="10.42578125" style="279" customWidth="1"/>
    <col min="14614" max="14615" width="7.28515625" style="279" customWidth="1"/>
    <col min="14616" max="14616" width="7.85546875" style="279" bestFit="1" customWidth="1"/>
    <col min="14617" max="14629" width="7.28515625" style="279" customWidth="1"/>
    <col min="14630" max="14630" width="11.5703125" style="279" bestFit="1" customWidth="1"/>
    <col min="14631" max="14850" width="11.42578125" style="279"/>
    <col min="14851" max="14851" width="13.7109375" style="279" customWidth="1"/>
    <col min="14852" max="14852" width="12.140625" style="279" customWidth="1"/>
    <col min="14853" max="14866" width="11" style="279" customWidth="1"/>
    <col min="14867" max="14869" width="10.42578125" style="279" customWidth="1"/>
    <col min="14870" max="14871" width="7.28515625" style="279" customWidth="1"/>
    <col min="14872" max="14872" width="7.85546875" style="279" bestFit="1" customWidth="1"/>
    <col min="14873" max="14885" width="7.28515625" style="279" customWidth="1"/>
    <col min="14886" max="14886" width="11.5703125" style="279" bestFit="1" customWidth="1"/>
    <col min="14887" max="15106" width="11.42578125" style="279"/>
    <col min="15107" max="15107" width="13.7109375" style="279" customWidth="1"/>
    <col min="15108" max="15108" width="12.140625" style="279" customWidth="1"/>
    <col min="15109" max="15122" width="11" style="279" customWidth="1"/>
    <col min="15123" max="15125" width="10.42578125" style="279" customWidth="1"/>
    <col min="15126" max="15127" width="7.28515625" style="279" customWidth="1"/>
    <col min="15128" max="15128" width="7.85546875" style="279" bestFit="1" customWidth="1"/>
    <col min="15129" max="15141" width="7.28515625" style="279" customWidth="1"/>
    <col min="15142" max="15142" width="11.5703125" style="279" bestFit="1" customWidth="1"/>
    <col min="15143" max="15362" width="11.42578125" style="279"/>
    <col min="15363" max="15363" width="13.7109375" style="279" customWidth="1"/>
    <col min="15364" max="15364" width="12.140625" style="279" customWidth="1"/>
    <col min="15365" max="15378" width="11" style="279" customWidth="1"/>
    <col min="15379" max="15381" width="10.42578125" style="279" customWidth="1"/>
    <col min="15382" max="15383" width="7.28515625" style="279" customWidth="1"/>
    <col min="15384" max="15384" width="7.85546875" style="279" bestFit="1" customWidth="1"/>
    <col min="15385" max="15397" width="7.28515625" style="279" customWidth="1"/>
    <col min="15398" max="15398" width="11.5703125" style="279" bestFit="1" customWidth="1"/>
    <col min="15399" max="15618" width="11.42578125" style="279"/>
    <col min="15619" max="15619" width="13.7109375" style="279" customWidth="1"/>
    <col min="15620" max="15620" width="12.140625" style="279" customWidth="1"/>
    <col min="15621" max="15634" width="11" style="279" customWidth="1"/>
    <col min="15635" max="15637" width="10.42578125" style="279" customWidth="1"/>
    <col min="15638" max="15639" width="7.28515625" style="279" customWidth="1"/>
    <col min="15640" max="15640" width="7.85546875" style="279" bestFit="1" customWidth="1"/>
    <col min="15641" max="15653" width="7.28515625" style="279" customWidth="1"/>
    <col min="15654" max="15654" width="11.5703125" style="279" bestFit="1" customWidth="1"/>
    <col min="15655" max="15874" width="11.42578125" style="279"/>
    <col min="15875" max="15875" width="13.7109375" style="279" customWidth="1"/>
    <col min="15876" max="15876" width="12.140625" style="279" customWidth="1"/>
    <col min="15877" max="15890" width="11" style="279" customWidth="1"/>
    <col min="15891" max="15893" width="10.42578125" style="279" customWidth="1"/>
    <col min="15894" max="15895" width="7.28515625" style="279" customWidth="1"/>
    <col min="15896" max="15896" width="7.85546875" style="279" bestFit="1" customWidth="1"/>
    <col min="15897" max="15909" width="7.28515625" style="279" customWidth="1"/>
    <col min="15910" max="15910" width="11.5703125" style="279" bestFit="1" customWidth="1"/>
    <col min="15911" max="16130" width="11.42578125" style="279"/>
    <col min="16131" max="16131" width="13.7109375" style="279" customWidth="1"/>
    <col min="16132" max="16132" width="12.140625" style="279" customWidth="1"/>
    <col min="16133" max="16146" width="11" style="279" customWidth="1"/>
    <col min="16147" max="16149" width="10.42578125" style="279" customWidth="1"/>
    <col min="16150" max="16151" width="7.28515625" style="279" customWidth="1"/>
    <col min="16152" max="16152" width="7.85546875" style="279" bestFit="1" customWidth="1"/>
    <col min="16153" max="16165" width="7.28515625" style="279" customWidth="1"/>
    <col min="16166" max="16166" width="11.5703125" style="279" bestFit="1" customWidth="1"/>
    <col min="16167" max="16384" width="11.42578125" style="279"/>
  </cols>
  <sheetData>
    <row r="1" spans="2:12" ht="15" customHeight="1"/>
    <row r="2" spans="2:12" ht="15" customHeight="1"/>
    <row r="3" spans="2:12" ht="15" customHeight="1">
      <c r="B3" s="280"/>
    </row>
    <row r="4" spans="2:12" ht="15" customHeight="1" thickBot="1">
      <c r="B4" s="280"/>
    </row>
    <row r="5" spans="2:12" ht="36" customHeight="1" thickBot="1">
      <c r="B5" s="162" t="s">
        <v>300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3" t="s">
        <v>301</v>
      </c>
      <c r="D6" s="263" t="s">
        <v>244</v>
      </c>
      <c r="E6" s="264" t="s">
        <v>245</v>
      </c>
      <c r="F6" s="263" t="s">
        <v>246</v>
      </c>
    </row>
    <row r="7" spans="2:12" ht="15" customHeight="1">
      <c r="B7" s="265" t="s">
        <v>255</v>
      </c>
      <c r="C7" s="357">
        <v>7.5776976319028009</v>
      </c>
      <c r="D7" s="358">
        <v>-1.2536856709613069</v>
      </c>
      <c r="E7" s="359">
        <v>1.0519250089142407</v>
      </c>
      <c r="F7" s="360">
        <v>0.32179615773087633</v>
      </c>
      <c r="G7" s="22"/>
      <c r="H7" s="22"/>
      <c r="I7" s="22"/>
      <c r="J7" s="22"/>
      <c r="K7" s="22"/>
      <c r="L7" s="22"/>
    </row>
    <row r="8" spans="2:12" ht="15" customHeight="1">
      <c r="B8" s="265" t="s">
        <v>256</v>
      </c>
      <c r="C8" s="357">
        <v>8.8313833028641078</v>
      </c>
      <c r="D8" s="358">
        <v>-0.37861669713589308</v>
      </c>
      <c r="E8" s="359">
        <v>0.39060775252999136</v>
      </c>
      <c r="F8" s="360">
        <v>0.17295012557040401</v>
      </c>
      <c r="G8" s="22"/>
      <c r="I8" s="22"/>
      <c r="J8" s="22"/>
      <c r="K8" s="22"/>
      <c r="L8" s="22"/>
    </row>
    <row r="9" spans="2:12" ht="15" customHeight="1">
      <c r="B9" s="265" t="s">
        <v>257</v>
      </c>
      <c r="C9" s="357">
        <v>9.2100000000000009</v>
      </c>
      <c r="D9" s="358">
        <v>-0.25999999999999979</v>
      </c>
      <c r="E9" s="359">
        <v>0.61000000000000121</v>
      </c>
      <c r="F9" s="360">
        <v>0.15463077538741388</v>
      </c>
    </row>
    <row r="10" spans="2:12" ht="15" customHeight="1">
      <c r="B10" s="265" t="s">
        <v>258</v>
      </c>
      <c r="C10" s="357">
        <v>9.4700000000000006</v>
      </c>
      <c r="D10" s="358">
        <v>1.2000000000000011</v>
      </c>
      <c r="E10" s="359">
        <v>0.75999999999999979</v>
      </c>
      <c r="F10" s="360">
        <v>9.3797442054080804E-2</v>
      </c>
    </row>
    <row r="11" spans="2:12" ht="30" customHeight="1">
      <c r="B11" s="205" t="s">
        <v>325</v>
      </c>
      <c r="C11" s="331">
        <v>8.7244580288725562</v>
      </c>
      <c r="D11" s="321"/>
      <c r="E11" s="331">
        <v>0.68944842560998509</v>
      </c>
      <c r="F11" s="361" t="s">
        <v>64</v>
      </c>
    </row>
    <row r="12" spans="2:12" ht="15" customHeight="1" outlineLevel="1">
      <c r="B12" s="265" t="s">
        <v>247</v>
      </c>
      <c r="C12" s="357">
        <v>8.27</v>
      </c>
      <c r="D12" s="358">
        <v>-0.3100000000000005</v>
      </c>
      <c r="E12" s="359">
        <v>-1.7072208957383594E-2</v>
      </c>
      <c r="F12" s="360">
        <v>-3.0369224612584844E-2</v>
      </c>
    </row>
    <row r="13" spans="2:12" ht="15" customHeight="1" outlineLevel="1">
      <c r="B13" s="265" t="s">
        <v>248</v>
      </c>
      <c r="C13" s="357">
        <v>8.58</v>
      </c>
      <c r="D13" s="358">
        <v>0.77000000000000046</v>
      </c>
      <c r="E13" s="359">
        <v>0.19058253890500865</v>
      </c>
      <c r="F13" s="360">
        <v>-7.0857189786353914E-2</v>
      </c>
    </row>
    <row r="14" spans="2:12" ht="15" customHeight="1" outlineLevel="1">
      <c r="B14" s="265" t="s">
        <v>249</v>
      </c>
      <c r="C14" s="357">
        <v>7.81</v>
      </c>
      <c r="D14" s="358">
        <v>-0.87186451043011548</v>
      </c>
      <c r="E14" s="359">
        <v>0.13184929253043709</v>
      </c>
      <c r="F14" s="360">
        <v>-6.4287612937190985E-2</v>
      </c>
    </row>
    <row r="15" spans="2:12" ht="15" customHeight="1" outlineLevel="1">
      <c r="B15" s="265" t="s">
        <v>250</v>
      </c>
      <c r="C15" s="357">
        <v>8.6818645104301151</v>
      </c>
      <c r="D15" s="358">
        <v>0.26256258818701639</v>
      </c>
      <c r="E15" s="359">
        <v>0.61186451043011481</v>
      </c>
      <c r="F15" s="360">
        <v>-9.2929161692262952E-2</v>
      </c>
      <c r="H15" s="22"/>
    </row>
    <row r="16" spans="2:12" ht="15" customHeight="1" outlineLevel="1">
      <c r="B16" s="265" t="s">
        <v>251</v>
      </c>
      <c r="C16" s="357">
        <v>8.4193019222430987</v>
      </c>
      <c r="D16" s="358">
        <v>0.52961186470536248</v>
      </c>
      <c r="E16" s="359">
        <v>0.29930192224309948</v>
      </c>
      <c r="F16" s="360">
        <v>-0.18975120422810932</v>
      </c>
      <c r="G16" s="22"/>
      <c r="H16" s="22"/>
      <c r="I16" s="22"/>
      <c r="J16" s="22"/>
      <c r="K16" s="22"/>
      <c r="L16" s="22"/>
    </row>
    <row r="17" spans="2:12" ht="15" customHeight="1" outlineLevel="1">
      <c r="B17" s="265" t="s">
        <v>252</v>
      </c>
      <c r="C17" s="357">
        <v>7.8896900575377362</v>
      </c>
      <c r="D17" s="358">
        <v>5.1062984505545472E-2</v>
      </c>
      <c r="E17" s="359">
        <v>-2.0309942462263919E-2</v>
      </c>
      <c r="F17" s="360">
        <v>-0.24635969774836397</v>
      </c>
      <c r="G17" s="22"/>
      <c r="H17" s="22"/>
      <c r="I17" s="22"/>
      <c r="J17" s="22"/>
      <c r="K17" s="22"/>
      <c r="L17" s="22"/>
    </row>
    <row r="18" spans="2:12" ht="15" customHeight="1" outlineLevel="1">
      <c r="B18" s="265" t="s">
        <v>253</v>
      </c>
      <c r="C18" s="357">
        <v>7.8386270730321908</v>
      </c>
      <c r="D18" s="358">
        <v>0.38248206339373159</v>
      </c>
      <c r="E18" s="359">
        <v>-0.16333999100118035</v>
      </c>
      <c r="F18" s="360">
        <v>-0.32133386920984286</v>
      </c>
      <c r="G18" s="22"/>
      <c r="H18" s="22"/>
      <c r="I18" s="22"/>
      <c r="J18" s="22"/>
      <c r="K18" s="22"/>
      <c r="L18" s="22"/>
    </row>
    <row r="19" spans="2:12" ht="15" customHeight="1" outlineLevel="1">
      <c r="B19" s="265" t="s">
        <v>254</v>
      </c>
      <c r="C19" s="357">
        <v>7.4561450096384592</v>
      </c>
      <c r="D19" s="358">
        <v>0.93037238664989896</v>
      </c>
      <c r="E19" s="359">
        <v>1.6145009638458774E-2</v>
      </c>
      <c r="F19" s="360">
        <v>-0.32255828129029673</v>
      </c>
      <c r="G19" s="22"/>
      <c r="H19" s="22"/>
      <c r="I19" s="22"/>
      <c r="J19" s="22"/>
      <c r="K19" s="22"/>
      <c r="L19" s="22"/>
    </row>
    <row r="20" spans="2:12" ht="15" customHeight="1" outlineLevel="1">
      <c r="B20" s="265" t="s">
        <v>255</v>
      </c>
      <c r="C20" s="357">
        <v>6.5257726229885602</v>
      </c>
      <c r="D20" s="358">
        <v>-1.9150029273455562</v>
      </c>
      <c r="E20" s="359">
        <v>-0.73422737701143959</v>
      </c>
      <c r="F20" s="360">
        <v>-0.34890369876016791</v>
      </c>
      <c r="G20" s="22"/>
      <c r="H20" s="22"/>
      <c r="I20" s="22"/>
      <c r="J20" s="22"/>
      <c r="K20" s="22"/>
      <c r="L20" s="22"/>
    </row>
    <row r="21" spans="2:12" ht="15" customHeight="1" outlineLevel="1">
      <c r="B21" s="265" t="s">
        <v>256</v>
      </c>
      <c r="C21" s="357">
        <v>8.4407755503341164</v>
      </c>
      <c r="D21" s="358">
        <v>-0.15922444966588323</v>
      </c>
      <c r="E21" s="359">
        <v>0.17077555033411684</v>
      </c>
      <c r="F21" s="360">
        <v>-0.3702180840092133</v>
      </c>
      <c r="G21" s="22"/>
      <c r="I21" s="22"/>
      <c r="J21" s="22"/>
      <c r="K21" s="22"/>
      <c r="L21" s="22"/>
    </row>
    <row r="22" spans="2:12" ht="15" customHeight="1" outlineLevel="1">
      <c r="B22" s="265" t="s">
        <v>257</v>
      </c>
      <c r="C22" s="357">
        <v>8.6</v>
      </c>
      <c r="D22" s="358">
        <v>-0.11000000000000121</v>
      </c>
      <c r="E22" s="359">
        <v>-0.12000000000000099</v>
      </c>
      <c r="F22" s="360">
        <v>-0.39444937987039097</v>
      </c>
    </row>
    <row r="23" spans="2:12" ht="15" customHeight="1" outlineLevel="1">
      <c r="B23" s="265" t="s">
        <v>258</v>
      </c>
      <c r="C23" s="357">
        <v>8.7100000000000009</v>
      </c>
      <c r="D23" s="358">
        <v>0.42292779104261768</v>
      </c>
      <c r="E23" s="359">
        <v>-0.72999999999999865</v>
      </c>
      <c r="F23" s="360">
        <v>-0.38778271320372504</v>
      </c>
    </row>
    <row r="24" spans="2:12" ht="15" customHeight="1">
      <c r="B24" s="268">
        <v>2010</v>
      </c>
      <c r="C24" s="338">
        <v>8.0939274883978083</v>
      </c>
      <c r="D24" s="324"/>
      <c r="E24" s="362">
        <v>-3.5557489616776294E-2</v>
      </c>
      <c r="F24" s="363"/>
    </row>
    <row r="25" spans="2:12" ht="15" hidden="1" customHeight="1" outlineLevel="1">
      <c r="B25" s="265" t="s">
        <v>247</v>
      </c>
      <c r="C25" s="357">
        <v>8.2870722089573832</v>
      </c>
      <c r="D25" s="358">
        <v>-0.10234525213760826</v>
      </c>
      <c r="E25" s="359">
        <v>-0.50292779104261598</v>
      </c>
      <c r="F25" s="360">
        <v>-0.34194937987039253</v>
      </c>
    </row>
    <row r="26" spans="2:12" ht="15" hidden="1" customHeight="1" outlineLevel="1">
      <c r="B26" s="265" t="s">
        <v>248</v>
      </c>
      <c r="C26" s="357">
        <v>8.3894174610949914</v>
      </c>
      <c r="D26" s="358">
        <v>0.7112667536254289</v>
      </c>
      <c r="E26" s="359">
        <v>0.26941746109499221</v>
      </c>
      <c r="F26" s="360">
        <v>-0.29253873061684033</v>
      </c>
    </row>
    <row r="27" spans="2:12" ht="15" hidden="1" customHeight="1" outlineLevel="1">
      <c r="B27" s="265" t="s">
        <v>249</v>
      </c>
      <c r="C27" s="357">
        <v>7.6781507074695625</v>
      </c>
      <c r="D27" s="358">
        <v>-0.39184929253043776</v>
      </c>
      <c r="E27" s="359">
        <v>-0.21184929253043716</v>
      </c>
      <c r="F27" s="360">
        <v>-0.35249018570809021</v>
      </c>
    </row>
    <row r="28" spans="2:12" ht="15" hidden="1" customHeight="1" outlineLevel="1">
      <c r="B28" s="265" t="s">
        <v>250</v>
      </c>
      <c r="C28" s="357">
        <v>8.07</v>
      </c>
      <c r="D28" s="358">
        <v>-4.9999999999998934E-2</v>
      </c>
      <c r="E28" s="359">
        <v>-0.54999999999999893</v>
      </c>
      <c r="F28" s="360">
        <v>-0.32733607799721831</v>
      </c>
    </row>
    <row r="29" spans="2:12" ht="15" hidden="1" customHeight="1" outlineLevel="1">
      <c r="B29" s="265" t="s">
        <v>251</v>
      </c>
      <c r="C29" s="357">
        <v>8.1199999999999992</v>
      </c>
      <c r="D29" s="358">
        <v>0.20999999999999908</v>
      </c>
      <c r="E29" s="359">
        <v>-0.38000000000000078</v>
      </c>
      <c r="F29" s="360">
        <v>-0.28150274466388403</v>
      </c>
    </row>
    <row r="30" spans="2:12" ht="15" hidden="1" customHeight="1" outlineLevel="1">
      <c r="B30" s="265" t="s">
        <v>252</v>
      </c>
      <c r="C30" s="357">
        <v>7.91</v>
      </c>
      <c r="D30" s="358">
        <v>-9.196706403337096E-2</v>
      </c>
      <c r="E30" s="359">
        <v>-0.91999999999999993</v>
      </c>
      <c r="F30" s="360">
        <v>-0.27233607799721682</v>
      </c>
    </row>
    <row r="31" spans="2:12" ht="15" hidden="1" customHeight="1" outlineLevel="1">
      <c r="B31" s="265" t="s">
        <v>253</v>
      </c>
      <c r="C31" s="357">
        <v>8.0019670640333711</v>
      </c>
      <c r="D31" s="358">
        <v>0.56196706403337071</v>
      </c>
      <c r="E31" s="359">
        <v>-0.17803293596662861</v>
      </c>
      <c r="F31" s="360">
        <v>-0.19733607799721931</v>
      </c>
    </row>
    <row r="32" spans="2:12" ht="15" hidden="1" customHeight="1" outlineLevel="1">
      <c r="B32" s="265" t="s">
        <v>254</v>
      </c>
      <c r="C32" s="357">
        <v>7.44</v>
      </c>
      <c r="D32" s="358">
        <v>0.1800000000000006</v>
      </c>
      <c r="E32" s="359">
        <v>-0.29999999999999982</v>
      </c>
      <c r="F32" s="360">
        <v>-0.15166666666666728</v>
      </c>
    </row>
    <row r="33" spans="2:6" ht="15" hidden="1" customHeight="1" outlineLevel="1">
      <c r="B33" s="265" t="s">
        <v>255</v>
      </c>
      <c r="C33" s="357">
        <v>7.26</v>
      </c>
      <c r="D33" s="358">
        <v>-1.0099999999999998</v>
      </c>
      <c r="E33" s="359">
        <v>-0.99000000000000021</v>
      </c>
      <c r="F33" s="360">
        <v>-0.20333333333333137</v>
      </c>
    </row>
    <row r="34" spans="2:6" ht="15" hidden="1" customHeight="1" outlineLevel="1">
      <c r="B34" s="265" t="s">
        <v>256</v>
      </c>
      <c r="C34" s="357">
        <v>8.27</v>
      </c>
      <c r="D34" s="358">
        <v>-0.45000000000000107</v>
      </c>
      <c r="E34" s="359">
        <v>-0.12000000000000099</v>
      </c>
      <c r="F34" s="360">
        <v>-0.10750000000000171</v>
      </c>
    </row>
    <row r="35" spans="2:6" ht="15" hidden="1" customHeight="1" outlineLevel="1">
      <c r="B35" s="265" t="s">
        <v>257</v>
      </c>
      <c r="C35" s="357">
        <v>8.7200000000000006</v>
      </c>
      <c r="D35" s="358">
        <v>-0.71999999999999886</v>
      </c>
      <c r="E35" s="359">
        <v>-3.9999999999999147E-2</v>
      </c>
      <c r="F35" s="360">
        <v>-9.8333333333332718E-2</v>
      </c>
    </row>
    <row r="36" spans="2:6" ht="15" hidden="1" customHeight="1" outlineLevel="1">
      <c r="B36" s="265" t="s">
        <v>258</v>
      </c>
      <c r="C36" s="357">
        <v>9.44</v>
      </c>
      <c r="D36" s="358">
        <v>0.65000000000000036</v>
      </c>
      <c r="E36" s="359">
        <v>-0.17999999999999972</v>
      </c>
      <c r="F36" s="360">
        <v>-9.1666666666666785E-2</v>
      </c>
    </row>
    <row r="37" spans="2:6" ht="15" customHeight="1" collapsed="1">
      <c r="B37" s="270">
        <v>2009</v>
      </c>
      <c r="C37" s="339">
        <v>8.1294849780145846</v>
      </c>
      <c r="D37" s="326"/>
      <c r="E37" s="364">
        <v>-0.34935057569446926</v>
      </c>
      <c r="F37" s="365"/>
    </row>
    <row r="38" spans="2:6" ht="15" hidden="1" customHeight="1" outlineLevel="1">
      <c r="B38" s="265" t="s">
        <v>247</v>
      </c>
      <c r="C38" s="357">
        <v>8.7899999999999991</v>
      </c>
      <c r="D38" s="358">
        <v>0.66999999999999993</v>
      </c>
      <c r="E38" s="359">
        <v>8.9999999999999858E-2</v>
      </c>
      <c r="F38" s="360">
        <v>-5.7500000000000995E-2</v>
      </c>
    </row>
    <row r="39" spans="2:6" ht="15" hidden="1" customHeight="1" outlineLevel="1">
      <c r="B39" s="265" t="s">
        <v>248</v>
      </c>
      <c r="C39" s="357">
        <v>8.1199999999999992</v>
      </c>
      <c r="D39" s="358">
        <v>0.22999999999999954</v>
      </c>
      <c r="E39" s="359">
        <v>-0.45000000000000107</v>
      </c>
      <c r="F39" s="360">
        <v>-4.2500000000000426E-2</v>
      </c>
    </row>
    <row r="40" spans="2:6" ht="15" hidden="1" customHeight="1" outlineLevel="1">
      <c r="B40" s="265" t="s">
        <v>249</v>
      </c>
      <c r="C40" s="357">
        <v>7.89</v>
      </c>
      <c r="D40" s="358">
        <v>-0.72999999999999954</v>
      </c>
      <c r="E40" s="359">
        <v>8.9999999999999858E-2</v>
      </c>
      <c r="F40" s="360">
        <v>-3.3333333333333215E-2</v>
      </c>
    </row>
    <row r="41" spans="2:6" ht="15" hidden="1" customHeight="1" outlineLevel="1">
      <c r="B41" s="265" t="s">
        <v>250</v>
      </c>
      <c r="C41" s="357">
        <v>8.6199999999999992</v>
      </c>
      <c r="D41" s="358">
        <v>0.11999999999999922</v>
      </c>
      <c r="E41" s="359">
        <v>0</v>
      </c>
      <c r="F41" s="360">
        <v>-5.6666666666666643E-2</v>
      </c>
    </row>
    <row r="42" spans="2:6" ht="15" hidden="1" customHeight="1" outlineLevel="1">
      <c r="B42" s="265" t="s">
        <v>251</v>
      </c>
      <c r="C42" s="357">
        <v>8.5</v>
      </c>
      <c r="D42" s="358">
        <v>-0.33000000000000007</v>
      </c>
      <c r="E42" s="359">
        <v>-0.26999999999999957</v>
      </c>
      <c r="F42" s="360">
        <v>-2.833333333333421E-2</v>
      </c>
    </row>
    <row r="43" spans="2:6" ht="15" hidden="1" customHeight="1" outlineLevel="1">
      <c r="B43" s="265" t="s">
        <v>252</v>
      </c>
      <c r="C43" s="357">
        <v>8.83</v>
      </c>
      <c r="D43" s="358">
        <v>0.65000000000000036</v>
      </c>
      <c r="E43" s="359">
        <v>-1.9999999999999574E-2</v>
      </c>
      <c r="F43" s="360">
        <v>-5.5833333333334068E-2</v>
      </c>
    </row>
    <row r="44" spans="2:6" ht="15" hidden="1" customHeight="1" outlineLevel="1">
      <c r="B44" s="265" t="s">
        <v>253</v>
      </c>
      <c r="C44" s="357">
        <v>8.18</v>
      </c>
      <c r="D44" s="358">
        <v>0.4399999999999995</v>
      </c>
      <c r="E44" s="359">
        <v>0.37000000000000011</v>
      </c>
      <c r="F44" s="360">
        <v>-0.10333333333333172</v>
      </c>
    </row>
    <row r="45" spans="2:6" ht="15" hidden="1" customHeight="1" outlineLevel="1">
      <c r="B45" s="265" t="s">
        <v>254</v>
      </c>
      <c r="C45" s="357">
        <v>7.74</v>
      </c>
      <c r="D45" s="358">
        <v>-0.50999999999999979</v>
      </c>
      <c r="E45" s="359">
        <v>-0.91999999999999993</v>
      </c>
      <c r="F45" s="360">
        <v>-0.18416666666666615</v>
      </c>
    </row>
    <row r="46" spans="2:6" ht="15" hidden="1" customHeight="1" outlineLevel="1">
      <c r="B46" s="265" t="s">
        <v>255</v>
      </c>
      <c r="C46" s="357">
        <v>8.25</v>
      </c>
      <c r="D46" s="358">
        <v>-0.14000000000000057</v>
      </c>
      <c r="E46" s="359">
        <v>0.16000000000000014</v>
      </c>
      <c r="F46" s="360">
        <v>-0.10916666666666686</v>
      </c>
    </row>
    <row r="47" spans="2:6" ht="15" hidden="1" customHeight="1" outlineLevel="1">
      <c r="B47" s="265" t="s">
        <v>256</v>
      </c>
      <c r="C47" s="357">
        <v>8.39</v>
      </c>
      <c r="D47" s="358">
        <v>-0.36999999999999922</v>
      </c>
      <c r="E47" s="359">
        <v>-9.9999999999997868E-3</v>
      </c>
      <c r="F47" s="360">
        <v>-0.10999999999999943</v>
      </c>
    </row>
    <row r="48" spans="2:6" ht="15" hidden="1" customHeight="1" outlineLevel="1">
      <c r="B48" s="265" t="s">
        <v>257</v>
      </c>
      <c r="C48" s="357">
        <v>8.76</v>
      </c>
      <c r="D48" s="358">
        <v>-0.85999999999999943</v>
      </c>
      <c r="E48" s="359">
        <v>3.9999999999999147E-2</v>
      </c>
      <c r="F48" s="360">
        <v>-0.13416666666666899</v>
      </c>
    </row>
    <row r="49" spans="2:6" ht="15" hidden="1" customHeight="1" outlineLevel="1">
      <c r="B49" s="265" t="s">
        <v>258</v>
      </c>
      <c r="C49" s="357">
        <v>9.6199999999999992</v>
      </c>
      <c r="D49" s="358">
        <v>0.91999999999999993</v>
      </c>
      <c r="E49" s="359">
        <v>0.22999999999999865</v>
      </c>
      <c r="F49" s="360">
        <v>-0.17416666666666636</v>
      </c>
    </row>
    <row r="50" spans="2:6" ht="15" customHeight="1" collapsed="1">
      <c r="B50" s="270">
        <v>2008</v>
      </c>
      <c r="C50" s="339">
        <v>8.4788355537090538</v>
      </c>
      <c r="D50" s="326"/>
      <c r="E50" s="364">
        <v>-5.5505329127216285E-2</v>
      </c>
      <c r="F50" s="365"/>
    </row>
    <row r="51" spans="2:6" ht="15" hidden="1" customHeight="1" outlineLevel="1">
      <c r="B51" s="265" t="s">
        <v>247</v>
      </c>
      <c r="C51" s="357">
        <v>8.6999999999999993</v>
      </c>
      <c r="D51" s="358">
        <v>0.12999999999999901</v>
      </c>
      <c r="E51" s="359">
        <v>0.26999999999999957</v>
      </c>
      <c r="F51" s="360">
        <v>-0.15333333333333066</v>
      </c>
    </row>
    <row r="52" spans="2:6" ht="15" hidden="1" customHeight="1" outlineLevel="1">
      <c r="B52" s="265" t="s">
        <v>248</v>
      </c>
      <c r="C52" s="357">
        <v>8.57</v>
      </c>
      <c r="D52" s="358">
        <v>0.77000000000000046</v>
      </c>
      <c r="E52" s="359">
        <v>-0.33999999999999986</v>
      </c>
      <c r="F52" s="360" t="s">
        <v>64</v>
      </c>
    </row>
    <row r="53" spans="2:6" ht="15" hidden="1" customHeight="1" outlineLevel="1">
      <c r="B53" s="265" t="s">
        <v>249</v>
      </c>
      <c r="C53" s="357">
        <v>7.8</v>
      </c>
      <c r="D53" s="358">
        <v>-0.8199999999999994</v>
      </c>
      <c r="E53" s="359">
        <v>-0.19000000000000039</v>
      </c>
      <c r="F53" s="360" t="s">
        <v>64</v>
      </c>
    </row>
    <row r="54" spans="2:6" ht="15" hidden="1" customHeight="1" outlineLevel="1">
      <c r="B54" s="265" t="s">
        <v>250</v>
      </c>
      <c r="C54" s="357">
        <v>8.6199999999999992</v>
      </c>
      <c r="D54" s="358">
        <v>-0.15000000000000036</v>
      </c>
      <c r="E54" s="359">
        <v>0.33999999999999986</v>
      </c>
      <c r="F54" s="360" t="s">
        <v>64</v>
      </c>
    </row>
    <row r="55" spans="2:6" ht="15" hidden="1" customHeight="1" outlineLevel="1">
      <c r="B55" s="265" t="s">
        <v>251</v>
      </c>
      <c r="C55" s="357">
        <v>8.77</v>
      </c>
      <c r="D55" s="358">
        <v>-8.0000000000000071E-2</v>
      </c>
      <c r="E55" s="359">
        <v>-0.59999999999999964</v>
      </c>
      <c r="F55" s="360" t="s">
        <v>64</v>
      </c>
    </row>
    <row r="56" spans="2:6" ht="15" hidden="1" customHeight="1" outlineLevel="1">
      <c r="B56" s="265" t="s">
        <v>252</v>
      </c>
      <c r="C56" s="357">
        <v>8.85</v>
      </c>
      <c r="D56" s="358">
        <v>1.04</v>
      </c>
      <c r="E56" s="359">
        <v>-0.58999999999999986</v>
      </c>
      <c r="F56" s="360" t="s">
        <v>64</v>
      </c>
    </row>
    <row r="57" spans="2:6" ht="15" hidden="1" customHeight="1" outlineLevel="1">
      <c r="B57" s="265" t="s">
        <v>253</v>
      </c>
      <c r="C57" s="357">
        <v>7.81</v>
      </c>
      <c r="D57" s="358">
        <v>-0.85000000000000053</v>
      </c>
      <c r="E57" s="359">
        <v>-0.60000000000000053</v>
      </c>
      <c r="F57" s="360" t="s">
        <v>64</v>
      </c>
    </row>
    <row r="58" spans="2:6" ht="15" hidden="1" customHeight="1" outlineLevel="1">
      <c r="B58" s="265" t="s">
        <v>254</v>
      </c>
      <c r="C58" s="357">
        <v>8.66</v>
      </c>
      <c r="D58" s="358">
        <v>0.57000000000000028</v>
      </c>
      <c r="E58" s="359">
        <v>-1.9999999999999574E-2</v>
      </c>
      <c r="F58" s="360" t="s">
        <v>64</v>
      </c>
    </row>
    <row r="59" spans="2:6" ht="15" hidden="1" customHeight="1" outlineLevel="1">
      <c r="B59" s="265" t="s">
        <v>255</v>
      </c>
      <c r="C59" s="357">
        <v>8.09</v>
      </c>
      <c r="D59" s="358">
        <v>-0.3100000000000005</v>
      </c>
      <c r="E59" s="359">
        <v>0.14999999999999947</v>
      </c>
      <c r="F59" s="360" t="s">
        <v>64</v>
      </c>
    </row>
    <row r="60" spans="2:6" ht="15" hidden="1" customHeight="1" outlineLevel="1">
      <c r="B60" s="265" t="s">
        <v>256</v>
      </c>
      <c r="C60" s="357">
        <v>8.4</v>
      </c>
      <c r="D60" s="358">
        <v>-0.32000000000000028</v>
      </c>
      <c r="E60" s="359">
        <v>-0.29999999999999893</v>
      </c>
      <c r="F60" s="360" t="s">
        <v>64</v>
      </c>
    </row>
    <row r="61" spans="2:6" ht="15" hidden="1" customHeight="1" outlineLevel="1">
      <c r="B61" s="265" t="s">
        <v>257</v>
      </c>
      <c r="C61" s="357">
        <v>8.7200000000000006</v>
      </c>
      <c r="D61" s="358">
        <v>-0.66999999999999993</v>
      </c>
      <c r="E61" s="359">
        <v>-0.4399999999999995</v>
      </c>
      <c r="F61" s="360" t="s">
        <v>64</v>
      </c>
    </row>
    <row r="62" spans="2:6" ht="15" hidden="1" customHeight="1" outlineLevel="1">
      <c r="B62" s="265" t="s">
        <v>258</v>
      </c>
      <c r="C62" s="357">
        <v>9.39</v>
      </c>
      <c r="D62" s="358">
        <v>0.96000000000000085</v>
      </c>
      <c r="E62" s="359">
        <v>0.48000000000000043</v>
      </c>
      <c r="F62" s="360" t="s">
        <v>64</v>
      </c>
    </row>
    <row r="63" spans="2:6" ht="15" customHeight="1" collapsed="1">
      <c r="B63" s="270">
        <v>2007</v>
      </c>
      <c r="C63" s="339">
        <v>8.5343408828362701</v>
      </c>
      <c r="D63" s="326"/>
      <c r="E63" s="364">
        <v>-0.14722058882153455</v>
      </c>
      <c r="F63" s="365"/>
    </row>
    <row r="64" spans="2:6" ht="15" hidden="1" customHeight="1" outlineLevel="1">
      <c r="B64" s="265" t="s">
        <v>247</v>
      </c>
      <c r="C64" s="357">
        <v>8.43</v>
      </c>
      <c r="D64" s="358">
        <v>-0.48000000000000043</v>
      </c>
      <c r="E64" s="359" t="s">
        <v>64</v>
      </c>
      <c r="F64" s="360" t="s">
        <v>64</v>
      </c>
    </row>
    <row r="65" spans="2:6" ht="15" hidden="1" customHeight="1" outlineLevel="1">
      <c r="B65" s="265" t="s">
        <v>248</v>
      </c>
      <c r="C65" s="357">
        <v>8.91</v>
      </c>
      <c r="D65" s="358">
        <v>0.91999999999999993</v>
      </c>
      <c r="E65" s="359" t="s">
        <v>64</v>
      </c>
      <c r="F65" s="360" t="s">
        <v>64</v>
      </c>
    </row>
    <row r="66" spans="2:6" ht="15" hidden="1" customHeight="1" outlineLevel="1">
      <c r="B66" s="265" t="s">
        <v>249</v>
      </c>
      <c r="C66" s="357">
        <v>7.99</v>
      </c>
      <c r="D66" s="358">
        <v>-0.28999999999999915</v>
      </c>
      <c r="E66" s="359" t="s">
        <v>64</v>
      </c>
      <c r="F66" s="360" t="s">
        <v>64</v>
      </c>
    </row>
    <row r="67" spans="2:6" ht="15" hidden="1" customHeight="1" outlineLevel="1">
      <c r="B67" s="265" t="s">
        <v>250</v>
      </c>
      <c r="C67" s="357">
        <v>8.2799999999999994</v>
      </c>
      <c r="D67" s="358">
        <v>-1.0899999999999999</v>
      </c>
      <c r="E67" s="359" t="s">
        <v>64</v>
      </c>
      <c r="F67" s="360" t="s">
        <v>64</v>
      </c>
    </row>
    <row r="68" spans="2:6" ht="15" hidden="1" customHeight="1" outlineLevel="1">
      <c r="B68" s="265" t="s">
        <v>251</v>
      </c>
      <c r="C68" s="357">
        <v>9.3699999999999992</v>
      </c>
      <c r="D68" s="358">
        <v>-7.0000000000000284E-2</v>
      </c>
      <c r="E68" s="359" t="s">
        <v>64</v>
      </c>
      <c r="F68" s="360" t="s">
        <v>64</v>
      </c>
    </row>
    <row r="69" spans="2:6" ht="15" hidden="1" customHeight="1" outlineLevel="1">
      <c r="B69" s="265" t="s">
        <v>252</v>
      </c>
      <c r="C69" s="357">
        <v>9.44</v>
      </c>
      <c r="D69" s="358">
        <v>1.0299999999999994</v>
      </c>
      <c r="E69" s="359" t="s">
        <v>64</v>
      </c>
      <c r="F69" s="360" t="s">
        <v>64</v>
      </c>
    </row>
    <row r="70" spans="2:6" ht="15" hidden="1" customHeight="1" outlineLevel="1">
      <c r="B70" s="265" t="s">
        <v>253</v>
      </c>
      <c r="C70" s="357">
        <v>8.41</v>
      </c>
      <c r="D70" s="358">
        <v>-0.26999999999999957</v>
      </c>
      <c r="E70" s="359" t="s">
        <v>64</v>
      </c>
      <c r="F70" s="360" t="s">
        <v>64</v>
      </c>
    </row>
    <row r="71" spans="2:6" ht="15" hidden="1" customHeight="1" outlineLevel="1">
      <c r="B71" s="265" t="s">
        <v>254</v>
      </c>
      <c r="C71" s="357">
        <v>8.68</v>
      </c>
      <c r="D71" s="358">
        <v>0.73999999999999932</v>
      </c>
      <c r="E71" s="359" t="s">
        <v>64</v>
      </c>
      <c r="F71" s="360" t="s">
        <v>64</v>
      </c>
    </row>
    <row r="72" spans="2:6" ht="15" hidden="1" customHeight="1" outlineLevel="1">
      <c r="B72" s="265" t="s">
        <v>255</v>
      </c>
      <c r="C72" s="357">
        <v>7.94</v>
      </c>
      <c r="D72" s="358">
        <v>-0.7599999999999989</v>
      </c>
      <c r="E72" s="359" t="s">
        <v>64</v>
      </c>
      <c r="F72" s="360" t="s">
        <v>64</v>
      </c>
    </row>
    <row r="73" spans="2:6" ht="15" hidden="1" customHeight="1" outlineLevel="1">
      <c r="B73" s="265" t="s">
        <v>256</v>
      </c>
      <c r="C73" s="357">
        <v>8.6999999999999993</v>
      </c>
      <c r="D73" s="358">
        <v>-0.46000000000000085</v>
      </c>
      <c r="E73" s="359" t="s">
        <v>64</v>
      </c>
      <c r="F73" s="360" t="s">
        <v>64</v>
      </c>
    </row>
    <row r="74" spans="2:6" ht="15" hidden="1" customHeight="1" outlineLevel="1">
      <c r="B74" s="265" t="s">
        <v>257</v>
      </c>
      <c r="C74" s="357">
        <v>9.16</v>
      </c>
      <c r="D74" s="358">
        <v>0.25</v>
      </c>
      <c r="E74" s="359" t="s">
        <v>64</v>
      </c>
      <c r="F74" s="360" t="s">
        <v>64</v>
      </c>
    </row>
    <row r="75" spans="2:6" ht="15" hidden="1" customHeight="1" outlineLevel="1">
      <c r="B75" s="265" t="s">
        <v>258</v>
      </c>
      <c r="C75" s="357">
        <v>8.91</v>
      </c>
      <c r="D75" s="358" t="s">
        <v>64</v>
      </c>
      <c r="E75" s="359" t="s">
        <v>64</v>
      </c>
      <c r="F75" s="360" t="s">
        <v>64</v>
      </c>
    </row>
    <row r="76" spans="2:6" ht="15" customHeight="1" collapsed="1">
      <c r="B76" s="270">
        <v>2006</v>
      </c>
      <c r="C76" s="339">
        <v>8.6815614716578047</v>
      </c>
      <c r="D76" s="326"/>
      <c r="E76" s="364" t="s">
        <v>64</v>
      </c>
      <c r="F76" s="365" t="s">
        <v>64</v>
      </c>
    </row>
    <row r="77" spans="2:6" ht="12.75" customHeight="1">
      <c r="B77" s="222" t="s">
        <v>259</v>
      </c>
      <c r="C77" s="222"/>
      <c r="D77" s="222"/>
      <c r="E77" s="222"/>
      <c r="F77" s="222"/>
    </row>
  </sheetData>
  <mergeCells count="2">
    <mergeCell ref="B5:F5"/>
    <mergeCell ref="B77:F77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L21" sqref="L2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6" t="s">
        <v>47</v>
      </c>
      <c r="B1" s="367" t="s">
        <v>83</v>
      </c>
      <c r="D1" s="368" t="s">
        <v>302</v>
      </c>
      <c r="F1" s="368" t="s">
        <v>302</v>
      </c>
    </row>
    <row r="2" spans="1:6">
      <c r="A2" s="369"/>
      <c r="B2" s="370" t="s">
        <v>160</v>
      </c>
      <c r="D2" s="368" t="s">
        <v>303</v>
      </c>
      <c r="F2" s="368" t="s">
        <v>304</v>
      </c>
    </row>
    <row r="3" spans="1:6">
      <c r="A3" s="371"/>
      <c r="B3" s="372" t="s">
        <v>166</v>
      </c>
      <c r="D3" s="368" t="s">
        <v>264</v>
      </c>
      <c r="F3" s="368" t="s">
        <v>305</v>
      </c>
    </row>
    <row r="4" spans="1:6">
      <c r="A4" s="366" t="s">
        <v>69</v>
      </c>
      <c r="B4" s="367" t="s">
        <v>83</v>
      </c>
      <c r="D4" s="368" t="s">
        <v>306</v>
      </c>
      <c r="F4" s="368" t="s">
        <v>307</v>
      </c>
    </row>
    <row r="5" spans="1:6">
      <c r="A5" s="369"/>
      <c r="B5" s="370" t="s">
        <v>160</v>
      </c>
      <c r="D5" s="368" t="s">
        <v>308</v>
      </c>
      <c r="F5" s="368"/>
    </row>
    <row r="6" spans="1:6">
      <c r="A6" s="371"/>
      <c r="B6" s="372" t="s">
        <v>166</v>
      </c>
    </row>
    <row r="7" spans="1:6">
      <c r="A7" s="366" t="s">
        <v>71</v>
      </c>
      <c r="B7" s="367" t="s">
        <v>83</v>
      </c>
    </row>
    <row r="8" spans="1:6">
      <c r="A8" s="369"/>
      <c r="B8" s="370" t="s">
        <v>160</v>
      </c>
      <c r="D8" s="373" t="s">
        <v>309</v>
      </c>
    </row>
    <row r="9" spans="1:6">
      <c r="A9" s="371"/>
      <c r="B9" s="372" t="s">
        <v>166</v>
      </c>
      <c r="D9" s="373" t="s">
        <v>310</v>
      </c>
    </row>
    <row r="10" spans="1:6">
      <c r="A10" s="366" t="s">
        <v>311</v>
      </c>
      <c r="B10" s="367" t="s">
        <v>83</v>
      </c>
      <c r="D10" s="373" t="s">
        <v>312</v>
      </c>
    </row>
    <row r="11" spans="1:6">
      <c r="A11" s="369"/>
      <c r="B11" s="370" t="s">
        <v>160</v>
      </c>
      <c r="D11" s="373" t="s">
        <v>135</v>
      </c>
    </row>
    <row r="12" spans="1:6">
      <c r="A12" s="371"/>
      <c r="B12" s="372" t="s">
        <v>166</v>
      </c>
      <c r="D12" s="373" t="s">
        <v>313</v>
      </c>
      <c r="F12" s="2">
        <v>2001</v>
      </c>
    </row>
    <row r="13" spans="1:6">
      <c r="A13" s="366" t="s">
        <v>314</v>
      </c>
      <c r="B13" s="367" t="s">
        <v>83</v>
      </c>
      <c r="D13" s="373" t="s">
        <v>315</v>
      </c>
      <c r="F13" s="2">
        <v>2002</v>
      </c>
    </row>
    <row r="14" spans="1:6">
      <c r="A14" s="369"/>
      <c r="B14" s="370" t="s">
        <v>160</v>
      </c>
      <c r="F14" s="2">
        <v>2003</v>
      </c>
    </row>
    <row r="15" spans="1:6">
      <c r="A15" s="369"/>
      <c r="B15" s="372" t="s">
        <v>166</v>
      </c>
      <c r="F15" s="2">
        <v>2004</v>
      </c>
    </row>
    <row r="18" spans="1:21">
      <c r="A18" s="374" t="s">
        <v>316</v>
      </c>
      <c r="B18" s="375" t="s">
        <v>317</v>
      </c>
    </row>
    <row r="19" spans="1:21">
      <c r="A19" s="376"/>
      <c r="B19" s="377" t="s">
        <v>318</v>
      </c>
    </row>
    <row r="20" spans="1:21">
      <c r="A20" s="374" t="s">
        <v>319</v>
      </c>
      <c r="B20" s="375" t="s">
        <v>317</v>
      </c>
    </row>
    <row r="21" spans="1:21">
      <c r="A21" s="376"/>
      <c r="B21" s="377" t="s">
        <v>318</v>
      </c>
    </row>
    <row r="22" spans="1:21">
      <c r="A22" s="374" t="s">
        <v>320</v>
      </c>
      <c r="B22" s="375" t="s">
        <v>317</v>
      </c>
    </row>
    <row r="23" spans="1:21">
      <c r="A23" s="376"/>
      <c r="B23" s="377" t="s">
        <v>318</v>
      </c>
    </row>
    <row r="25" spans="1:21">
      <c r="A25" s="366" t="s">
        <v>47</v>
      </c>
      <c r="B25" s="367" t="s">
        <v>83</v>
      </c>
      <c r="D25" s="366" t="s">
        <v>47</v>
      </c>
      <c r="E25" s="367" t="s">
        <v>83</v>
      </c>
    </row>
    <row r="26" spans="1:21">
      <c r="A26" s="369"/>
      <c r="B26" s="370" t="s">
        <v>160</v>
      </c>
      <c r="D26" s="369"/>
      <c r="E26" s="370" t="s">
        <v>160</v>
      </c>
    </row>
    <row r="27" spans="1:21">
      <c r="A27" s="371"/>
      <c r="B27" s="372" t="s">
        <v>166</v>
      </c>
      <c r="D27" s="371"/>
      <c r="E27" s="372" t="s">
        <v>166</v>
      </c>
    </row>
    <row r="28" spans="1:21">
      <c r="A28" s="366" t="s">
        <v>321</v>
      </c>
      <c r="B28" s="367" t="s">
        <v>83</v>
      </c>
      <c r="D28" s="366" t="s">
        <v>317</v>
      </c>
      <c r="E28" s="367" t="s">
        <v>83</v>
      </c>
    </row>
    <row r="29" spans="1:21">
      <c r="A29" s="369"/>
      <c r="B29" s="370" t="s">
        <v>160</v>
      </c>
      <c r="D29" s="369"/>
      <c r="E29" s="370" t="s">
        <v>160</v>
      </c>
    </row>
    <row r="30" spans="1:21">
      <c r="A30" s="371"/>
      <c r="B30" s="372" t="s">
        <v>166</v>
      </c>
      <c r="D30" s="371"/>
      <c r="E30" s="372" t="s">
        <v>166</v>
      </c>
    </row>
    <row r="31" spans="1:21">
      <c r="A31" s="366" t="s">
        <v>322</v>
      </c>
      <c r="B31" s="367" t="s">
        <v>83</v>
      </c>
      <c r="D31" s="366" t="s">
        <v>71</v>
      </c>
      <c r="E31" s="367" t="s">
        <v>83</v>
      </c>
      <c r="G31" s="378" t="s">
        <v>47</v>
      </c>
      <c r="H31" s="378"/>
      <c r="I31" s="378"/>
      <c r="J31" s="378" t="s">
        <v>321</v>
      </c>
      <c r="K31" s="378"/>
      <c r="L31" s="378"/>
      <c r="M31" s="378" t="s">
        <v>322</v>
      </c>
      <c r="N31" s="378"/>
      <c r="O31" s="378"/>
      <c r="P31" s="378" t="s">
        <v>311</v>
      </c>
      <c r="Q31" s="378"/>
      <c r="R31" s="378"/>
      <c r="S31" s="378" t="s">
        <v>314</v>
      </c>
      <c r="T31" s="378"/>
      <c r="U31" s="378"/>
    </row>
    <row r="32" spans="1:21">
      <c r="A32" s="369"/>
      <c r="B32" s="370" t="s">
        <v>160</v>
      </c>
      <c r="D32" s="369"/>
      <c r="E32" s="370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1"/>
      <c r="B33" s="372" t="s">
        <v>166</v>
      </c>
      <c r="D33" s="369"/>
      <c r="E33" s="372" t="s">
        <v>166</v>
      </c>
    </row>
    <row r="34" spans="1:5">
      <c r="A34" s="366" t="s">
        <v>311</v>
      </c>
      <c r="B34" s="367" t="s">
        <v>83</v>
      </c>
      <c r="D34" s="366" t="s">
        <v>323</v>
      </c>
      <c r="E34" s="367" t="s">
        <v>83</v>
      </c>
    </row>
    <row r="35" spans="1:5">
      <c r="A35" s="369"/>
      <c r="B35" s="370" t="s">
        <v>160</v>
      </c>
      <c r="D35" s="369"/>
      <c r="E35" s="370" t="s">
        <v>160</v>
      </c>
    </row>
    <row r="36" spans="1:5">
      <c r="A36" s="371"/>
      <c r="B36" s="372" t="s">
        <v>166</v>
      </c>
      <c r="D36" s="369"/>
      <c r="E36" s="372" t="s">
        <v>166</v>
      </c>
    </row>
    <row r="37" spans="1:5">
      <c r="A37" s="366" t="s">
        <v>323</v>
      </c>
      <c r="B37" s="367" t="s">
        <v>83</v>
      </c>
      <c r="D37" s="366" t="s">
        <v>324</v>
      </c>
      <c r="E37" s="367" t="s">
        <v>83</v>
      </c>
    </row>
    <row r="38" spans="1:5">
      <c r="A38" s="369"/>
      <c r="B38" s="370" t="s">
        <v>160</v>
      </c>
      <c r="D38" s="369"/>
      <c r="E38" s="370" t="s">
        <v>160</v>
      </c>
    </row>
    <row r="39" spans="1:5">
      <c r="A39" s="369"/>
      <c r="B39" s="372" t="s">
        <v>166</v>
      </c>
      <c r="D39" s="371"/>
      <c r="E39" s="372" t="s">
        <v>166</v>
      </c>
    </row>
    <row r="40" spans="1:5">
      <c r="A40" s="366" t="s">
        <v>314</v>
      </c>
      <c r="B40" s="367" t="s">
        <v>83</v>
      </c>
    </row>
    <row r="41" spans="1:5">
      <c r="A41" s="369"/>
      <c r="B41" s="370" t="s">
        <v>160</v>
      </c>
    </row>
    <row r="42" spans="1:5">
      <c r="A42" s="369"/>
      <c r="B42" s="372" t="s">
        <v>166</v>
      </c>
    </row>
    <row r="43" spans="1:5">
      <c r="A43" s="366" t="s">
        <v>317</v>
      </c>
      <c r="B43" s="367" t="s">
        <v>83</v>
      </c>
    </row>
    <row r="44" spans="1:5">
      <c r="A44" s="369"/>
      <c r="B44" s="370" t="s">
        <v>160</v>
      </c>
    </row>
    <row r="45" spans="1:5">
      <c r="A45" s="369"/>
      <c r="B45" s="372" t="s">
        <v>166</v>
      </c>
    </row>
    <row r="46" spans="1:5">
      <c r="A46" s="366" t="s">
        <v>71</v>
      </c>
      <c r="B46" s="367" t="s">
        <v>83</v>
      </c>
    </row>
    <row r="47" spans="1:5">
      <c r="A47" s="369"/>
      <c r="B47" s="370" t="s">
        <v>160</v>
      </c>
    </row>
    <row r="48" spans="1:5">
      <c r="A48" s="369"/>
      <c r="B48" s="372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53581</v>
      </c>
      <c r="D8" s="67">
        <v>63802</v>
      </c>
      <c r="E8" s="67">
        <v>117383</v>
      </c>
    </row>
    <row r="9" spans="2:5" ht="15" customHeight="1">
      <c r="B9" s="94" t="s">
        <v>107</v>
      </c>
      <c r="C9" s="67">
        <v>47980</v>
      </c>
      <c r="D9" s="67">
        <v>61408</v>
      </c>
      <c r="E9" s="67">
        <v>109388</v>
      </c>
    </row>
    <row r="10" spans="2:5" ht="15" customHeight="1">
      <c r="B10" s="94" t="s">
        <v>108</v>
      </c>
      <c r="C10" s="67">
        <v>52887</v>
      </c>
      <c r="D10" s="67">
        <v>67131</v>
      </c>
      <c r="E10" s="67">
        <v>120018</v>
      </c>
    </row>
    <row r="11" spans="2:5" ht="15" customHeight="1">
      <c r="B11" s="94" t="s">
        <v>109</v>
      </c>
      <c r="C11" s="67">
        <v>58743</v>
      </c>
      <c r="D11" s="67">
        <v>67224</v>
      </c>
      <c r="E11" s="67">
        <v>125967</v>
      </c>
    </row>
    <row r="12" spans="2:5" ht="15" customHeight="1">
      <c r="B12" s="94" t="s">
        <v>110</v>
      </c>
      <c r="C12" s="67">
        <v>48879</v>
      </c>
      <c r="D12" s="67">
        <v>52797</v>
      </c>
      <c r="E12" s="67">
        <v>101676</v>
      </c>
    </row>
    <row r="13" spans="2:5" ht="15" customHeight="1">
      <c r="B13" s="94" t="s">
        <v>111</v>
      </c>
      <c r="C13" s="67">
        <v>49258</v>
      </c>
      <c r="D13" s="67">
        <v>58133</v>
      </c>
      <c r="E13" s="67">
        <v>107391</v>
      </c>
    </row>
    <row r="14" spans="2:5" ht="15" customHeight="1">
      <c r="B14" s="94" t="s">
        <v>112</v>
      </c>
      <c r="C14" s="67">
        <v>61026</v>
      </c>
      <c r="D14" s="67">
        <v>75580</v>
      </c>
      <c r="E14" s="67">
        <v>136606</v>
      </c>
    </row>
    <row r="15" spans="2:5" ht="15" customHeight="1">
      <c r="B15" s="94" t="s">
        <v>113</v>
      </c>
      <c r="C15" s="67">
        <v>64654</v>
      </c>
      <c r="D15" s="67">
        <v>73726</v>
      </c>
      <c r="E15" s="67">
        <v>138380</v>
      </c>
    </row>
    <row r="16" spans="2:5" ht="15" customHeight="1">
      <c r="B16" s="94" t="s">
        <v>114</v>
      </c>
      <c r="C16" s="67">
        <v>52199</v>
      </c>
      <c r="D16" s="67">
        <v>50820</v>
      </c>
      <c r="E16" s="67">
        <v>103019</v>
      </c>
    </row>
    <row r="17" spans="2:5" ht="15" customHeight="1">
      <c r="B17" s="94" t="s">
        <v>115</v>
      </c>
      <c r="C17" s="67">
        <v>64230</v>
      </c>
      <c r="D17" s="67">
        <v>70356</v>
      </c>
      <c r="E17" s="67">
        <v>134586</v>
      </c>
    </row>
    <row r="18" spans="2:5" ht="15" customHeight="1">
      <c r="B18" s="94" t="s">
        <v>116</v>
      </c>
      <c r="C18" s="67">
        <v>55681</v>
      </c>
      <c r="D18" s="67">
        <v>64881</v>
      </c>
      <c r="E18" s="67">
        <v>120562</v>
      </c>
    </row>
    <row r="19" spans="2:5" ht="15" customHeight="1">
      <c r="B19" s="94" t="s">
        <v>117</v>
      </c>
      <c r="C19" s="67">
        <v>52908</v>
      </c>
      <c r="D19" s="67">
        <v>64604</v>
      </c>
      <c r="E19" s="67">
        <v>117512</v>
      </c>
    </row>
    <row r="20" spans="2:5" ht="15" customHeight="1">
      <c r="B20" s="95" t="s">
        <v>118</v>
      </c>
      <c r="C20" s="96">
        <v>662026</v>
      </c>
      <c r="D20" s="96">
        <v>770462</v>
      </c>
      <c r="E20" s="96">
        <v>1432488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56601</v>
      </c>
      <c r="D27" s="67">
        <v>61289</v>
      </c>
      <c r="E27" s="67">
        <v>117890</v>
      </c>
    </row>
    <row r="28" spans="2:5">
      <c r="B28" s="94" t="s">
        <v>107</v>
      </c>
      <c r="C28" s="67">
        <v>55642</v>
      </c>
      <c r="D28" s="67">
        <v>66308</v>
      </c>
      <c r="E28" s="67">
        <v>121950</v>
      </c>
    </row>
    <row r="29" spans="2:5">
      <c r="B29" s="94" t="s">
        <v>108</v>
      </c>
      <c r="C29" s="67">
        <v>60549</v>
      </c>
      <c r="D29" s="67">
        <v>70731</v>
      </c>
      <c r="E29" s="67">
        <v>131280</v>
      </c>
    </row>
    <row r="30" spans="2:5">
      <c r="B30" s="94" t="s">
        <v>109</v>
      </c>
      <c r="C30" s="67">
        <v>66570</v>
      </c>
      <c r="D30" s="67">
        <v>74007</v>
      </c>
      <c r="E30" s="67">
        <v>140577</v>
      </c>
    </row>
    <row r="31" spans="2:5">
      <c r="B31" s="94" t="s">
        <v>110</v>
      </c>
      <c r="C31" s="67"/>
      <c r="D31" s="67"/>
      <c r="E31" s="67"/>
    </row>
    <row r="32" spans="2:5">
      <c r="B32" s="94" t="s">
        <v>111</v>
      </c>
      <c r="C32" s="67"/>
      <c r="D32" s="67"/>
      <c r="E32" s="67"/>
    </row>
    <row r="33" spans="2:5">
      <c r="B33" s="94" t="s">
        <v>112</v>
      </c>
      <c r="C33" s="67"/>
      <c r="D33" s="67"/>
      <c r="E33" s="67"/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239362</v>
      </c>
      <c r="D39" s="96">
        <v>272335</v>
      </c>
      <c r="E39" s="96">
        <v>511697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L21" sqref="L2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325</v>
      </c>
    </row>
    <row r="3" spans="1:9">
      <c r="A3" s="113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9" t="s">
        <v>332</v>
      </c>
    </row>
    <row r="8" spans="1:9" ht="54.75" customHeight="1">
      <c r="A8" s="380" t="s">
        <v>333</v>
      </c>
      <c r="B8" s="381"/>
      <c r="C8" s="381"/>
      <c r="D8" s="381"/>
      <c r="E8" s="381"/>
      <c r="F8" s="381"/>
      <c r="G8" s="382"/>
      <c r="I8" s="383" t="s">
        <v>334</v>
      </c>
    </row>
    <row r="9" spans="1:9" ht="14.25">
      <c r="I9" s="384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120</v>
      </c>
      <c r="C5" s="85"/>
      <c r="D5" s="85"/>
      <c r="E5" s="85"/>
      <c r="F5" s="85"/>
      <c r="G5" s="85"/>
    </row>
    <row r="6" spans="2:7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</row>
    <row r="7" spans="2:7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</row>
    <row r="8" spans="2:7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</row>
    <row r="9" spans="2:7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</row>
    <row r="10" spans="2:7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</row>
    <row r="11" spans="2:7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</row>
    <row r="12" spans="2:7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</row>
    <row r="13" spans="2:7">
      <c r="B13" s="100" t="s">
        <v>94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</row>
    <row r="14" spans="2:7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</row>
    <row r="15" spans="2:7">
      <c r="B15" s="102" t="s">
        <v>5</v>
      </c>
      <c r="C15" s="103"/>
      <c r="D15" s="82">
        <v>2.7225266043857665E-2</v>
      </c>
      <c r="E15" s="82">
        <v>-7.013600637787154E-2</v>
      </c>
      <c r="F15" s="82">
        <v>-5.5219740856411015E-2</v>
      </c>
      <c r="G15" s="82">
        <f>G14/F14-1</f>
        <v>9.0398747287433467E-2</v>
      </c>
    </row>
    <row r="16" spans="2:7" ht="15" customHeight="1">
      <c r="B16" s="84" t="s">
        <v>127</v>
      </c>
      <c r="C16" s="84"/>
      <c r="D16" s="84"/>
      <c r="E16" s="84"/>
      <c r="F16" s="84"/>
      <c r="G16" s="84"/>
    </row>
    <row r="17" spans="2:6">
      <c r="B17" s="104"/>
      <c r="C17" s="104"/>
      <c r="D17" s="104"/>
      <c r="E17" s="104"/>
      <c r="F17" s="104"/>
    </row>
    <row r="18" spans="2:6">
      <c r="B18" s="104"/>
      <c r="C18" s="104"/>
      <c r="D18" s="104"/>
      <c r="E18" s="104"/>
      <c r="F18" s="104"/>
    </row>
    <row r="19" spans="2:6" ht="36" customHeight="1">
      <c r="B19" s="85" t="s">
        <v>128</v>
      </c>
      <c r="C19" s="85"/>
      <c r="D19" s="85"/>
      <c r="E19" s="85"/>
      <c r="F19" s="85"/>
    </row>
    <row r="20" spans="2:6">
      <c r="B20" s="98"/>
      <c r="C20" s="99">
        <v>2007</v>
      </c>
      <c r="D20" s="99">
        <v>2008</v>
      </c>
      <c r="E20" s="86">
        <v>2009</v>
      </c>
      <c r="F20" s="86">
        <v>2010</v>
      </c>
    </row>
    <row r="21" spans="2:6" ht="15" hidden="1" customHeight="1">
      <c r="B21" s="105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</row>
    <row r="22" spans="2:6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</row>
    <row r="23" spans="2:6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</row>
    <row r="24" spans="2:6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</row>
    <row r="25" spans="2:6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</row>
    <row r="26" spans="2:6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</row>
    <row r="27" spans="2:6">
      <c r="B27" s="102" t="s">
        <v>5</v>
      </c>
      <c r="C27" s="103"/>
      <c r="D27" s="82">
        <v>4.7196321369268102E-2</v>
      </c>
      <c r="E27" s="82">
        <v>-7.6544293114200634E-2</v>
      </c>
      <c r="F27" s="82">
        <v>3.4079748785148745E-2</v>
      </c>
    </row>
    <row r="28" spans="2:6" ht="15" customHeight="1">
      <c r="B28" s="84" t="s">
        <v>127</v>
      </c>
      <c r="C28" s="84"/>
      <c r="D28" s="84"/>
      <c r="E28" s="84"/>
      <c r="F28" s="84"/>
    </row>
  </sheetData>
  <mergeCells count="4">
    <mergeCell ref="B5:G5"/>
    <mergeCell ref="B16:G16"/>
    <mergeCell ref="B19:F19"/>
    <mergeCell ref="B28:F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acumulado abril 2010</v>
      </c>
      <c r="D6" s="47" t="s">
        <v>74</v>
      </c>
      <c r="E6" s="46" t="str">
        <f>actualizaciones!A2</f>
        <v xml:space="preserve">acumulado abril 2011 </v>
      </c>
      <c r="F6" s="47" t="s">
        <v>74</v>
      </c>
      <c r="G6" s="48" t="s">
        <v>75</v>
      </c>
    </row>
    <row r="7" spans="2:7" ht="15" customHeight="1">
      <c r="B7" s="106" t="s">
        <v>132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50">
        <v>1578694</v>
      </c>
      <c r="D8" s="51">
        <f>C8/C8</f>
        <v>1</v>
      </c>
      <c r="E8" s="50">
        <v>1732036</v>
      </c>
      <c r="F8" s="51">
        <f>E8/E8</f>
        <v>1</v>
      </c>
      <c r="G8" s="51">
        <f>(E8-C8)/C8</f>
        <v>9.7132186478190205E-2</v>
      </c>
    </row>
    <row r="9" spans="2:7" ht="15" customHeight="1">
      <c r="B9" s="108" t="s">
        <v>77</v>
      </c>
      <c r="C9" s="50">
        <v>948592</v>
      </c>
      <c r="D9" s="51">
        <f>C9/C8</f>
        <v>0.60087135315646989</v>
      </c>
      <c r="E9" s="50">
        <v>1064478</v>
      </c>
      <c r="F9" s="51">
        <f>E9/E8</f>
        <v>0.61458191400178752</v>
      </c>
      <c r="G9" s="51">
        <f>(E9-C9)/C9</f>
        <v>0.12216632651340091</v>
      </c>
    </row>
    <row r="10" spans="2:7" ht="15" customHeight="1">
      <c r="B10" s="108" t="s">
        <v>78</v>
      </c>
      <c r="C10" s="50">
        <v>630102</v>
      </c>
      <c r="D10" s="51">
        <f>C10/C8</f>
        <v>0.39912864684353017</v>
      </c>
      <c r="E10" s="50">
        <v>667558</v>
      </c>
      <c r="F10" s="51">
        <f>E10/E8</f>
        <v>0.38541808599821253</v>
      </c>
      <c r="G10" s="51">
        <f>(E10-C10)/C10</f>
        <v>5.9444343931617419E-2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3">
        <v>1248335</v>
      </c>
      <c r="D12" s="54">
        <f>C12/C12</f>
        <v>1</v>
      </c>
      <c r="E12" s="53">
        <v>1388659</v>
      </c>
      <c r="F12" s="54">
        <f>E12/E12</f>
        <v>1</v>
      </c>
      <c r="G12" s="55">
        <f>(E12-C12)/C12</f>
        <v>0.11240892869301911</v>
      </c>
    </row>
    <row r="13" spans="2:7" ht="15" customHeight="1">
      <c r="B13" s="110" t="s">
        <v>77</v>
      </c>
      <c r="C13" s="53">
        <v>702101</v>
      </c>
      <c r="D13" s="54">
        <f>C13/C12</f>
        <v>0.56242995670232754</v>
      </c>
      <c r="E13" s="53">
        <v>801768</v>
      </c>
      <c r="F13" s="54">
        <f>E13/E12</f>
        <v>0.57736852603842992</v>
      </c>
      <c r="G13" s="55">
        <f>(E13-C13)/C13</f>
        <v>0.1419553596989607</v>
      </c>
    </row>
    <row r="14" spans="2:7" ht="15" customHeight="1">
      <c r="B14" s="110" t="s">
        <v>78</v>
      </c>
      <c r="C14" s="53">
        <v>546234</v>
      </c>
      <c r="D14" s="54">
        <f>C14/C12</f>
        <v>0.43757004329767252</v>
      </c>
      <c r="E14" s="53">
        <v>586891</v>
      </c>
      <c r="F14" s="54">
        <f>E14/E12</f>
        <v>0.42263147396157014</v>
      </c>
      <c r="G14" s="55">
        <f>(E14-C14)/C14</f>
        <v>7.4431470761614979E-2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3">
        <v>472756</v>
      </c>
      <c r="D16" s="54">
        <f>C16/C16</f>
        <v>1</v>
      </c>
      <c r="E16" s="53">
        <v>511697</v>
      </c>
      <c r="F16" s="54">
        <f>E16/E16</f>
        <v>1</v>
      </c>
      <c r="G16" s="55">
        <f>(E16-C16)/C16</f>
        <v>8.2370186734806117E-2</v>
      </c>
    </row>
    <row r="17" spans="2:11" ht="15" customHeight="1">
      <c r="B17" s="110" t="s">
        <v>77</v>
      </c>
      <c r="C17" s="53">
        <v>213191</v>
      </c>
      <c r="D17" s="54">
        <f>C17/C16</f>
        <v>0.45095355743766341</v>
      </c>
      <c r="E17" s="53">
        <v>239362</v>
      </c>
      <c r="F17" s="54">
        <f>E17/E16</f>
        <v>0.46778073742859544</v>
      </c>
      <c r="G17" s="55">
        <f>(E17-C17)/C17</f>
        <v>0.12275846541364316</v>
      </c>
    </row>
    <row r="18" spans="2:11" ht="15" customHeight="1">
      <c r="B18" s="110" t="s">
        <v>78</v>
      </c>
      <c r="C18" s="53">
        <v>259565</v>
      </c>
      <c r="D18" s="54">
        <f>C18/C16</f>
        <v>0.54904644256233659</v>
      </c>
      <c r="E18" s="53">
        <v>272335</v>
      </c>
      <c r="F18" s="54">
        <f>E18/E16</f>
        <v>0.53221926257140462</v>
      </c>
      <c r="G18" s="55">
        <f>(E18-C18)/C18</f>
        <v>4.919769614547416E-2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2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2011-04-30T23:00:00+00:00</PublishingStartDate>
    <_dlc_DocId xmlns="8b099203-c902-4a5b-992f-1f849b15ff82">Q5F7QW3RQ55V-2054-233</_dlc_DocId>
    <_dlc_DocIdUrl xmlns="8b099203-c902-4a5b-992f-1f849b15ff82">
      <Url>http://cd102671/es/investigacion/Situacion-turistica/zonas-turisticas-tenerife/_layouts/DocIdRedir.aspx?ID=Q5F7QW3RQ55V-2054-233</Url>
      <Description>Q5F7QW3RQ55V-2054-233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19599D5-A358-44DC-ABAD-FC7D7B2EBAD8}"/>
</file>

<file path=customXml/itemProps2.xml><?xml version="1.0" encoding="utf-8"?>
<ds:datastoreItem xmlns:ds="http://schemas.openxmlformats.org/officeDocument/2006/customXml" ds:itemID="{0C6A0287-D1BA-450A-9533-DCA7404DFA1B}"/>
</file>

<file path=customXml/itemProps3.xml><?xml version="1.0" encoding="utf-8"?>
<ds:datastoreItem xmlns:ds="http://schemas.openxmlformats.org/officeDocument/2006/customXml" ds:itemID="{A204C5C9-CC6B-4D7C-9E0B-E3641A9DB6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abril 2011)</dc:title>
  <dc:creator>marjorie</dc:creator>
  <cp:lastModifiedBy>marjorie</cp:lastModifiedBy>
  <dcterms:created xsi:type="dcterms:W3CDTF">2011-06-08T13:15:57Z</dcterms:created>
  <dcterms:modified xsi:type="dcterms:W3CDTF">2011-06-08T13:27:31Z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e4fa3d36-d468-4850-aa1f-d75f0b2acae2</vt:lpwstr>
  </property>
</Properties>
</file>